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inaT\Desktop\JAVNA NABAVA\2020\08_TRŽNICA JADRANOVO\SAVJETOVANJE\"/>
    </mc:Choice>
  </mc:AlternateContent>
  <xr:revisionPtr revIDLastSave="0" documentId="13_ncr:1_{A5D5D716-A903-4BC3-9F55-0F249414239A}" xr6:coauthVersionLast="45" xr6:coauthVersionMax="45" xr10:uidLastSave="{00000000-0000-0000-0000-000000000000}"/>
  <bookViews>
    <workbookView xWindow="-120" yWindow="-120" windowWidth="29040" windowHeight="15840" tabRatio="743" activeTab="1" xr2:uid="{00000000-000D-0000-FFFF-FFFF00000000}"/>
  </bookViews>
  <sheets>
    <sheet name="građevinski radovi_instalacije" sheetId="20" r:id="rId1"/>
    <sheet name="energetske instalacije" sheetId="13" r:id="rId2"/>
    <sheet name="rekapitulacija" sheetId="21" r:id="rId3"/>
  </sheets>
  <definedNames>
    <definedName name="_xlnm.Print_Titles" localSheetId="0">'građevinski radovi_instalacije'!$1:$2</definedName>
    <definedName name="_xlnm.Print_Area" localSheetId="0">'građevinski radovi_instalacije'!$A$1:$M$317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1" i="13" l="1"/>
  <c r="I138" i="13"/>
  <c r="M309" i="20" l="1"/>
  <c r="M306" i="20"/>
  <c r="M303" i="20"/>
  <c r="M299" i="20"/>
  <c r="M295" i="20"/>
  <c r="M292" i="20"/>
  <c r="M289" i="20"/>
  <c r="M285" i="20"/>
  <c r="M280" i="20"/>
  <c r="M263" i="20"/>
  <c r="M255" i="20"/>
  <c r="M247" i="20"/>
  <c r="M241" i="20"/>
  <c r="M234" i="20"/>
  <c r="M228" i="20"/>
  <c r="M204" i="20"/>
  <c r="M201" i="20"/>
  <c r="M198" i="20"/>
  <c r="M195" i="20"/>
  <c r="M185" i="20"/>
  <c r="M180" i="20"/>
  <c r="M178" i="20"/>
  <c r="M169" i="20"/>
  <c r="M166" i="20"/>
  <c r="M152" i="20"/>
  <c r="M145" i="20"/>
  <c r="M138" i="20"/>
  <c r="M134" i="20"/>
  <c r="M132" i="20"/>
  <c r="M127" i="20"/>
  <c r="M125" i="20"/>
  <c r="M120" i="20"/>
  <c r="M113" i="20"/>
  <c r="M106" i="20"/>
  <c r="M98" i="20"/>
  <c r="M91" i="20"/>
  <c r="M84" i="20"/>
  <c r="M65" i="20"/>
  <c r="M58" i="20"/>
  <c r="M52" i="20"/>
  <c r="M67" i="20" s="1"/>
  <c r="J9" i="21" s="1"/>
  <c r="M34" i="20"/>
  <c r="M29" i="20"/>
  <c r="M27" i="20"/>
  <c r="M18" i="20"/>
  <c r="M37" i="20" s="1"/>
  <c r="M208" i="20" l="1"/>
  <c r="J11" i="21" s="1"/>
  <c r="J8" i="21"/>
  <c r="M267" i="20"/>
  <c r="M188" i="20"/>
  <c r="J10" i="21" s="1"/>
  <c r="M313" i="20"/>
  <c r="I124" i="13"/>
  <c r="I93" i="13"/>
  <c r="J13" i="21" l="1"/>
  <c r="M316" i="20"/>
  <c r="J25" i="21"/>
  <c r="M210" i="20"/>
  <c r="M270" i="20"/>
  <c r="J18" i="21"/>
  <c r="J20" i="21" s="1"/>
  <c r="I91" i="13"/>
  <c r="I122" i="13"/>
  <c r="I113" i="13" l="1"/>
  <c r="I75" i="13"/>
  <c r="I100" i="13"/>
  <c r="I89" i="13"/>
  <c r="I56" i="13"/>
  <c r="I116" i="13" l="1"/>
  <c r="I108" i="13"/>
  <c r="I51" i="13" l="1"/>
  <c r="I44" i="13"/>
  <c r="I15" i="13" l="1"/>
  <c r="I120" i="13" l="1"/>
  <c r="I118" i="13"/>
  <c r="I112" i="13"/>
  <c r="I111" i="13"/>
  <c r="I107" i="13"/>
  <c r="I104" i="13"/>
  <c r="I102" i="13"/>
  <c r="I98" i="13"/>
  <c r="I87" i="13"/>
  <c r="I77" i="13"/>
  <c r="I73" i="13"/>
  <c r="I71" i="13"/>
  <c r="I69" i="13"/>
  <c r="I67" i="13"/>
  <c r="I65" i="13"/>
  <c r="I63" i="13"/>
  <c r="I61" i="13"/>
  <c r="I59" i="13" l="1"/>
  <c r="I36" i="13"/>
  <c r="I28" i="13"/>
  <c r="I26" i="13"/>
  <c r="I24" i="13"/>
  <c r="I22" i="13"/>
  <c r="I20" i="13"/>
  <c r="I18" i="13"/>
  <c r="I12" i="13"/>
  <c r="I10" i="13"/>
  <c r="I8" i="13"/>
  <c r="I145" i="13" l="1"/>
  <c r="J26" i="21" s="1"/>
  <c r="J28" i="21" s="1"/>
  <c r="J30" i="21" s="1"/>
  <c r="J31" i="21" s="1"/>
  <c r="J32" i="21" s="1"/>
</calcChain>
</file>

<file path=xl/sharedStrings.xml><?xml version="1.0" encoding="utf-8"?>
<sst xmlns="http://schemas.openxmlformats.org/spreadsheetml/2006/main" count="501" uniqueCount="328">
  <si>
    <t>OSTALO</t>
  </si>
  <si>
    <t>Izrada dokumentacije izvedenog stanja svih instalacija u pisanom i digitalnom obliku (CD)</t>
  </si>
  <si>
    <t>REKAPITULACIJA</t>
  </si>
  <si>
    <t>kom</t>
  </si>
  <si>
    <t>m</t>
  </si>
  <si>
    <t>-</t>
  </si>
  <si>
    <t>1.1.</t>
  </si>
  <si>
    <t>1.2.</t>
  </si>
  <si>
    <t>1.3.</t>
  </si>
  <si>
    <t>funkcionalnost svih instalacija</t>
  </si>
  <si>
    <t>otpor izolacije svih instalacija</t>
  </si>
  <si>
    <t>zaštita od KS</t>
  </si>
  <si>
    <t>otpor uzemljenja</t>
  </si>
  <si>
    <t>propusnost svih cijevi</t>
  </si>
  <si>
    <t>povezanost metalnih masa (izjednačenje potencijala)</t>
  </si>
  <si>
    <t>atesti elektro opreme i materijala</t>
  </si>
  <si>
    <t>ostalo</t>
  </si>
  <si>
    <t>GRAĐEVINSKI RADOVI I MATERIJAL</t>
  </si>
  <si>
    <t>m³</t>
  </si>
  <si>
    <t>Polaganje PVC štitnika za zaštitu kabela u iskopani rov.</t>
  </si>
  <si>
    <t xml:space="preserve">Nabava i postavljenje upozoravajuće ograde duž rova. </t>
  </si>
  <si>
    <t>ELEKTROMONTAŽNI MATERIJAL</t>
  </si>
  <si>
    <t>Nabava i prijevoz ostalog sitnog materijala.</t>
  </si>
  <si>
    <t>ELEKTROMONTAŽNI RADOVI</t>
  </si>
  <si>
    <t>Polaganje PVC trake za upozorenje u iskopani rov. (Dužina povećana 10 % zbog vijuganja u rovu)</t>
  </si>
  <si>
    <t>Izrada pješačkog prijelaza od drvene građe preko iskopanog rova.</t>
  </si>
  <si>
    <t>Nabava i prijevoz PVC trake za upozorenje širine 110 mm s natpisom "POZOR KABEL 0,4 kV". (Dužina povećana 10 % zbog vijuganja u rovu)</t>
  </si>
  <si>
    <t>Nabava i prijevoz pijeska za nasipanje na dno kabelskog rova 10 cm ispod i 10 cm iznad položenog kabela:</t>
  </si>
  <si>
    <t>Nabava i prijevoz PVC štitnika za zaštitu kabela dužine 1000 mm</t>
  </si>
  <si>
    <t>NAPOMENA</t>
  </si>
  <si>
    <t>Razna ispitivanja funkcionalnosti, propisana mjerenja, te izdavanje kompleta dokaza kvalitete:</t>
  </si>
  <si>
    <t>Točno locirati postojeće kabele</t>
  </si>
  <si>
    <t>Zaštiti kabel oblaganjem betonom MB 15 na mjestima kolizije</t>
  </si>
  <si>
    <t>1.1.1.</t>
  </si>
  <si>
    <t>1.1.2.</t>
  </si>
  <si>
    <t>1.1.5.</t>
  </si>
  <si>
    <t>1.1.6.</t>
  </si>
  <si>
    <t>1.1.7.</t>
  </si>
  <si>
    <t>1.1.8.</t>
  </si>
  <si>
    <t>1.1.11.</t>
  </si>
  <si>
    <t>1.1.4.</t>
  </si>
  <si>
    <t>1.1.10.</t>
  </si>
  <si>
    <t>1.1.12.</t>
  </si>
  <si>
    <t>1.1.13.</t>
  </si>
  <si>
    <t>1.2.1.</t>
  </si>
  <si>
    <t>1.2.2.</t>
  </si>
  <si>
    <t>1.2.4.</t>
  </si>
  <si>
    <t>1.2.5.</t>
  </si>
  <si>
    <t>1.2.6.</t>
  </si>
  <si>
    <t>1.2.7.</t>
  </si>
  <si>
    <t>1.2.8.</t>
  </si>
  <si>
    <t>1.2.9.</t>
  </si>
  <si>
    <t>1.2.10.</t>
  </si>
  <si>
    <t>1.3.1.</t>
  </si>
  <si>
    <t>1.3.2.</t>
  </si>
  <si>
    <t>1.3.4.</t>
  </si>
  <si>
    <t>1.3.5.</t>
  </si>
  <si>
    <t>1.3.8.</t>
  </si>
  <si>
    <t>Postojeća trasa NN kabela</t>
  </si>
  <si>
    <t>Zaštita postojećeg NN kabela prema pravilima struke</t>
  </si>
  <si>
    <t>Odrediti lokaciju kebelske trase</t>
  </si>
  <si>
    <t>Pažljivo ručno okopati u području kabelskog koridora</t>
  </si>
  <si>
    <t>Obavijestiti nadležni HEP prije radova koji zahvačaju postojeći NN kabel u njihovom vlasništvu.</t>
  </si>
  <si>
    <t>Duljina kabelske trase:</t>
  </si>
  <si>
    <t>1.2.11.</t>
  </si>
  <si>
    <t>kom.</t>
  </si>
  <si>
    <t>kompleta</t>
  </si>
  <si>
    <t>1.1.9.</t>
  </si>
  <si>
    <t>ENERGETSKE INSTALACIJE I VANJSKA RASVJETA    -  UKUPNO :</t>
  </si>
  <si>
    <t>1.1.3.</t>
  </si>
  <si>
    <t>1.2.3.</t>
  </si>
  <si>
    <t>1.3.7.</t>
  </si>
  <si>
    <t>Polaganje dvoslojnih korugiranih PVC/PEHD cijevi u iskopanu rov</t>
  </si>
  <si>
    <t xml:space="preserve">Iskolčenje trase kabela. </t>
  </si>
  <si>
    <t>Geodetski snimak položajanovo položenih kabela električne instalacije vanjske rasvjete i NN kabela prije  zatrpavanja kabela.</t>
  </si>
  <si>
    <t xml:space="preserve">minijaturni autormatski prekidač, 1P, C karakteristike 16A, </t>
  </si>
  <si>
    <t>sklopka 0-1, 20A 1P</t>
  </si>
  <si>
    <t xml:space="preserve">Polaganje kabela uvlačenjem u PVC cijevi </t>
  </si>
  <si>
    <r>
      <t>Izrada spoja kabela presjeka 3x1,5 mm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u stupu i svjetiljci, komplet.</t>
    </r>
  </si>
  <si>
    <t>sva potrebna montažna i spojna oprema potrebna za ugradnju specificirane opreme , bakrene sabirnice, igličaste sabirnice, redne stezaljke, sabirnice nule i zemlje, spojni vodovi, plastične kanalice, natpisne pločice, te ostali potrebni sit</t>
  </si>
  <si>
    <t>ENERGETSKE INSTALACIJE</t>
  </si>
  <si>
    <t>Iskop rupe za temelj stupa visine H = 4 m u tvrdo nabijenom tlu dimenzija:</t>
  </si>
  <si>
    <t>Duljina:0,75 m</t>
  </si>
  <si>
    <t>Širina: 0,75 m</t>
  </si>
  <si>
    <t>Visina: 0,90 m</t>
  </si>
  <si>
    <t>Volumen iskopa:0,5 m³</t>
  </si>
  <si>
    <t>Nakon izrade temelja tlo nabiti motornim nabijačem,i odvesti višak zemlje.</t>
  </si>
  <si>
    <t>Izrada temelja za stup visine H = 4 m iz betona kvalitete MB 20. Ugradnja sidrenih vijaka pomoću šablone, ugradnja 2 x PVC cijevi ø 20 x 500 mm, te niveliranje gornje plohe temelja cementnim mortom. (sve prema uputstvima proizvođača stupa rasvjetnog tjela)</t>
  </si>
  <si>
    <t>Temelj treba izvesti iz jednog dijela.</t>
  </si>
  <si>
    <t>Duljina:0,65 m</t>
  </si>
  <si>
    <t>Širina: 0,65 m</t>
  </si>
  <si>
    <t>Visina: 0,88 m</t>
  </si>
  <si>
    <t>Volumen temelja: 0,34 m³</t>
  </si>
  <si>
    <t xml:space="preserve">Spajanje, ugradnja i motaža nadgradnih rasvjetnih tijela </t>
  </si>
  <si>
    <t>Ø 20</t>
  </si>
  <si>
    <t>Izrada spoja kabela unutar razdjelnice postojeće stupa javne rasvjete:</t>
  </si>
  <si>
    <t>1.3.3.</t>
  </si>
  <si>
    <t>Iskop kabelskog rova u zemlji III kategorije, širine 0,4 m i dubine 0,8 m, nasipanje pijeska u rov debljine do 10 cm, a nakon polaganja kabela nasipanje još 10 cm sloja pijeska. Volumen iskopa rova duljine 55m.</t>
  </si>
  <si>
    <t>Zatrpavanje rova zemljom, nabijanje tla motornim nabijačem u slojevima od 20 cm i odvoz viška zemlje. Duljina trase 55m</t>
  </si>
  <si>
    <t xml:space="preserve"> 0,2x0,4x55</t>
  </si>
  <si>
    <t>Polaganje FeZn 25x4 u već iskopanom i pripremljenom rovu. (prema metalnim masama, rasvjeti i elektro ormarima)</t>
  </si>
  <si>
    <t>Stup visine 4m, usadni, segmentnog oblika s otvorom za razdjelnicu i pripadnom razdjelnicom za spajanje kabela. Stup ima zatvoren vrh - svjetiljke se postavljaju bočno pomoću nosača na principu obujmica.
Stavka podrazumijeva izradu rupa na mjestima izlaska kabela za napajanje svjetiljaka, te antikorozivnu zaštitu oštećenih mjesta te brtvljenje.</t>
  </si>
  <si>
    <t>Nabava i prijevoz bakrenog užeta FeZn 25x4.</t>
  </si>
  <si>
    <r>
      <t xml:space="preserve">Nabava i prijevoz cijevi za podzemno polaganje dvoslojno korugiranih PVC/PEHD za polaganje u rov (Dužina povećana 10 % zbog vijuganja u rovu):  </t>
    </r>
    <r>
      <rPr>
        <sz val="10"/>
        <rFont val="Calibri"/>
        <family val="2"/>
        <charset val="238"/>
      </rPr>
      <t>Ø50</t>
    </r>
  </si>
  <si>
    <t>Nabava i prijevoz kabela za polaganje u prethodno položene PVC cijevi Ø20  (Dužina povećana 10 % zbog vijuganja u rovu): FG16OR 3x1,5 mm2 - rasvjeta pulta</t>
  </si>
  <si>
    <t>Nabava i prijevoz kabela za polaganje direktno u zemlju X00-A 2x16 mm2 (provjeriti postojeći presjek kabela te staviti kabel istog presjeka)</t>
  </si>
  <si>
    <t>SRO</t>
  </si>
  <si>
    <t>Intervencija unutar postojeće samostojeće razdjelnog ormara poliesterste izvedbe. U razdjelnik ugraditi slijedeću opremu prema jednopolnoj shemi:</t>
  </si>
  <si>
    <t xml:space="preserve">minijaturni autormatski prekidač, 1P, C karakteristike 25A, </t>
  </si>
  <si>
    <t xml:space="preserve">strujna zaštitna sklopka, 4P, 40A, 30mA, </t>
  </si>
  <si>
    <t xml:space="preserve">minijaturni autormatski prekidač, 1P, C karakteristike 10A, </t>
  </si>
  <si>
    <t>1.2.12.</t>
  </si>
  <si>
    <t>Spajanje i motaža strujnih krugova rasvjete i utičnica na sabirnucu unutar postojećeg oramra SRO</t>
  </si>
  <si>
    <t xml:space="preserve">Spajanje i montaža odcjepne stezaljke za nadzmeni vod javne rasvjete. </t>
  </si>
  <si>
    <t>Montaža svjetiljka na rasvjetni stup visine 4m</t>
  </si>
  <si>
    <t>Ø 50</t>
  </si>
  <si>
    <t>FG07R 3x1,5mm2  (nadgradne svjetiljke - pult)</t>
  </si>
  <si>
    <t>X00-A 2x16mm2</t>
  </si>
  <si>
    <t>FG16OR 3x6mm2</t>
  </si>
  <si>
    <t>Nabava i prijevoz kabela za polaganje u prethodno položene PVC cijevi Ø50  (Dužina povećana 10 % zbog vijuganja u rovu): FG16OR 3x6 mm2 - rasvjeta pulta</t>
  </si>
  <si>
    <t>X00-A 2x16mm2 (unutar novog stupa)</t>
  </si>
  <si>
    <t>Spajanje uzemljivača FeZn 25x4mm na metalnu masu i u zemlji na bakreno uže istog profila pomoću odgovarajuće spojnice zalivenog bitumenom.</t>
  </si>
  <si>
    <t>1.2.13.</t>
  </si>
  <si>
    <t>Bojanje stupa sa dva premaza temeljne boje i dva premaza dekorativne boje. Temeljnu ploču, temeljne vijke sa maticama i stup do visine 60 cm premazati bitumenom. U cijenu je uračunat sav  materijal i rad. Visina stupa H = 4m.</t>
  </si>
  <si>
    <t>1.2.14.</t>
  </si>
  <si>
    <t>1.2.15.</t>
  </si>
  <si>
    <t>Naba i prijevoz šuko utičnice sa poklopcem 10/16A 250 u IP 55 zaštiti.</t>
  </si>
  <si>
    <t xml:space="preserve">Spajanje i montaža nadgrande šuko utičnice ispod pulta </t>
  </si>
  <si>
    <t>IZGRADNJA I OPREMANJE TRŽNICE U JADRANOVU</t>
  </si>
  <si>
    <t>TROŠKOVNIK</t>
  </si>
  <si>
    <t>I - GRAĐEVINSKI RADOVI</t>
  </si>
  <si>
    <t>A - Pripremni i završni radovi</t>
  </si>
  <si>
    <t>Iskolčenje glavnih osi, rubova, otoka i profila pješačko kolnih površina</t>
  </si>
  <si>
    <t>Ovaj rad obuhvaća iskolčenje trase prema projektu odnosno sva geodetska mjerenja, kojima se podaci s projekta prenose na teren ili s terena u projekte, osiguranje osi iskolčene trase, profiliranje, obnavljanje i održavanje iskolčenih oznaka na terenu za sve vrijeme građenja, odnosno do predaje radova investitoru.</t>
  </si>
  <si>
    <t>kompl</t>
  </si>
  <si>
    <t>ha</t>
  </si>
  <si>
    <t>2</t>
  </si>
  <si>
    <t>Razbijanje i odvoz postojećeg asfaltiranog kolnika, rubnjaka  i betonirane podloge.</t>
  </si>
  <si>
    <t>Rad obuhvaća rušenje postojećih asfaltnih i betonskih kolničkih konstrukcija, te utovar, prijevoz u deponiju i deponiranje.</t>
  </si>
  <si>
    <t>Pretpostavljena debljina asfaltnog sloja kojeg treba rušiti iznosi 15 cm. Eventualna drugačija debljina preračunat će se na tu debljinu.</t>
  </si>
  <si>
    <t>Ovdje je obuhvaćeno samo rušenje asfaltnog i betonskog sloja kolnika. Ostali slojevi kolnika obuhvaćeni su u stavci “Iskop”.</t>
  </si>
  <si>
    <t>Obračun se vrši po m2 porušene, odvezene i deponirane asfaltne i betonske kolničke konstrukcije.</t>
  </si>
  <si>
    <t>a) radovi u užoj zoni obuhvata</t>
  </si>
  <si>
    <t>m3</t>
  </si>
  <si>
    <t>b) radovi u široj zoni obuhvata</t>
  </si>
  <si>
    <t>3</t>
  </si>
  <si>
    <t>Završno čišćenje i uređenje gradilišta</t>
  </si>
  <si>
    <t xml:space="preserve">Ovom stavkom obuhvaćeno je čišćenje gradilišta nakon izvršenja svih radova koji su predviđeni glavnim projektom. Potrebno je očistiti gradilište od svega građevinskog i drugog otpada bez obzira na podrijetlo i isti odvesti i deponirati. </t>
  </si>
  <si>
    <t>Obračunava se po m2 površine koju je potrebno na gornji način urediti.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</si>
  <si>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</si>
  <si>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>Ukupno  A - Pripremni i završni radovi :</t>
  </si>
  <si>
    <t>B - Zemljani radovi</t>
  </si>
  <si>
    <t>1</t>
  </si>
  <si>
    <t>Široki iskop tla u materijalu kategorije B</t>
  </si>
  <si>
    <t>Rad obuhvaća široke iskope predviđene projektom ili zahtjevom nadzornog inženjera u B kategoriji materijala s utovarom iskopanog materijala u prijevozno sredstvo te planiranje iskopanih površina.</t>
  </si>
  <si>
    <t>Pri izradi iskopa treba provesti sve mjere sigurnosti pri radu i sva potrebna osiguranja postojećih objekata i komunikacija.</t>
  </si>
  <si>
    <t>Široki iskop se obavlja upotrebom odgovarajuće mehanizacije.</t>
  </si>
  <si>
    <t>Iskop je dopušten do dubine od 20 - 30 cm projektirane kote planuma donjeg stroja, a definitivni se iskop obavlja tek neposredno prije izrade kolničke konstrukcije.</t>
  </si>
  <si>
    <t>Sve iskope treba urediti prema karakterističnim profilima, predviđenim kotama i predviđenim nagibima iz projekta, odnosno prema zahtjevu nadzornog inženjera.</t>
  </si>
  <si>
    <t>Zemljani materijal se koristi za planiranje i podizanje dijela zelene površine.</t>
  </si>
  <si>
    <t>Obračun se vrši u m3 iskopanog materijala u sraslom stanju.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</si>
  <si>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3</t>
    </r>
  </si>
  <si>
    <t>Nasip kvalitetne zemlje za sadnju.</t>
  </si>
  <si>
    <t>Rad obuhvaća dovoz i razastiranje materijala radi podizanja nivelete terena za cca 10-50cm.</t>
  </si>
  <si>
    <t>Planiranje i valjanje posteljice od miješanih materijala</t>
  </si>
  <si>
    <t>Posteljica je uređeni završni sloj nasipa, a u usjeku uređeno sraslo tlo koje može bez štetnih posljedica preuzeti opterećenje  konstrukcije hodne plohe trga.</t>
  </si>
  <si>
    <t>Rad obuhvaća uređenje posteljice u usjecima, nasipima i zasjecima, nasipavanje i razastiranje  izravnavajućeg sloja od čistog sitnijeg materijala, grubo i fino planiranje, kao i sve radove vezane za nabavu i dopremu materijala i potpunu izradu posteljice.</t>
  </si>
  <si>
    <t>Posteljicu treba zbiti tako da se postigne stupanj zbijenosti u odnosu na standardni Proctorov postupak Sz &gt;= 100 %, odnosno modul stišljivosti metodom kružne ploče promjera 30 cm Ms &gt;= 35 MN/m2.</t>
  </si>
  <si>
    <t>Obračun se vrši po m2 potpuno uređene i zbijene posteljice.</t>
  </si>
  <si>
    <t>Ukupno  B - Zemljani radovi :</t>
  </si>
  <si>
    <t>C - Konstrukcija TRGA</t>
  </si>
  <si>
    <t>Izrada tucaničkog makadamskog nosivog sloja debljine d = 30 cm</t>
  </si>
  <si>
    <t>Rad obuhvaća dobavu tucanika i kamene sitneži, njihovo razastiranje i valjanje u kompaktni sloj i sve ostalo potrebno za potpuno dovršenje rada.</t>
  </si>
  <si>
    <t>Ovaj sloj se može izvoditi tek nakon što je nadzorni inženjer primio posteljicu.</t>
  </si>
  <si>
    <t>Za izradu ovog sloja upotrebljava se tucanik krupnoće 31,5 do 63 mm i kamena sitnež krupnoće 8 do 16 i 0 do 4 mm. Svaki od ovih materijala mora zadovoljavati određene zahtjeve prema odredbama standarda.</t>
  </si>
  <si>
    <t>Zahtjevi kvalitete koji se traže za tucanički makadamski nosivi sloj:</t>
  </si>
  <si>
    <t>Modul stišljivosti Ms mjeren kružnom pločom promjera 30 cm: min 80 MN/m2 (provozne površine) i 50 MN/m2 (pješačke površine).</t>
  </si>
  <si>
    <t>Stupanj zbijenosti Sz u odnosu na modificirani Proctor: min 98% (provozne površine) i 95% (pješačke površine).</t>
  </si>
  <si>
    <t>Ravnost mjerena letvom duljine 4 m smije odstupati za najviše 2 cm.</t>
  </si>
  <si>
    <t>Jedničnom cijenom obuhvaćeni su svi radovi, materijali i prijevozi, potrebni za izradu nosivog sloja.</t>
  </si>
  <si>
    <t>Obračunava se u m3  ugrađenog materijala u zbijenom stanju.</t>
  </si>
  <si>
    <t>Izrada sloja smjese cementa i pijeska u omjeru 1:3 d=6cm. Pijesak se izvodi radi izravnavanja podloge prije postavljanja opločnika trga.</t>
  </si>
  <si>
    <t>Ovaj rad obuhvaća nabavu, prijevoz, polaganje i komprimiranje materijala, uključujući opremu i sve što je potrebno za dovršenje rada.</t>
  </si>
  <si>
    <t>U pogledu broja tekućih i kontrolnih ispitivanja, izvođač i investitor su ih dužni obaviti u svemu prema odredbama Općih tehničkih uvjeta i standarda vezanih za ovaj rad.</t>
  </si>
  <si>
    <t>Obračun se vrši po m2 gornje površine projektiranog sloja.</t>
  </si>
  <si>
    <t>Betonski temelji za klupu i pult tržnice.</t>
  </si>
  <si>
    <t>Ovom stavkom obuhvaćena je dobava betona te betoniranje temelja na kojima će se zidati klupe.</t>
  </si>
  <si>
    <t>Temelji su širine 50cm i visine oko 30 cm, a beton je kvalitete C12/15. Temelji se armiraju vilicama 10/15 i šipkama ±4Ø12.</t>
  </si>
  <si>
    <t>U cijenu je uključen sav potreban materijal i rad, dobava i ugradnja armature kao i eventualno potrebna oplata i/ili iskopi te njega betona.</t>
  </si>
  <si>
    <t>Obračun se vrši po m3 betonskog temelja.</t>
  </si>
  <si>
    <t>4</t>
  </si>
  <si>
    <t>Betonski temelji za rasvjetne stupove, rampe i rubnjake</t>
  </si>
  <si>
    <t>Ovom stavkom obuhvaćena je dobava betona te betoniranje temelja za rasvjetne stupove, rampe i rubnjake.</t>
  </si>
  <si>
    <t>Temelji su širine oko 50x50 cm i visine oko 60 cm, a beton je kvalitete C16/20. Temelji za rubnjake su širine oko 50x50 i dubine oko 30cm. Temelji se armiraju vilicama 10/15 i šipkama ±4Ø12.</t>
  </si>
  <si>
    <t>U cijenu je uključen sav potreban materijal i rad kao i eventualno potrebna oplata i/ili iskopi te njega betona.</t>
  </si>
  <si>
    <t>5</t>
  </si>
  <si>
    <t>Betonski temelj nadstrešnice.</t>
  </si>
  <si>
    <t>Ovom stavkom obuhvaćena je dobava betona te betoniranje temelja nadstrešnica na trgu.</t>
  </si>
  <si>
    <t>Temelji su tlocrtnih dimenzija oko 50x100 cm i visine oko 30 cm, a beton je kvalitete C16/20.  Temelji se armiraju vilicama 10/15 i šipkama ±4Ø12.</t>
  </si>
  <si>
    <t>6</t>
  </si>
  <si>
    <t>Betonski temelj zida prostora za otpatke</t>
  </si>
  <si>
    <t xml:space="preserve">Temelji su dimenzija presjeka oko 50x50cm, duljine 6,5m, a beton je kvalitete C16/20. </t>
  </si>
  <si>
    <t>7</t>
  </si>
  <si>
    <t>Dobava i ugradnja betonskih kolnih rubnjaka</t>
  </si>
  <si>
    <t>Ovom stavkom obuhvaćena je dobava i ugradnja gotovih betonskih rubnjaka presjeka 25/15 MB 45, bez obzira na način ugradnje (okomiti, položeni). Ugrađeni rubnjak ne smije imati pukotine ili bilo kakva oštećenja.  Uključivo rubnjaci i podloga od od betona kvalitete C16/20.</t>
  </si>
  <si>
    <t>a) radovi u široj zoni obuhvata</t>
  </si>
  <si>
    <t>8</t>
  </si>
  <si>
    <t>Dobava i ugradnja betonskih pješačkih rubnjaka</t>
  </si>
  <si>
    <t>Ovom stavkom obuhvaćena je dobava i ugradnja gotovih betonskih rubnjaka presjeka širine 8cm MB 45, bez obzira na način ugradnje (okomiti, položeni). Ugrađeni rubnjak ne smije imati pukotine ili bilo kakva oštećenja.  Uključivo rubnjaci i podloga od od betona kvalitete C16/20.</t>
  </si>
  <si>
    <t>9</t>
  </si>
  <si>
    <t>Dobava i ugradnja betonskih rampi umjesto rubnjaka</t>
  </si>
  <si>
    <t>Ovom stavkom obuhvaćena je dobava i ugradnja gotovih betonskih rampi. Jedna rampa je sastavljena tri elementa i to:srednje ulazne rampe - dvije krajnje ulazne rampe (lijeva i desna. Namijenjene su usponu vozila s kolnika na gospodarski pristup.
Ugrađene rampe ne smije imati pukotine ili bilo kakva oštećenja.</t>
  </si>
  <si>
    <t>rampa s 3 elementa (3x100cm)</t>
  </si>
  <si>
    <t>10</t>
  </si>
  <si>
    <t>Popločenje trga</t>
  </si>
  <si>
    <t>Ploče se postavljaju na podlogu od mješavine cementa i sitnog pijeska u omjeru 1:3, debljine 6 cm, s razmakom fuga 0.5cm. Podloga je obračunata u drugoj stavci. Fugiranje se vrši mješavinom sitnog pijeska (tzv nule) i cementa.</t>
  </si>
  <si>
    <t>Ovaj rad obuhvaća dobavu i ugradnju  ploča, te dobavu sitnog pijeska za fuge i fugiranje.</t>
  </si>
  <si>
    <t>Obračun se vrši po m2 na ovaj način izrađene pješačke površine.</t>
  </si>
  <si>
    <t>11</t>
  </si>
  <si>
    <t>Popločenje rubnih zona trga</t>
  </si>
  <si>
    <t>12</t>
  </si>
  <si>
    <t>Izrada pješačke asfaltne površine – BNS</t>
  </si>
  <si>
    <t>Izrada bitumeniziranog nosivog sloja BNS Normativ  U.E9.021</t>
  </si>
  <si>
    <t>Ovaj rad obuhvaća nabavu, prijevoz, polaganje i komprimiranje materijala, uključujući opremu i sve što je potrebno za dovršenje rada. U pogledu broja tekućih i kontrolnih ispitivanja, izvođač je dužan obaviti u svemu prema odredbama,  a izvedba donjeg slo</t>
  </si>
  <si>
    <t>Izrada bitumeniziranog nosivog sloja BNS 16c u sloju debljine d =5 cm (pješačke površine)</t>
  </si>
  <si>
    <t>Za izradu BNS-a upotrebljava se mješavina granuliranog mineralnog materijala veličine zrna 0 - 22,4 mm. Kao vezivo upotrebljava se bitumen BIT 60, a orijentaciona količina bitumena iznosi od 3,8% do 5,2%.</t>
  </si>
  <si>
    <t>Ova stavka obuhvaća:</t>
  </si>
  <si>
    <t>- dobavu i dopremu asfaltne mješavine,</t>
  </si>
  <si>
    <t>- čišćenje i prskanje podloge za asfalt</t>
  </si>
  <si>
    <t>- razastiranje, valjanje i njega asfalta</t>
  </si>
  <si>
    <t>obuhvaćen je sav materijal, rad i alat na izradi sloja kao i sva potrebna tekuća i kontrolna ispitivanja s izradom atesta za dokaz kvalitete ugrađenog sloja.</t>
  </si>
  <si>
    <t>Pješački kolnik - BNS 16 C debljine 5 cm</t>
  </si>
  <si>
    <t>13</t>
  </si>
  <si>
    <t>Izrada pješačke asfaltne površine – završni sloj</t>
  </si>
  <si>
    <t xml:space="preserve">Izrada HS-AB 8 , asfaltne pješačke površine </t>
  </si>
  <si>
    <t xml:space="preserve">Ovaj rad obuhvaća nabavu, polaganje i komprimiranje materijala, prijevoze, opremu i sve što je potrebno za dovršenje rada. U pogledu broja tekućih i kontrolnih ispitivanja, izvođač ih je dužan obaviti u svemu prema odredbama standarda vezanih za ovaj rad, te po pereuzetom BNS-u ili veznom sloju. </t>
  </si>
  <si>
    <t>Izrada, doprema i ugradnja asfaltne mješavine za kolnički zastor na principu asfaltbetona - habajući sloj HS-AB 8.</t>
  </si>
  <si>
    <t xml:space="preserve">Kamena smjesa za izradu asfaltbetona za habajuće slojeve sastoji se od frakcija plemenite kamene sitneži, plemenitog pijeska i kamenog brašna veličine zrna 0 - 8,0 mm. Kao vezivo služi bitumen BIT 60. </t>
  </si>
  <si>
    <t>Obračun za HS-AB 8 debljine 3 cm – pješačke površine</t>
  </si>
  <si>
    <t>14</t>
  </si>
  <si>
    <t>Otok za odlaganje otpada - betonski zid visine 150cm</t>
  </si>
  <si>
    <t>Armirano betonski zid debljine 20cm izrađen od betona sa tamno pigmentiranim cementom u glatkoj oplati. Obrada prema odobrenju projektanta. Ploče se proizvode u limenoj oplati betonom razreda tlačne čvrstoće C30/37 za klasu izloženosti XF4, XC4, XD3, XS1, CI 0,1 Dmax 16 u jednom sloju od betona  u antracit boji. Beton se integralno hidrofobira dodavanjem specijalnog dodatka za postizanje svojstava hidrofobnosti i naknadno impregnira. Impregnirana površina mora biti otporna na prljavštinu i mrlje, upijanje vode i ulja. Na impregniranoj površini nesmije se stvarati vidljivi film, mora biti bezbojna nakon sušenja, nesmije požutiti. Redovito održavanje i naknadna impregnacija mora se provoditi svake 2 godine zbog očuvanja zaštite betonskih ploha.
Zid se armira mrežastom armaturom Q335 s rubnim ojačanjima od čelika za armiranje  B500 B promjera Ø 12 mm i Ø 8 mm, uz dodatak makrosintetičkih vlakana (1 kg/m3 betona). Okvirna količina armature cca 80,00 kg/m3.</t>
  </si>
  <si>
    <t>Kontejneri za otpad zapremine 1100l - tipska oprema - dobavlja investitor u dogovoru s komunalnim poduzećem.</t>
  </si>
  <si>
    <t>Ukupno  C - konstrukcija trga :</t>
  </si>
  <si>
    <t>D- Hortikultura</t>
  </si>
  <si>
    <t>Dobava i sadnja velikog stabla. Pripremiti podlogu za sadnju prema uputama iz rasadnika. Izabrati stablo veće dimenzije cca 3m. Stavka uključuje dobavu, sadnju stabla, te pripremu podloge sa svim potrebnim predradnjama.</t>
  </si>
  <si>
    <t>m2</t>
  </si>
  <si>
    <t>Dobava i sadnja grmlja. Pripremiti podlogu za sadnju prema uputama iz rasadnika. Izabrati sadnice visine 1m. Stavka uključuje dobavu, sadnju grma, te pripremu podloge sa svim potrebnim predradnjama.</t>
  </si>
  <si>
    <t>Ukupno  D - hortikultura :</t>
  </si>
  <si>
    <t>UKUPNO I - GRAĐEVINSKI RADOVI :</t>
  </si>
  <si>
    <t>II - OPREMA</t>
  </si>
  <si>
    <t>A - Urbana oprema</t>
  </si>
  <si>
    <t>NAPOMENA:</t>
  </si>
  <si>
    <t>Antikorozivna zaštita čeličnih elemenata:</t>
  </si>
  <si>
    <t>Izrada klupe dimenzija 240/70cm  na plohi trga.</t>
  </si>
  <si>
    <t>Izrada drvene klupe tlocrtnih dimenzija 240x70 cm, visine 45 cm, bez naslona.
Klupa je izrađena od jelovih greda dimenzija 5x10x240 cm na čeličnoj podkonstrukciji od pravokutnih toplovaljanih cijevi 80/80/4mm. 
Obrada jelovih greda vakuum impregnacija te 2x lazurni premaz.
Čelična podkonstrukcija antikorozivna zaštićena vrućim cinčanjem i premazima za kategoriju korozivnosti C4 kao u prethodnoj Napomeni. Temeljni premaz nanijeti u radionici. Završna obrada bojanje u RAL 7016.
Na kontaktu sa podom profil se preko podložne pločice pričvršćuje za temelje  inox vijcima sa upuštenom glavom (2x4 kom), koji su uključeni u cijenu stavke.</t>
  </si>
  <si>
    <t>Sve do potpune gotovosti u dogovoru s projektantom i investitorom.</t>
  </si>
  <si>
    <r>
      <rPr>
        <b/>
        <sz val="10"/>
        <rFont val="Arial"/>
        <family val="2"/>
        <charset val="238"/>
      </rPr>
      <t xml:space="preserve">Dobava i ugradnja nadstrešnice za prodaju. </t>
    </r>
    <r>
      <rPr>
        <sz val="10"/>
        <rFont val="Arial"/>
        <family val="2"/>
        <charset val="238"/>
      </rPr>
      <t>Ukupna dimenzija je cca 300x308cm, visine 305 cm.</t>
    </r>
  </si>
  <si>
    <t>Konstrukcija nadstrešnice je od čeličnih toplovaljanih pravokutnih cijevi dimenzija 80/80/4mm i 80/160/4mm čelika kvalitete S355. Svi spojevi vareni, detalji spojeva i dodatne pločaste veze u svemu prema projektu konstrukcije. Jedini vijčani spoj je sa temeljima, detalj prema građevinskom projektu.
Čelična konstrukcija antikorozivno zaštićena vrućim cinčanjem i premazima za kategoriju korozivnosti C4 kao u prethodnoj Napomeni. Temeljni premaz nanijeti u radionici. Završna obrada bojanje u RAL 7016.
Pokrov je izrađen od falcanog pocinčanog lima minimalne debljine 1,0 mm, plastificiranog u bijelu boju, pričvršćenog sistemskim kopčama na OSB ploču, debljine 24mm, pričvršćenu na roštilj čeličnih pravokutnih cijevi krova. Podgled krova je od impregnirane OSB ploče debljine 24 mm.
Slojevi pokrova:
- falcani pocinčani lim debljine 1,0mm, plastficiran u bijelu boju
- OSB ploča 24 mm
- čelična konstrukcija 5,0 cm
- podgled OSB ploča 24 mm.
Ukupna težina čelične konstrukcije jedne nadstrešnice = 440kg
Ukupna površina pokrova = 8,5 m2
Ukupna duljina rubnog opšava pokrova = 11,0 m'.</t>
  </si>
  <si>
    <t>Svi spojevi su vareni osim spoja s temeljem koji se izvodi kao vijčani, upeti spoj. Temeljna ploča je debljine 15 mm, s 4 vijka M16 min.</t>
  </si>
  <si>
    <t>Obračun po komadu nadstrešnice što uključuje dobavu, montiranje, antikorozivnu zaštitu i i bojanje konstrukcije, izradu pokrova, uključivo sav materijal, obradu, obradu rubova i opšave do potpune funkcionalnosti nadstrešnice.</t>
  </si>
  <si>
    <r>
      <rPr>
        <b/>
        <sz val="10"/>
        <rFont val="Arial"/>
        <family val="2"/>
        <charset val="238"/>
      </rPr>
      <t xml:space="preserve">Dobava i ugradnja nadstrešnice autobusnog stajališta. </t>
    </r>
    <r>
      <rPr>
        <sz val="10"/>
        <rFont val="Arial"/>
        <family val="2"/>
        <charset val="238"/>
      </rPr>
      <t>Ukupna dimenzija je cca 150x340cm, visine 305 cm.</t>
    </r>
  </si>
  <si>
    <t>Konstrukcija nadstrešnice je od čeličnih toplovaljanih pravokutnih cijevi dimenzija 80/80/4mm i 80/160/4mm čelika kvalitete S355. Svi spojevi vareni, detalji spojeva i dodatne pločaste veze u svemu prema projektu konstrukcije. Jedini vijčani spoj je sa temeljima, detalj prema građevinskom projektu.
Čelična konstrukcija antikorozivno zaštićena vrućim cinčanjem i premazima za kategoriju korozivnosti C4 kao u prethodnoj Napomeni.  Temeljni premaz nanijeti u radionici. Završna obrada bojanje u RAL 7016.
Pokrov je izrađen od falcanog pocinčanog lima minimalne debljine 1,0 mm, plastificiranog u bijelu boju, pričvršćenog sistemskim kopčama na OSB ploču, debljine 24mm, pričvršćenu na roštilj čeličnih pravokutnih cijevi krova. Podgled krova je od impregnirane OSB ploče debljine 24 mm.
Slojevi pokrova:
- falcani pocinčani lim debljine 1,0mm, plastficiran u bijelu boju
- OSB ploča 24 mm
- čelična konstrukcija 5,0 cm
- podgled OSB ploča 24 mm.
Ukupna težina čelične konstrukcije= 440kg
Ukupna površina pokrova = 8,5 m2
Ukupna duljina rubnog opšava pokrova = 11,0 m'.</t>
  </si>
  <si>
    <t>Stražnja strana od antikorozivno zaštićenog čeličnog lima debljine 5mm.
Na stražnju stranu konzolno pričvršćena drvena klupa dimenzija 160x50 cm, debljine 5 cm od KHV jelovih gredica dimenzija 10x5x160 cm na čeličnoj podkonstrukciji.
Obje bočne strane sa ispunom od kaljenog lameliranog stakla 8+8 mm dimenzija 90x255 cm. Obaveza izvođača je pribaviti dokaz otpornosti staklene stijene na udar vjetra na lokaciji.</t>
  </si>
  <si>
    <r>
      <rPr>
        <b/>
        <sz val="10"/>
        <rFont val="Arial"/>
        <family val="2"/>
        <charset val="238"/>
      </rPr>
      <t xml:space="preserve">Dobava i ugradnja nadstrešnice prodajnog kioska. </t>
    </r>
    <r>
      <rPr>
        <sz val="10"/>
        <rFont val="Arial"/>
        <family val="2"/>
        <charset val="238"/>
      </rPr>
      <t>Ukupna dimenzija je cca 400x340cm, visine 340 cm.</t>
    </r>
  </si>
  <si>
    <t>Konstrukcija nadstrešnice je od čeličnih toplovaljanih pravokutnih cijevi dimenzija 80/80/4mm i 80/160/4mm čelika kvalitete S355. Svi spojevi vareni, detalji spojeva i dodatne pločaste veze u svemu prema projektu konstrukcije. Jedini vijčani spoj je sa temeljima, detalj prema građevinskom projektu.
Čelična konstrukcija antikorozivno zaštićena vrućim cinčanjem i premazima za kategoriju korozivnosti C4 kao u prethodnoj Napomeni.  Temeljni premaz nanijeti u radionici. Završna obrada bojanje u RAL 7016.
Pokrov je izrađen od falcanog pocinčanog lima minimalne debljine 1,0 mm, plastificiranog u bijelu boju, pričvršćenog sistemskim kopčama na OSB ploču, debljine 24mm, pričvršćenu na roštilj čeličnih pravokutnih cijevi krova. Podgled krova je od impregnirane OSB ploče debljine 24 mm.
Slojevi pokrova:
- falcani pocinčani lim debljine 1,0mm, plastficiran u bijelu boju
- OSB ploča 24 mm
- čelična konstrukcija 5,0 cm
- podgled OSB ploča 24 mm.
Ukupna težina čelične konstrukcije jedne nadstrešnice = 550kg
Ukupna površina pokrova = 12,0 m2
Ukupna duljina rubnog opšava pokrova = 13,50 m'.</t>
  </si>
  <si>
    <r>
      <rPr>
        <b/>
        <sz val="10"/>
        <rFont val="Arial"/>
        <family val="2"/>
        <charset val="238"/>
      </rPr>
      <t xml:space="preserve">Dobava i montaža prodajnog kioska. </t>
    </r>
    <r>
      <rPr>
        <sz val="10"/>
        <rFont val="Arial"/>
        <family val="2"/>
        <charset val="238"/>
      </rPr>
      <t>Ukupna dimenzija je cca 260x360cm, visine 310 cm.</t>
    </r>
  </si>
  <si>
    <t xml:space="preserve">Konstrukcija kioska je od čeličnih toplovaljanih pravokutnih cijevi dimenzija 80/80/4mm i 80/160/4mm čelika kvalitete S355. Svi spojevi vareni, detalji spojeva i dodatne pločaste veze u svemu prema projektu konstrukcije. Jedini vijčani spoj je sa temeljima, detalj prema građevinskom projektu.
</t>
  </si>
  <si>
    <t xml:space="preserve">Čelična konstrukcija antikorozivno zaštićena vrućim cinčanjem i premazima za kategoriju korozivnosti C4 kao u prethodnoj Napomeni.  Temeljni premaz nanijeti u radionici. Završna obrada bojanje u RAL 7016.
</t>
  </si>
  <si>
    <t>Pokrov i vanjska obloga kioska je izrađen od falcanog pocinčanog lima minimalne debljine 1,0 mm, plastificiranog u bijelu boju, pričvršćenog sistemskim kopčama na OSB ploču, debljine 24mm, pričvršćenu na roštilj čeličnih pravokutnih cijevi krova. Podgled krova je od jelovih dasaka debljine 24mm. Obrada drveta podgleda vakuum impregnacija + 2x lazur mat premaz.
Slojevi pokrova:
- falcani pocinčani lim debljine 1,0mm, plastficiran u bijelu boju
- OSB ploča 24 mm
- čelična konstrukcija 8,0 cm - međuprostor ispunjen mineralnom vunom
- parna brana
- jelove daske 24 mm.
Kiosk je iznutra obložen jelovim daskama kao i u podgledu stropa. 
Međuprostor između elemenata konstrukcije stropa i zidova ispunjen mineralnom vunom, zaštićenom parnom branom s unutarnje strane.
Ukupna težina čelične konstrukcije kioska = 750kg
Ukupna površina vanjske obloge limom = 30,0 m2
Ukupna površina unutarnje obloge OSB pločama = 30,0 m2
Ukupna duljina rubnog opšava pokrova = 13,50 m'.</t>
  </si>
  <si>
    <t>Obračun po komadu kioska što uključuje dobavu, montiranje, antikorozivnu zaštitu i i bojanje konstrukcije, izradu pokrova, uključivo sav materijal, obradu, obradu rubova i opšave do potpune funkcionalnosti nadstrešnice.</t>
  </si>
  <si>
    <t>Izrada betonskog pulta tržnice</t>
  </si>
  <si>
    <t>Izrada armiranobetonskog pulta tržnice s drvenim elementima na tržnici. Ukupna dimenzija pulta je cca 180x70 cm. Pult je visok cca 80cm.</t>
  </si>
  <si>
    <t>Pult tržnice se sastoji od armiranobetonskog prefabrikata dimenzija 180x70, visine 80cm i prednje drvene ploče. Debljina stijenke prefabrikata 10 cm. Prefabrikat se proizvodi u limenoj oplati betonom razreda tlačne čvrstoće C35/45 za klasu izloženosti XF4, XC4, XD3, XS1, CI 0,1 Dmax 16 u jednom sloju od betona  u tamnosivoj boji. Beton se integralno hidrofobira dodavanjem specijalnog dodatka za postizanje svojstava hidrofobnosti i naknadno impregnira. Impregnirana površina mora biti otporna na prljavštinu i mrlje, upijanje vode i ulja. Na impregniranoj površini nesmije se stvarati vidljivi film, mora biti bezbojna nakon sušenja, nesmije požutiti. Redovito održavanje i naknadna impregnacija mora se provoditi svake 2 godine zbog očuvanja zaštite betonskih ploča. 
'Ploče se armiraju mrežastom armaturom B 500 A u gornjoj i donjoj zoni s rubnim ojačanjima od čelika za armiranje  B500 B promjera Ø 12 mm i Ø 8 mm, uz dodatak makrosintetičkih vlakana (4 kg/m3 betona). Okvirna količina armature cca 120,00 kg/m3.</t>
  </si>
  <si>
    <t>U prefabrikatu predvidjeti otvor za ugradnju vodova i izvoda elektroinstalacija. Naknadna bušenja prefabrikata nisu dozvoljena.</t>
  </si>
  <si>
    <t>Na prednju frontu ugrađuje se drveni panel od jeloviine veličine 160x70cm debljine 2 cm, pričvršćen bočno u prefabrikat. Zaštita panela vakuum impregnacija + 2x lazurni premaz mat.</t>
  </si>
  <si>
    <t>Ukupno  A - Oprema :</t>
  </si>
  <si>
    <t>UKUPNO II - OPREMA :</t>
  </si>
  <si>
    <t>A – Instalacije vode i odvodnje</t>
  </si>
  <si>
    <t>Uklanjanje (izmještanje) postojeće javne česme</t>
  </si>
  <si>
    <t xml:space="preserve">Demontaža i uklanjanje postojeće javne česme pored bunara na plohi trga. Blindiranje postojećeg izvoda vode. </t>
  </si>
  <si>
    <t>Rekonstrukcija i uređenje postojećeg bunara na trgu</t>
  </si>
  <si>
    <t>Čišćenje i površinski popravci betonske konstrukcije bunara. Izrada i montaža čeličnog luka na bunaru.</t>
  </si>
  <si>
    <t>Sve prema shemi do potpune gotovosti u dogovoru s projektantom i investitorom.</t>
  </si>
  <si>
    <t>Iskop rova za instalacije u zemlji III kategorije, širine 0,4 m i dubine 0,8m, nasipanje pijeska u rov debljine do 10 cm, a nakon polaganja cijevi nasipanje još 10 cm pijeska preko vrha cijevi.
Obračun po volumenu iskopane zemlje.</t>
  </si>
  <si>
    <t>Zatrpavanje rova zemljom, nabijanje tla motornim nabijačem u slojevima od 20 cm i odvoz viška zemlje.
Obračun po m3 zatrpanog i nabijenog rova.</t>
  </si>
  <si>
    <t>Nabava i dovoz pijeska za polaganje i zatrpavanje cijevi.</t>
  </si>
  <si>
    <t>Obračun po m1 komplet dobavljene, ugrađene i ispitane cijevi na tlak od 10 bar-a sa fazonskim komadima. Sav ugrađeni materijal i pribor mora imati odgovarajuće ateste i biti od istog proizvođača, a ugradnja se mora izvoditi isključivo po uputstvu proizvođača.</t>
  </si>
  <si>
    <t>m'</t>
  </si>
  <si>
    <t>Obračun po m1 komplet dobavljene, ugrađene i ispitane cijevi Ø 75 mm. Uključiiti izvedbu spoja na postojeći betonski šaht odvodnje na parceli.</t>
  </si>
  <si>
    <t>Dobava i montaža holender slavine za pranje ruku. Uključiti dobavu i montaža protočnih plastičnih ventila sa kratkom ručkicom za montažu ispod umivaonika. Obračun po komadu komplet izvedenog dovoda sa svim pomoćnim materijalom te građevinskom pripomoći, uključivo i dobava, donos i ugradba holender slavine. I ugrađenog ventila sa rozetom</t>
  </si>
  <si>
    <t>Dobava, dovoz i ugradnja vindabone za pranje ruku i opreme sa sifonom za odvod. Vindabona se ugrađuje na betonski zid prostora za otpatke.
Obračun po komadu komplet ugrađene vindabone, komplet sa sifonom.</t>
  </si>
  <si>
    <t>Ukupno  A – INSTALACIJE VODE I ODVODNJE :</t>
  </si>
  <si>
    <t>UKUPNO III - OSTALI RADOVI :</t>
  </si>
  <si>
    <t>C - Konstrukcija trga</t>
  </si>
  <si>
    <t>D - Hortikultura</t>
  </si>
  <si>
    <t>SVEUKUPNO:</t>
  </si>
  <si>
    <t>Potrebno je koristiti jednakovrijedan proizvod istih tehničkih karakteristika kao i navedeni. Očekivani rok trajnosti sustava zaštite od korozije: H (&gt; 15 god.) Priprema površine na kvalitetu Sa 2 ½ prema HRN EN ISO 8501-1:2007 ili jednakovrijedna: ______________________, na automatskoj sačmarilici te automatska aplikacija shopprimera na bazi cinksilikata (kao što je na pr. HEMPEL'S SHOPPRIMER ZS 15890 ili jednakovrijedan:______________________). Sekundarna priprema površine na gradilištu na mjestima gradilišnih zavara (prije aplikacije cijelokupnog sustava) izvodi se na kvalitetu St 3 prema ISO 8501-1:2007 ili jednakovrijedna:______________________. Premaze nanositi sukladno preporuci proizvođača premaza te sukladno specifikaciji bojanja i to uvijek na isključivo čistu i suhu površinu koja ima temperaturu minimalno 3 stupnja iznad točke rosišta. Od velike je važnosti da se sva oštećena mjesta i nedostaci poprave bilo da se radi o većim ili manjim oštećenjima. Izvođač radova treba kontrolirati i pregledati vlastiti rad. U slučaju da otkrije nedostatke kao što su nedovoljna debljina filma, rupice, curenje, neobojane površine i ostale nepravilnosti, njegov je zadatak da površinu popravi na vlastitu inicijativu.</t>
  </si>
  <si>
    <t>Svjetiljka za rasvjetu pješačkih površina, pravokutnog oblika, aluminijsko kućište s malim udjelom bakra dvostruko bojano poliesterskim premazima (svojstvo plastifikacije) u tamnosivu ili antracit mat boju, sa visokom otpornošću na salinitet,  (prema EN AB-47100 ili jednakovrijedna _______________________ )
Minimalne tehničke karakteristike:
- širokosnopna optika (min 120 stupnjeva)
- snaga ≤ 40W
- efikasni svjetlosni tok ≥ 3100lm
- boja svjetlosti  ≤ 3000K (topla boja svjetlosti)
- zaštita od prodora stranih tijela ≥ IP65
- klasa električne zašitte: I
- zasebna prenaponska zaštita: 10kA
kao tip Dooku400 Power LED (539039.3 + 237) ARES ili jednakovrijedna ______________________ .</t>
  </si>
  <si>
    <t xml:space="preserve">Nadgradna svjetiljka za rasvjetu prodajnih pulteva, aluminijsko kućište tamnosive ili antracit boje, oblik valjka.
Minimalne tehničke karakteristike:
- optika širine: 30°-50°
- snaga ≤ 12W
- efikasni svjetlosni tok ≥ 710lm
- boja svjetlosti  ≤ 3000K (topla boja svjetlosti)
- zaštita od prodora stranih tijela ≥ IP65
kao tip Yama ARES ili jednakovrijedna ___________________ .
</t>
  </si>
  <si>
    <t>Dobava i prijevoz odcjepne stezaljke za nadzemni vod javne rasvjete (16mm2) tip kao MP255001 Metal produkt ili jednakovrijedna: _______________________ .</t>
  </si>
  <si>
    <t>Nabava i prijevoz razdjelnice rasvjetnog stupa tip kao R6018 / 2 "TEP", ili jednakovrijedna _____________________ .</t>
  </si>
  <si>
    <t>1.4.</t>
  </si>
  <si>
    <t>1.4.1.</t>
  </si>
  <si>
    <t>1.4.2.</t>
  </si>
  <si>
    <t>III - INSTALACIJE</t>
  </si>
  <si>
    <t>B – Energetske instalacije i vanjska rasvjeta</t>
  </si>
  <si>
    <t>III- INSTALACIJE VODE I ODVODNJE</t>
  </si>
  <si>
    <t>B</t>
  </si>
  <si>
    <t>B.</t>
  </si>
  <si>
    <t>R.br.</t>
  </si>
  <si>
    <t>Opis</t>
  </si>
  <si>
    <t>Jed.</t>
  </si>
  <si>
    <t>Količina</t>
  </si>
  <si>
    <t>Jed. Cijena (kn)</t>
  </si>
  <si>
    <t>Ukupno (kn)</t>
  </si>
  <si>
    <t>Jed. Cijena
(kn)</t>
  </si>
  <si>
    <t>Izrada  površine od velikoformatnih betonskih opločnika debljine 8 cm, proizvod kao Beton Lučko XXL ili jednakovrijedan ________________ , betonske ploče na podlozi od mješavine cementa i sitnog pijeska. Hodna ploha tip pjeskarena - bijela.</t>
  </si>
  <si>
    <t>Izrada  površine od betonskih opločnika debljine 8 cm, kao Beton Lučko ili jednakovrijedan ___________________ , betonske ploče na podlozi od mješavine cementa i sitnog pijeska. Hodna ploha tip pjeskarena - bijela.</t>
  </si>
  <si>
    <t>Dobava, doprema i sjetva travne smjese.
Na  pripremljenoj površini  izvodi se sjetva kvalitetnog travnjaka tako, da se najprije izvrši kompostiranje kvalitetnim gnjojivom kao 'Vigor liquid' ili jadnakovrijedan ______________ , da se trava bolje zakorijeni i proklija. Slijedi nabava, doprema i sjetva travne smjese.</t>
  </si>
  <si>
    <t>Dobava, doprema i sjetva travne smjese u zoni manje intervencije.
Na  pripremljenoj površini zone manje intervencije izvodi se sjetva kvalitetnog travnjaka tako, da se najprije izvrši kompostiranje kvalitetnim gnjojivom kao 'Vigor liquid'  ili jadnakovrijedan ______________ ,da se trava bolje zakorijeni i proklija. Slijedi nabava, doprema i sjetva travne smjese.</t>
  </si>
  <si>
    <t xml:space="preserve">Zaštitu SVIH ČELIČNIH ELEMENATA od korozije treba provesti u skladu sa Tehničkim propisom za čelične konstrukcije (NN RH br. 112/08, 125/10, 73/12 i 136/12). Prema HRN ISO 12944, građevina se nalazi u sredini s atmosferskim uvjetima koji spadaju u C4 kategoriju.
Sukladno HRN EN ISO 12944-5:1999, ili jednakovrijedna: _______________________:
Sustav zaštite od korozije d.s.f. (μm)
1) 2k epoksi temelj, kao HEMPADUR 15570 ili jednakovrijedan _________________ ,
2) 2k epoksi temelj, kao HEMPADUR 15570 ili jednakovrijedan _________________ ,
3) kao HEMPATHANE TOPCOAT 55210 ili jednakovrijedan _________________ ,
                     1 ×  80 μm
                    1 ×110 μm
                    1 ×  50 μm         
Ukupno:     240 μm d.s.f.
</t>
  </si>
  <si>
    <t>Dobava i montaža plastičnih cijevi i fazonskih komada PP-R SDR za razvod hladne sanitarne vode, uključivo učvršćenje obujmica na razmaku  max. 0,5m, te originalna izolacija u omotu iz proizvodnog programa. Stavkom obuhvatiti polaganje vodovodnih cijevi u zaštitnu cijev u rovu, rad i materijal te montažni i spojni pribor kao Aquatherm sustav vodovodne instalacije  ili jednakovrijedan _________________ . Stavkom obuhvatiti ispitivanje cjevovoda (tlačna proba zrakom). Stavkom obuhvatiti sve potrebne ventile i ventil za ispust vode iz instalacije u ljetnim mjesecima.</t>
  </si>
  <si>
    <t>Dobava, prijenos i ugradba PVC kanalizacijskih cijevi i fazonskih komada za horizontalne odvode vanjske i temeljne odvodnje sa debljom stijenkom, klase min. kao REHAU, WAVIN WAVKG B-SN4  ili jednakovrijedan _________________ , prema normi DIN-19534 ili jednakovrijedan ____________________. Obračun se vrši po m' kompletno montirane cijevi zajedno s posteljicom, nadslojem te sa spojnim i pomoćnim materijalom. Fazonski komadi obračunavaju se u 1 m' ugrađenih cijevi.</t>
  </si>
  <si>
    <t>UKUPNO:</t>
  </si>
  <si>
    <t>PDV 25%:</t>
  </si>
  <si>
    <t>1.3.6.</t>
  </si>
  <si>
    <t>1.3.9.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</si>
</sst>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  <numFmt numFmtId="166" formatCode="#,##0.000"/>
    <numFmt numFmtId="167" formatCode="_-* #,##0.00\ _k_n_-;\-* #,##0.00\ _k_n_-;_-* \-??\ _k_n_-;_-@_-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Helv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u/>
      <sz val="11"/>
      <color indexed="30"/>
      <name val="Calibri"/>
      <family val="2"/>
      <charset val="238"/>
    </font>
    <font>
      <sz val="10"/>
      <color indexed="10"/>
      <name val="Arial"/>
      <family val="2"/>
      <charset val="238"/>
    </font>
    <font>
      <b/>
      <i/>
      <u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4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3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4" fontId="10" fillId="0" borderId="0" applyFont="0" applyFill="0" applyBorder="0" applyAlignment="0" applyProtection="0"/>
    <xf numFmtId="0" fontId="11" fillId="0" borderId="0">
      <alignment horizontal="right" vertical="top"/>
    </xf>
    <xf numFmtId="0" fontId="12" fillId="0" borderId="0">
      <alignment horizontal="justify" vertical="top" wrapText="1"/>
    </xf>
    <xf numFmtId="0" fontId="1" fillId="0" borderId="0">
      <alignment horizontal="left" vertical="justify"/>
    </xf>
    <xf numFmtId="0" fontId="1" fillId="0" borderId="0"/>
    <xf numFmtId="0" fontId="2" fillId="0" borderId="0"/>
    <xf numFmtId="0" fontId="1" fillId="0" borderId="0"/>
    <xf numFmtId="0" fontId="1" fillId="0" borderId="0">
      <alignment horizontal="left" vertical="justify"/>
    </xf>
    <xf numFmtId="0" fontId="14" fillId="0" borderId="0"/>
    <xf numFmtId="0" fontId="1" fillId="0" borderId="0"/>
    <xf numFmtId="0" fontId="14" fillId="0" borderId="0"/>
    <xf numFmtId="0" fontId="17" fillId="0" borderId="0" applyNumberFormat="0" applyFill="0" applyBorder="0" applyAlignment="0" applyProtection="0"/>
    <xf numFmtId="0" fontId="14" fillId="0" borderId="0"/>
  </cellStyleXfs>
  <cellXfs count="19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justify" vertical="top"/>
    </xf>
    <xf numFmtId="44" fontId="7" fillId="0" borderId="0" xfId="1" applyFont="1"/>
    <xf numFmtId="44" fontId="7" fillId="0" borderId="0" xfId="1" applyFont="1" applyAlignment="1">
      <alignment horizontal="right"/>
    </xf>
    <xf numFmtId="0" fontId="8" fillId="0" borderId="0" xfId="0" applyFont="1"/>
    <xf numFmtId="49" fontId="7" fillId="0" borderId="0" xfId="0" applyNumberFormat="1" applyFont="1" applyAlignment="1">
      <alignment horizontal="right"/>
    </xf>
    <xf numFmtId="0" fontId="8" fillId="0" borderId="0" xfId="0" applyFont="1" applyAlignment="1">
      <alignment horizontal="justify"/>
    </xf>
    <xf numFmtId="0" fontId="7" fillId="0" borderId="1" xfId="0" applyFont="1" applyBorder="1" applyAlignment="1">
      <alignment horizontal="justify"/>
    </xf>
    <xf numFmtId="165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44" fontId="7" fillId="0" borderId="1" xfId="1" applyFont="1" applyBorder="1"/>
    <xf numFmtId="0" fontId="8" fillId="0" borderId="0" xfId="0" applyFont="1" applyAlignment="1">
      <alignment horizontal="justify" vertical="top"/>
    </xf>
    <xf numFmtId="0" fontId="7" fillId="0" borderId="0" xfId="0" applyFont="1" applyAlignment="1">
      <alignment vertical="top" wrapText="1"/>
    </xf>
    <xf numFmtId="0" fontId="13" fillId="0" borderId="0" xfId="11" applyFont="1" applyAlignment="1">
      <alignment horizontal="justify" vertical="top" wrapText="1"/>
    </xf>
    <xf numFmtId="0" fontId="7" fillId="0" borderId="0" xfId="12" applyFont="1" applyAlignment="1">
      <alignment horizontal="justify"/>
    </xf>
    <xf numFmtId="0" fontId="7" fillId="0" borderId="1" xfId="12" applyFont="1" applyBorder="1" applyAlignment="1">
      <alignment horizontal="justify"/>
    </xf>
    <xf numFmtId="44" fontId="7" fillId="0" borderId="0" xfId="0" applyNumberFormat="1" applyFont="1"/>
    <xf numFmtId="0" fontId="7" fillId="0" borderId="0" xfId="0" applyFont="1" applyAlignment="1">
      <alignment horizontal="left" vertical="top"/>
    </xf>
    <xf numFmtId="44" fontId="7" fillId="0" borderId="0" xfId="0" applyNumberFormat="1" applyFont="1" applyAlignment="1">
      <alignment horizontal="right"/>
    </xf>
    <xf numFmtId="44" fontId="7" fillId="0" borderId="1" xfId="0" applyNumberFormat="1" applyFont="1" applyBorder="1" applyAlignment="1">
      <alignment horizontal="right"/>
    </xf>
    <xf numFmtId="0" fontId="7" fillId="0" borderId="0" xfId="13" applyFont="1" applyAlignment="1">
      <alignment horizontal="right"/>
    </xf>
    <xf numFmtId="0" fontId="7" fillId="0" borderId="0" xfId="13" applyFont="1" applyAlignment="1">
      <alignment horizontal="right" vertical="top"/>
    </xf>
    <xf numFmtId="0" fontId="7" fillId="0" borderId="0" xfId="13" applyFont="1" applyAlignment="1">
      <alignment wrapText="1"/>
    </xf>
    <xf numFmtId="0" fontId="7" fillId="0" borderId="0" xfId="13" applyFont="1"/>
    <xf numFmtId="0" fontId="7" fillId="0" borderId="0" xfId="13" applyFont="1" applyAlignment="1">
      <alignment horizontal="justify"/>
    </xf>
    <xf numFmtId="0" fontId="7" fillId="0" borderId="0" xfId="13" applyFont="1" applyAlignment="1">
      <alignment horizontal="justify" vertical="top"/>
    </xf>
    <xf numFmtId="0" fontId="7" fillId="0" borderId="0" xfId="13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165" fontId="7" fillId="0" borderId="0" xfId="13" applyNumberFormat="1" applyFont="1"/>
    <xf numFmtId="49" fontId="15" fillId="0" borderId="0" xfId="15" applyNumberFormat="1" applyFont="1" applyAlignment="1">
      <alignment horizontal="left" vertical="top" wrapText="1"/>
    </xf>
    <xf numFmtId="0" fontId="15" fillId="0" borderId="0" xfId="15" applyFont="1" applyAlignment="1">
      <alignment horizontal="justify" vertical="center" wrapText="1"/>
    </xf>
    <xf numFmtId="0" fontId="1" fillId="0" borderId="0" xfId="15" applyFont="1" applyAlignment="1">
      <alignment horizontal="justify" vertical="top" wrapText="1"/>
    </xf>
    <xf numFmtId="49" fontId="1" fillId="0" borderId="0" xfId="15" applyNumberFormat="1" applyFont="1" applyAlignment="1">
      <alignment horizontal="left" vertical="top" wrapText="1"/>
    </xf>
    <xf numFmtId="0" fontId="1" fillId="0" borderId="0" xfId="15" applyFont="1" applyAlignment="1">
      <alignment horizontal="justify" vertical="center" wrapText="1"/>
    </xf>
    <xf numFmtId="2" fontId="15" fillId="0" borderId="0" xfId="15" applyNumberFormat="1" applyFont="1" applyAlignment="1">
      <alignment horizontal="justify" vertical="center" wrapText="1"/>
    </xf>
    <xf numFmtId="2" fontId="16" fillId="0" borderId="0" xfId="15" applyNumberFormat="1" applyFont="1" applyAlignment="1">
      <alignment horizontal="justify" vertical="center" wrapText="1"/>
    </xf>
    <xf numFmtId="166" fontId="15" fillId="0" borderId="0" xfId="15" applyNumberFormat="1" applyFont="1" applyAlignment="1">
      <alignment vertical="center" wrapText="1"/>
    </xf>
    <xf numFmtId="0" fontId="15" fillId="0" borderId="0" xfId="15" applyFont="1" applyAlignment="1">
      <alignment vertical="center" wrapText="1"/>
    </xf>
    <xf numFmtId="49" fontId="20" fillId="0" borderId="0" xfId="15" applyNumberFormat="1" applyFont="1" applyAlignment="1">
      <alignment horizontal="left" vertical="top"/>
    </xf>
    <xf numFmtId="0" fontId="20" fillId="0" borderId="0" xfId="15" applyFont="1" applyAlignment="1">
      <alignment vertical="center"/>
    </xf>
    <xf numFmtId="2" fontId="20" fillId="0" borderId="0" xfId="15" applyNumberFormat="1" applyFont="1" applyAlignment="1">
      <alignment vertical="center"/>
    </xf>
    <xf numFmtId="2" fontId="21" fillId="0" borderId="0" xfId="15" applyNumberFormat="1" applyFont="1" applyAlignment="1">
      <alignment vertical="center"/>
    </xf>
    <xf numFmtId="166" fontId="22" fillId="0" borderId="0" xfId="15" applyNumberFormat="1" applyFont="1" applyAlignment="1">
      <alignment vertical="center"/>
    </xf>
    <xf numFmtId="0" fontId="22" fillId="0" borderId="0" xfId="15" applyFont="1" applyAlignment="1">
      <alignment vertical="center"/>
    </xf>
    <xf numFmtId="2" fontId="1" fillId="0" borderId="0" xfId="15" applyNumberFormat="1" applyFont="1" applyAlignment="1">
      <alignment horizontal="justify" vertical="center" wrapText="1"/>
    </xf>
    <xf numFmtId="2" fontId="18" fillId="0" borderId="0" xfId="15" applyNumberFormat="1" applyFont="1" applyAlignment="1">
      <alignment horizontal="justify" vertical="center" wrapText="1"/>
    </xf>
    <xf numFmtId="166" fontId="1" fillId="0" borderId="0" xfId="15" applyNumberFormat="1" applyFont="1" applyAlignment="1">
      <alignment vertical="center" wrapText="1"/>
    </xf>
    <xf numFmtId="0" fontId="1" fillId="0" borderId="0" xfId="15" applyFont="1" applyAlignment="1">
      <alignment vertical="center" wrapText="1"/>
    </xf>
    <xf numFmtId="49" fontId="1" fillId="0" borderId="0" xfId="15" applyNumberFormat="1" applyFont="1" applyAlignment="1">
      <alignment horizontal="right" vertical="center" wrapText="1"/>
    </xf>
    <xf numFmtId="2" fontId="1" fillId="0" borderId="0" xfId="15" applyNumberFormat="1" applyFont="1" applyAlignment="1">
      <alignment horizontal="right" vertical="center" wrapText="1"/>
    </xf>
    <xf numFmtId="2" fontId="18" fillId="0" borderId="0" xfId="15" applyNumberFormat="1" applyFont="1" applyAlignment="1">
      <alignment horizontal="right" vertical="center" wrapText="1"/>
    </xf>
    <xf numFmtId="4" fontId="1" fillId="0" borderId="0" xfId="15" applyNumberFormat="1" applyFont="1" applyAlignment="1">
      <alignment vertical="center" wrapText="1"/>
    </xf>
    <xf numFmtId="4" fontId="1" fillId="0" borderId="0" xfId="15" applyNumberFormat="1" applyFont="1" applyAlignment="1">
      <alignment horizontal="right" vertical="center" wrapText="1"/>
    </xf>
    <xf numFmtId="167" fontId="1" fillId="0" borderId="0" xfId="15" applyNumberFormat="1" applyFont="1" applyAlignment="1">
      <alignment horizontal="center" vertical="center" wrapText="1"/>
    </xf>
    <xf numFmtId="0" fontId="1" fillId="0" borderId="0" xfId="15" applyFont="1" applyAlignment="1">
      <alignment horizontal="justify" vertical="center"/>
    </xf>
    <xf numFmtId="2" fontId="1" fillId="0" borderId="0" xfId="15" applyNumberFormat="1" applyFont="1" applyAlignment="1">
      <alignment horizontal="justify" vertical="center"/>
    </xf>
    <xf numFmtId="49" fontId="27" fillId="0" borderId="0" xfId="15" applyNumberFormat="1" applyFont="1" applyAlignment="1">
      <alignment horizontal="left" vertical="center"/>
    </xf>
    <xf numFmtId="2" fontId="27" fillId="0" borderId="0" xfId="15" applyNumberFormat="1" applyFont="1" applyAlignment="1">
      <alignment horizontal="left" vertical="center"/>
    </xf>
    <xf numFmtId="49" fontId="27" fillId="0" borderId="0" xfId="15" applyNumberFormat="1" applyFont="1" applyAlignment="1">
      <alignment vertical="center"/>
    </xf>
    <xf numFmtId="167" fontId="27" fillId="0" borderId="0" xfId="15" applyNumberFormat="1" applyFont="1" applyAlignment="1">
      <alignment horizontal="center" vertical="center" wrapText="1"/>
    </xf>
    <xf numFmtId="0" fontId="18" fillId="0" borderId="0" xfId="15" applyFont="1" applyAlignment="1">
      <alignment horizontal="justify" vertical="top" wrapText="1"/>
    </xf>
    <xf numFmtId="49" fontId="27" fillId="0" borderId="2" xfId="15" applyNumberFormat="1" applyFont="1" applyBorder="1" applyAlignment="1">
      <alignment horizontal="left" vertical="top"/>
    </xf>
    <xf numFmtId="0" fontId="27" fillId="0" borderId="2" xfId="15" applyFont="1" applyBorder="1" applyAlignment="1">
      <alignment vertical="center"/>
    </xf>
    <xf numFmtId="2" fontId="27" fillId="0" borderId="2" xfId="15" applyNumberFormat="1" applyFont="1" applyBorder="1" applyAlignment="1">
      <alignment vertical="center"/>
    </xf>
    <xf numFmtId="2" fontId="28" fillId="0" borderId="2" xfId="15" applyNumberFormat="1" applyFont="1" applyBorder="1" applyAlignment="1">
      <alignment vertical="center"/>
    </xf>
    <xf numFmtId="49" fontId="18" fillId="0" borderId="0" xfId="15" applyNumberFormat="1" applyFont="1" applyAlignment="1">
      <alignment horizontal="left" vertical="top" wrapText="1"/>
    </xf>
    <xf numFmtId="49" fontId="18" fillId="0" borderId="0" xfId="15" applyNumberFormat="1" applyFont="1" applyAlignment="1">
      <alignment horizontal="right" vertical="center" wrapText="1"/>
    </xf>
    <xf numFmtId="4" fontId="18" fillId="0" borderId="0" xfId="15" applyNumberFormat="1" applyFont="1" applyAlignment="1">
      <alignment vertical="center" wrapText="1"/>
    </xf>
    <xf numFmtId="167" fontId="18" fillId="0" borderId="0" xfId="15" applyNumberFormat="1" applyFont="1" applyAlignment="1">
      <alignment horizontal="center" vertical="center" wrapText="1"/>
    </xf>
    <xf numFmtId="4" fontId="29" fillId="0" borderId="0" xfId="15" applyNumberFormat="1" applyFont="1" applyAlignment="1">
      <alignment horizontal="right"/>
    </xf>
    <xf numFmtId="4" fontId="14" fillId="0" borderId="0" xfId="15" applyNumberFormat="1"/>
    <xf numFmtId="0" fontId="1" fillId="2" borderId="0" xfId="15" applyFont="1" applyFill="1" applyAlignment="1">
      <alignment horizontal="justify" vertical="top" wrapText="1"/>
    </xf>
    <xf numFmtId="49" fontId="27" fillId="0" borderId="3" xfId="15" applyNumberFormat="1" applyFont="1" applyBorder="1" applyAlignment="1">
      <alignment horizontal="left" vertical="top"/>
    </xf>
    <xf numFmtId="0" fontId="27" fillId="0" borderId="3" xfId="15" applyFont="1" applyBorder="1" applyAlignment="1">
      <alignment vertical="center"/>
    </xf>
    <xf numFmtId="2" fontId="27" fillId="0" borderId="3" xfId="15" applyNumberFormat="1" applyFont="1" applyBorder="1" applyAlignment="1">
      <alignment vertical="center"/>
    </xf>
    <xf numFmtId="2" fontId="28" fillId="0" borderId="3" xfId="15" applyNumberFormat="1" applyFont="1" applyBorder="1" applyAlignment="1">
      <alignment vertical="center"/>
    </xf>
    <xf numFmtId="0" fontId="1" fillId="0" borderId="0" xfId="15" applyFont="1" applyAlignment="1">
      <alignment horizontal="left" vertical="top"/>
    </xf>
    <xf numFmtId="2" fontId="1" fillId="0" borderId="0" xfId="15" applyNumberFormat="1" applyFont="1" applyAlignment="1">
      <alignment horizontal="left" vertical="top" wrapText="1"/>
    </xf>
    <xf numFmtId="4" fontId="1" fillId="0" borderId="0" xfId="15" applyNumberFormat="1" applyFont="1" applyAlignment="1">
      <alignment vertical="top" wrapText="1"/>
    </xf>
    <xf numFmtId="167" fontId="1" fillId="0" borderId="0" xfId="15" applyNumberFormat="1" applyFont="1" applyAlignment="1">
      <alignment horizontal="left" vertical="top" wrapText="1"/>
    </xf>
    <xf numFmtId="0" fontId="1" fillId="0" borderId="0" xfId="15" applyFont="1" applyAlignment="1">
      <alignment horizontal="left" vertical="top" wrapText="1"/>
    </xf>
    <xf numFmtId="49" fontId="27" fillId="0" borderId="0" xfId="15" applyNumberFormat="1" applyFont="1" applyAlignment="1">
      <alignment horizontal="left" vertical="top" wrapText="1"/>
    </xf>
    <xf numFmtId="49" fontId="27" fillId="0" borderId="0" xfId="15" applyNumberFormat="1" applyFont="1" applyAlignment="1">
      <alignment horizontal="left" vertical="top"/>
    </xf>
    <xf numFmtId="0" fontId="27" fillId="0" borderId="0" xfId="15" applyFont="1" applyAlignment="1">
      <alignment vertical="center"/>
    </xf>
    <xf numFmtId="2" fontId="27" fillId="0" borderId="0" xfId="15" applyNumberFormat="1" applyFont="1" applyAlignment="1">
      <alignment vertical="center"/>
    </xf>
    <xf numFmtId="2" fontId="28" fillId="0" borderId="0" xfId="15" applyNumberFormat="1" applyFont="1" applyAlignment="1">
      <alignment vertical="center"/>
    </xf>
    <xf numFmtId="0" fontId="25" fillId="0" borderId="0" xfId="15" applyFont="1" applyAlignment="1">
      <alignment horizontal="left" vertical="center" wrapText="1"/>
    </xf>
    <xf numFmtId="2" fontId="25" fillId="0" borderId="0" xfId="15" applyNumberFormat="1" applyFont="1" applyAlignment="1">
      <alignment horizontal="left" vertical="center" wrapText="1"/>
    </xf>
    <xf numFmtId="0" fontId="25" fillId="0" borderId="0" xfId="15" applyFont="1" applyAlignment="1">
      <alignment vertical="center" wrapText="1"/>
    </xf>
    <xf numFmtId="49" fontId="1" fillId="0" borderId="0" xfId="15" applyNumberFormat="1" applyFont="1" applyAlignment="1">
      <alignment horizontal="left" vertical="top"/>
    </xf>
    <xf numFmtId="0" fontId="31" fillId="0" borderId="0" xfId="15" applyFont="1" applyAlignment="1">
      <alignment horizontal="justify" vertical="top" wrapText="1"/>
    </xf>
    <xf numFmtId="0" fontId="14" fillId="0" borderId="0" xfId="15"/>
    <xf numFmtId="0" fontId="27" fillId="0" borderId="0" xfId="15" applyFont="1" applyAlignment="1">
      <alignment horizontal="left" vertical="top" wrapText="1"/>
    </xf>
    <xf numFmtId="0" fontId="27" fillId="0" borderId="0" xfId="15" applyFont="1" applyAlignment="1">
      <alignment horizontal="left" vertical="center" wrapText="1"/>
    </xf>
    <xf numFmtId="2" fontId="27" fillId="0" borderId="0" xfId="15" applyNumberFormat="1" applyFont="1" applyAlignment="1">
      <alignment horizontal="left" vertical="center" wrapText="1"/>
    </xf>
    <xf numFmtId="2" fontId="28" fillId="0" borderId="0" xfId="15" applyNumberFormat="1" applyFont="1" applyAlignment="1">
      <alignment horizontal="left" vertical="center" wrapText="1"/>
    </xf>
    <xf numFmtId="0" fontId="27" fillId="0" borderId="0" xfId="15" applyFont="1" applyAlignment="1">
      <alignment vertical="center" wrapText="1"/>
    </xf>
    <xf numFmtId="167" fontId="27" fillId="0" borderId="0" xfId="15" applyNumberFormat="1" applyFont="1" applyAlignment="1">
      <alignment vertical="center" wrapText="1"/>
    </xf>
    <xf numFmtId="49" fontId="24" fillId="0" borderId="2" xfId="15" applyNumberFormat="1" applyFont="1" applyBorder="1" applyAlignment="1">
      <alignment horizontal="left" vertical="top"/>
    </xf>
    <xf numFmtId="0" fontId="24" fillId="0" borderId="2" xfId="15" applyFont="1" applyBorder="1" applyAlignment="1">
      <alignment vertical="center"/>
    </xf>
    <xf numFmtId="2" fontId="24" fillId="0" borderId="2" xfId="15" applyNumberFormat="1" applyFont="1" applyBorder="1" applyAlignment="1">
      <alignment vertical="center"/>
    </xf>
    <xf numFmtId="2" fontId="32" fillId="0" borderId="2" xfId="15" applyNumberFormat="1" applyFont="1" applyBorder="1" applyAlignment="1">
      <alignment vertical="center"/>
    </xf>
    <xf numFmtId="49" fontId="24" fillId="0" borderId="0" xfId="15" applyNumberFormat="1" applyFont="1" applyAlignment="1">
      <alignment horizontal="left" vertical="top"/>
    </xf>
    <xf numFmtId="0" fontId="24" fillId="0" borderId="0" xfId="15" applyFont="1" applyAlignment="1">
      <alignment vertical="center"/>
    </xf>
    <xf numFmtId="2" fontId="24" fillId="0" borderId="0" xfId="15" applyNumberFormat="1" applyFont="1" applyAlignment="1">
      <alignment vertical="center"/>
    </xf>
    <xf numFmtId="2" fontId="32" fillId="0" borderId="0" xfId="15" applyNumberFormat="1" applyFont="1" applyAlignment="1">
      <alignment vertical="center"/>
    </xf>
    <xf numFmtId="167" fontId="24" fillId="0" borderId="0" xfId="15" applyNumberFormat="1" applyFont="1" applyAlignment="1">
      <alignment vertical="center" wrapText="1"/>
    </xf>
    <xf numFmtId="0" fontId="24" fillId="0" borderId="0" xfId="15" applyFont="1" applyAlignment="1">
      <alignment horizontal="left" vertical="center" wrapText="1"/>
    </xf>
    <xf numFmtId="49" fontId="33" fillId="0" borderId="3" xfId="15" applyNumberFormat="1" applyFont="1" applyBorder="1" applyAlignment="1">
      <alignment horizontal="left" vertical="top"/>
    </xf>
    <xf numFmtId="0" fontId="33" fillId="0" borderId="3" xfId="15" applyFont="1" applyBorder="1" applyAlignment="1">
      <alignment vertical="center"/>
    </xf>
    <xf numFmtId="2" fontId="33" fillId="0" borderId="3" xfId="15" applyNumberFormat="1" applyFont="1" applyBorder="1" applyAlignment="1">
      <alignment vertical="center"/>
    </xf>
    <xf numFmtId="2" fontId="34" fillId="0" borderId="3" xfId="15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44" fontId="7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15" applyFont="1" applyAlignment="1">
      <alignment horizontal="center" vertical="center" wrapText="1"/>
    </xf>
    <xf numFmtId="2" fontId="1" fillId="0" borderId="0" xfId="15" applyNumberFormat="1" applyFont="1" applyAlignment="1">
      <alignment horizontal="center" vertical="center" wrapText="1"/>
    </xf>
    <xf numFmtId="166" fontId="1" fillId="0" borderId="0" xfId="15" applyNumberFormat="1" applyFont="1" applyAlignment="1">
      <alignment horizontal="center" vertical="center" wrapText="1"/>
    </xf>
    <xf numFmtId="49" fontId="1" fillId="0" borderId="0" xfId="15" applyNumberFormat="1" applyFont="1" applyAlignment="1">
      <alignment horizontal="center" vertical="center" wrapText="1"/>
    </xf>
    <xf numFmtId="4" fontId="1" fillId="0" borderId="0" xfId="15" applyNumberFormat="1" applyFont="1" applyAlignment="1">
      <alignment vertical="center" wrapText="1"/>
    </xf>
    <xf numFmtId="2" fontId="1" fillId="0" borderId="0" xfId="15" applyNumberFormat="1" applyFont="1" applyAlignment="1">
      <alignment horizontal="right" vertical="center" wrapText="1"/>
    </xf>
    <xf numFmtId="49" fontId="27" fillId="0" borderId="2" xfId="15" applyNumberFormat="1" applyFont="1" applyBorder="1" applyAlignment="1">
      <alignment horizontal="left" vertical="center"/>
    </xf>
    <xf numFmtId="0" fontId="27" fillId="0" borderId="2" xfId="15" applyFont="1" applyBorder="1" applyAlignment="1">
      <alignment vertical="center"/>
    </xf>
    <xf numFmtId="166" fontId="1" fillId="0" borderId="0" xfId="15" applyNumberFormat="1" applyFont="1" applyAlignment="1">
      <alignment vertical="center" wrapText="1"/>
    </xf>
    <xf numFmtId="4" fontId="1" fillId="0" borderId="0" xfId="15" applyNumberFormat="1" applyFont="1" applyAlignment="1">
      <alignment horizontal="right" vertical="center" wrapText="1"/>
    </xf>
    <xf numFmtId="0" fontId="27" fillId="0" borderId="3" xfId="15" applyFont="1" applyBorder="1" applyAlignment="1">
      <alignment vertical="center"/>
    </xf>
    <xf numFmtId="167" fontId="1" fillId="0" borderId="1" xfId="15" applyNumberFormat="1" applyFont="1" applyBorder="1" applyAlignment="1">
      <alignment horizontal="center" vertical="center" wrapText="1"/>
    </xf>
    <xf numFmtId="167" fontId="27" fillId="0" borderId="4" xfId="15" applyNumberFormat="1" applyFont="1" applyBorder="1" applyAlignment="1">
      <alignment horizontal="center" vertical="center" wrapText="1"/>
    </xf>
    <xf numFmtId="167" fontId="27" fillId="0" borderId="5" xfId="15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4" fontId="7" fillId="0" borderId="1" xfId="1" applyFont="1" applyBorder="1" applyAlignment="1">
      <alignment horizontal="right"/>
    </xf>
    <xf numFmtId="44" fontId="7" fillId="0" borderId="1" xfId="0" applyNumberFormat="1" applyFont="1" applyBorder="1"/>
    <xf numFmtId="165" fontId="7" fillId="0" borderId="1" xfId="0" applyNumberFormat="1" applyFont="1" applyBorder="1" applyAlignment="1">
      <alignment horizontal="right"/>
    </xf>
    <xf numFmtId="165" fontId="7" fillId="0" borderId="1" xfId="13" applyNumberFormat="1" applyFont="1" applyBorder="1"/>
    <xf numFmtId="164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7" fillId="0" borderId="1" xfId="1" applyNumberFormat="1" applyFont="1" applyBorder="1"/>
    <xf numFmtId="164" fontId="7" fillId="0" borderId="0" xfId="1" applyNumberFormat="1" applyFont="1"/>
    <xf numFmtId="164" fontId="7" fillId="0" borderId="1" xfId="0" applyNumberFormat="1" applyFont="1" applyBorder="1"/>
    <xf numFmtId="0" fontId="25" fillId="0" borderId="0" xfId="15" applyFont="1" applyAlignment="1">
      <alignment horizontal="center" vertical="center" wrapText="1"/>
    </xf>
    <xf numFmtId="0" fontId="25" fillId="0" borderId="0" xfId="15" applyFont="1" applyAlignment="1">
      <alignment horizontal="left" vertical="center" wrapText="1"/>
    </xf>
    <xf numFmtId="49" fontId="1" fillId="0" borderId="0" xfId="15" applyNumberFormat="1" applyFont="1" applyAlignment="1">
      <alignment horizontal="left" vertical="top" wrapText="1"/>
    </xf>
    <xf numFmtId="0" fontId="1" fillId="0" borderId="0" xfId="15" applyFont="1" applyAlignment="1">
      <alignment horizontal="justify" vertical="center" wrapText="1"/>
    </xf>
    <xf numFmtId="0" fontId="19" fillId="0" borderId="0" xfId="15" applyFont="1" applyAlignment="1">
      <alignment vertical="center"/>
    </xf>
    <xf numFmtId="0" fontId="23" fillId="0" borderId="0" xfId="15" applyFont="1" applyAlignment="1">
      <alignment horizontal="left" vertical="top" wrapText="1"/>
    </xf>
    <xf numFmtId="0" fontId="1" fillId="0" borderId="0" xfId="15" applyFont="1" applyAlignment="1">
      <alignment horizontal="center" vertical="center" wrapText="1"/>
    </xf>
    <xf numFmtId="4" fontId="1" fillId="0" borderId="1" xfId="15" applyNumberFormat="1" applyFont="1" applyBorder="1" applyAlignment="1">
      <alignment vertical="center" wrapText="1"/>
    </xf>
    <xf numFmtId="0" fontId="1" fillId="0" borderId="0" xfId="15" applyFont="1" applyAlignment="1">
      <alignment horizontal="justify" vertical="center"/>
    </xf>
    <xf numFmtId="49" fontId="1" fillId="0" borderId="0" xfId="15" applyNumberFormat="1" applyFont="1" applyAlignment="1">
      <alignment horizontal="right" vertical="center" wrapText="1"/>
    </xf>
    <xf numFmtId="2" fontId="1" fillId="0" borderId="0" xfId="15" applyNumberFormat="1" applyFont="1" applyAlignment="1">
      <alignment horizontal="right" vertical="center" wrapText="1"/>
    </xf>
    <xf numFmtId="49" fontId="27" fillId="0" borderId="2" xfId="15" applyNumberFormat="1" applyFont="1" applyBorder="1" applyAlignment="1">
      <alignment horizontal="left" vertical="center"/>
    </xf>
    <xf numFmtId="0" fontId="27" fillId="0" borderId="0" xfId="15" applyFont="1" applyAlignment="1">
      <alignment horizontal="justify" vertical="center"/>
    </xf>
    <xf numFmtId="0" fontId="27" fillId="0" borderId="2" xfId="15" applyFont="1" applyBorder="1" applyAlignment="1">
      <alignment vertical="center"/>
    </xf>
    <xf numFmtId="0" fontId="27" fillId="0" borderId="0" xfId="15" applyFont="1" applyAlignment="1">
      <alignment horizontal="justify" vertical="center" wrapText="1"/>
    </xf>
    <xf numFmtId="49" fontId="27" fillId="0" borderId="0" xfId="15" applyNumberFormat="1" applyFont="1" applyAlignment="1">
      <alignment horizontal="left" vertical="center" wrapText="1"/>
    </xf>
    <xf numFmtId="49" fontId="1" fillId="0" borderId="0" xfId="15" applyNumberFormat="1" applyFont="1" applyAlignment="1">
      <alignment horizontal="left" vertical="center" wrapText="1"/>
    </xf>
    <xf numFmtId="166" fontId="1" fillId="0" borderId="1" xfId="15" applyNumberFormat="1" applyFont="1" applyBorder="1" applyAlignment="1">
      <alignment vertical="center" wrapText="1"/>
    </xf>
    <xf numFmtId="49" fontId="27" fillId="0" borderId="0" xfId="15" applyNumberFormat="1" applyFont="1" applyAlignment="1">
      <alignment horizontal="left" vertical="top" wrapText="1"/>
    </xf>
    <xf numFmtId="4" fontId="1" fillId="0" borderId="1" xfId="15" applyNumberFormat="1" applyFont="1" applyBorder="1" applyAlignment="1">
      <alignment horizontal="right" vertical="center" wrapText="1"/>
    </xf>
    <xf numFmtId="0" fontId="27" fillId="0" borderId="0" xfId="15" applyFont="1" applyAlignment="1">
      <alignment horizontal="left" vertical="center" wrapText="1"/>
    </xf>
    <xf numFmtId="0" fontId="29" fillId="0" borderId="0" xfId="19" applyFont="1" applyAlignment="1">
      <alignment horizontal="left" vertical="center" wrapText="1"/>
    </xf>
    <xf numFmtId="4" fontId="1" fillId="0" borderId="0" xfId="16" applyNumberFormat="1" applyAlignment="1">
      <alignment horizontal="left" vertical="center" wrapText="1"/>
    </xf>
    <xf numFmtId="0" fontId="29" fillId="0" borderId="0" xfId="15" applyFont="1" applyAlignment="1">
      <alignment horizontal="left" vertical="center"/>
    </xf>
    <xf numFmtId="0" fontId="14" fillId="0" borderId="0" xfId="15" applyAlignment="1">
      <alignment horizontal="left" vertical="center"/>
    </xf>
    <xf numFmtId="49" fontId="29" fillId="0" borderId="0" xfId="15" applyNumberFormat="1" applyFont="1" applyAlignment="1">
      <alignment horizontal="left" vertical="center"/>
    </xf>
    <xf numFmtId="0" fontId="29" fillId="0" borderId="0" xfId="15" applyFont="1" applyAlignment="1">
      <alignment horizontal="left" vertical="center" wrapText="1"/>
    </xf>
    <xf numFmtId="0" fontId="30" fillId="0" borderId="0" xfId="15" applyFont="1" applyAlignment="1">
      <alignment horizontal="justify"/>
    </xf>
    <xf numFmtId="49" fontId="27" fillId="0" borderId="0" xfId="15" applyNumberFormat="1" applyFont="1" applyAlignment="1">
      <alignment horizontal="justify" vertical="center" wrapText="1"/>
    </xf>
    <xf numFmtId="49" fontId="1" fillId="0" borderId="0" xfId="15" applyNumberFormat="1" applyFont="1" applyAlignment="1">
      <alignment horizontal="justify" vertical="center" wrapText="1"/>
    </xf>
    <xf numFmtId="0" fontId="27" fillId="0" borderId="3" xfId="15" applyFont="1" applyBorder="1" applyAlignment="1">
      <alignment vertical="center"/>
    </xf>
    <xf numFmtId="0" fontId="25" fillId="0" borderId="0" xfId="15" applyFont="1" applyFill="1" applyAlignment="1">
      <alignment horizontal="left" vertical="center" wrapText="1"/>
    </xf>
    <xf numFmtId="0" fontId="27" fillId="0" borderId="0" xfId="15" applyFont="1" applyAlignment="1">
      <alignment horizontal="left" vertical="top"/>
    </xf>
    <xf numFmtId="0" fontId="1" fillId="0" borderId="0" xfId="15" applyFont="1" applyAlignment="1">
      <alignment vertical="top" wrapText="1"/>
    </xf>
    <xf numFmtId="0" fontId="1" fillId="0" borderId="0" xfId="15" applyFont="1" applyAlignment="1">
      <alignment vertical="top"/>
    </xf>
    <xf numFmtId="0" fontId="1" fillId="0" borderId="0" xfId="15" applyFont="1" applyAlignment="1">
      <alignment horizontal="left" vertical="top" wrapText="1"/>
    </xf>
    <xf numFmtId="0" fontId="20" fillId="0" borderId="0" xfId="15" applyFont="1" applyAlignment="1">
      <alignment vertical="center"/>
    </xf>
    <xf numFmtId="0" fontId="31" fillId="0" borderId="0" xfId="15" applyFont="1" applyAlignment="1">
      <alignment horizontal="left" vertical="center" wrapText="1"/>
    </xf>
    <xf numFmtId="167" fontId="31" fillId="0" borderId="1" xfId="15" applyNumberFormat="1" applyFont="1" applyBorder="1" applyAlignment="1">
      <alignment horizontal="left" vertical="center" wrapText="1"/>
    </xf>
    <xf numFmtId="167" fontId="24" fillId="0" borderId="4" xfId="15" applyNumberFormat="1" applyFont="1" applyBorder="1" applyAlignment="1">
      <alignment horizontal="left" vertical="center" wrapText="1"/>
    </xf>
    <xf numFmtId="49" fontId="31" fillId="0" borderId="0" xfId="15" applyNumberFormat="1" applyFont="1" applyAlignment="1">
      <alignment horizontal="left" vertical="center" wrapText="1"/>
    </xf>
    <xf numFmtId="166" fontId="31" fillId="0" borderId="0" xfId="15" applyNumberFormat="1" applyFont="1" applyAlignment="1">
      <alignment horizontal="center" vertical="center"/>
    </xf>
    <xf numFmtId="167" fontId="35" fillId="0" borderId="3" xfId="15" applyNumberFormat="1" applyFont="1" applyBorder="1" applyAlignment="1">
      <alignment horizontal="left" vertical="center" wrapText="1"/>
    </xf>
    <xf numFmtId="167" fontId="35" fillId="0" borderId="6" xfId="15" applyNumberFormat="1" applyFont="1" applyBorder="1" applyAlignment="1">
      <alignment horizontal="left" vertical="center" wrapText="1"/>
    </xf>
    <xf numFmtId="167" fontId="35" fillId="0" borderId="7" xfId="15" applyNumberFormat="1" applyFont="1" applyBorder="1" applyAlignment="1">
      <alignment horizontal="left" vertical="center" wrapText="1"/>
    </xf>
  </cellXfs>
  <cellStyles count="20">
    <cellStyle name="Comma 2" xfId="7" xr:uid="{00000000-0005-0000-0000-000000000000}"/>
    <cellStyle name="Hyperlink 2" xfId="18" xr:uid="{B614E21E-13E4-402B-829D-C82A7A4595FF}"/>
    <cellStyle name="kolona A" xfId="8" xr:uid="{00000000-0005-0000-0000-000001000000}"/>
    <cellStyle name="kolona B" xfId="9" xr:uid="{00000000-0005-0000-0000-000002000000}"/>
    <cellStyle name="Normal 19" xfId="2" xr:uid="{00000000-0005-0000-0000-000003000000}"/>
    <cellStyle name="Normal 2" xfId="3" xr:uid="{00000000-0005-0000-0000-000004000000}"/>
    <cellStyle name="Normal 2 2" xfId="10" xr:uid="{00000000-0005-0000-0000-000005000000}"/>
    <cellStyle name="Normal 2 2 2" xfId="14" xr:uid="{00000000-0005-0000-0000-000006000000}"/>
    <cellStyle name="Normal 2 3" xfId="16" xr:uid="{64BFA695-7431-4880-A6AB-20C8AF05285C}"/>
    <cellStyle name="Normal 3" xfId="15" xr:uid="{9DC35112-C90A-4D6E-8A80-694FC1D51881}"/>
    <cellStyle name="Normal 4" xfId="17" xr:uid="{00180144-176F-458E-9EB9-BF75A626C342}"/>
    <cellStyle name="Normal 6" xfId="6" xr:uid="{00000000-0005-0000-0000-000007000000}"/>
    <cellStyle name="Normal 8" xfId="19" xr:uid="{83DEF3E3-CA1D-4D64-9BD4-BF44B6AC18F4}"/>
    <cellStyle name="Normal_Sheet1" xfId="12" xr:uid="{00000000-0005-0000-0000-000008000000}"/>
    <cellStyle name="Normal_Troskovnik_Ikea" xfId="11" xr:uid="{00000000-0005-0000-0000-000009000000}"/>
    <cellStyle name="Normalno" xfId="0" builtinId="0"/>
    <cellStyle name="Normalno 2" xfId="13" xr:uid="{00000000-0005-0000-0000-00000B000000}"/>
    <cellStyle name="Obično_Popis radova 001.0107-2005a - Elektrokolenko d.o.o VAŽNO i ZADNJE" xfId="4" xr:uid="{00000000-0005-0000-0000-00000C000000}"/>
    <cellStyle name="Style 1" xfId="5" xr:uid="{00000000-0005-0000-0000-00000D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4C67A-A9F6-4228-8B29-E67CA2187D46}">
  <dimension ref="A1:M356"/>
  <sheetViews>
    <sheetView view="pageBreakPreview" topLeftCell="A262" zoomScale="90" zoomScaleNormal="100" zoomScaleSheetLayoutView="90" workbookViewId="0">
      <selection activeCell="B278" sqref="B278:F278"/>
    </sheetView>
  </sheetViews>
  <sheetFormatPr defaultRowHeight="12.75" x14ac:dyDescent="0.2"/>
  <cols>
    <col min="1" max="1" width="6" style="44" customWidth="1"/>
    <col min="2" max="2" width="8.28515625" style="45" customWidth="1"/>
    <col min="3" max="3" width="13.42578125" style="45" customWidth="1"/>
    <col min="4" max="4" width="14" style="45" customWidth="1"/>
    <col min="5" max="5" width="11.42578125" style="45" customWidth="1"/>
    <col min="6" max="6" width="3.140625" style="56" customWidth="1"/>
    <col min="7" max="7" width="5.42578125" style="56" customWidth="1"/>
    <col min="8" max="8" width="8.140625" style="57" customWidth="1"/>
    <col min="9" max="9" width="0.85546875" style="57" customWidth="1"/>
    <col min="10" max="10" width="10.85546875" style="58" customWidth="1"/>
    <col min="11" max="11" width="2.85546875" style="59" customWidth="1"/>
    <col min="12" max="12" width="0.85546875" style="59" customWidth="1"/>
    <col min="13" max="13" width="19.85546875" style="45" customWidth="1"/>
    <col min="14" max="14" width="9.140625" style="43" customWidth="1"/>
    <col min="15" max="15" width="56.42578125" style="43" customWidth="1"/>
    <col min="16" max="258" width="9.140625" style="43"/>
    <col min="259" max="259" width="6" style="43" customWidth="1"/>
    <col min="260" max="260" width="8.28515625" style="43" customWidth="1"/>
    <col min="261" max="261" width="13.42578125" style="43" customWidth="1"/>
    <col min="262" max="262" width="14" style="43" customWidth="1"/>
    <col min="263" max="263" width="11.42578125" style="43" customWidth="1"/>
    <col min="264" max="264" width="3.140625" style="43" customWidth="1"/>
    <col min="265" max="265" width="5.42578125" style="43" customWidth="1"/>
    <col min="266" max="266" width="8.140625" style="43" customWidth="1"/>
    <col min="267" max="267" width="10.85546875" style="43" customWidth="1"/>
    <col min="268" max="268" width="2.85546875" style="43" customWidth="1"/>
    <col min="269" max="269" width="19.85546875" style="43" customWidth="1"/>
    <col min="270" max="270" width="9.140625" style="43"/>
    <col min="271" max="271" width="56.42578125" style="43" customWidth="1"/>
    <col min="272" max="514" width="9.140625" style="43"/>
    <col min="515" max="515" width="6" style="43" customWidth="1"/>
    <col min="516" max="516" width="8.28515625" style="43" customWidth="1"/>
    <col min="517" max="517" width="13.42578125" style="43" customWidth="1"/>
    <col min="518" max="518" width="14" style="43" customWidth="1"/>
    <col min="519" max="519" width="11.42578125" style="43" customWidth="1"/>
    <col min="520" max="520" width="3.140625" style="43" customWidth="1"/>
    <col min="521" max="521" width="5.42578125" style="43" customWidth="1"/>
    <col min="522" max="522" width="8.140625" style="43" customWidth="1"/>
    <col min="523" max="523" width="10.85546875" style="43" customWidth="1"/>
    <col min="524" max="524" width="2.85546875" style="43" customWidth="1"/>
    <col min="525" max="525" width="19.85546875" style="43" customWidth="1"/>
    <col min="526" max="526" width="9.140625" style="43"/>
    <col min="527" max="527" width="56.42578125" style="43" customWidth="1"/>
    <col min="528" max="770" width="9.140625" style="43"/>
    <col min="771" max="771" width="6" style="43" customWidth="1"/>
    <col min="772" max="772" width="8.28515625" style="43" customWidth="1"/>
    <col min="773" max="773" width="13.42578125" style="43" customWidth="1"/>
    <col min="774" max="774" width="14" style="43" customWidth="1"/>
    <col min="775" max="775" width="11.42578125" style="43" customWidth="1"/>
    <col min="776" max="776" width="3.140625" style="43" customWidth="1"/>
    <col min="777" max="777" width="5.42578125" style="43" customWidth="1"/>
    <col min="778" max="778" width="8.140625" style="43" customWidth="1"/>
    <col min="779" max="779" width="10.85546875" style="43" customWidth="1"/>
    <col min="780" max="780" width="2.85546875" style="43" customWidth="1"/>
    <col min="781" max="781" width="19.85546875" style="43" customWidth="1"/>
    <col min="782" max="782" width="9.140625" style="43"/>
    <col min="783" max="783" width="56.42578125" style="43" customWidth="1"/>
    <col min="784" max="1026" width="9.140625" style="43"/>
    <col min="1027" max="1027" width="6" style="43" customWidth="1"/>
    <col min="1028" max="1028" width="8.28515625" style="43" customWidth="1"/>
    <col min="1029" max="1029" width="13.42578125" style="43" customWidth="1"/>
    <col min="1030" max="1030" width="14" style="43" customWidth="1"/>
    <col min="1031" max="1031" width="11.42578125" style="43" customWidth="1"/>
    <col min="1032" max="1032" width="3.140625" style="43" customWidth="1"/>
    <col min="1033" max="1033" width="5.42578125" style="43" customWidth="1"/>
    <col min="1034" max="1034" width="8.140625" style="43" customWidth="1"/>
    <col min="1035" max="1035" width="10.85546875" style="43" customWidth="1"/>
    <col min="1036" max="1036" width="2.85546875" style="43" customWidth="1"/>
    <col min="1037" max="1037" width="19.85546875" style="43" customWidth="1"/>
    <col min="1038" max="1038" width="9.140625" style="43"/>
    <col min="1039" max="1039" width="56.42578125" style="43" customWidth="1"/>
    <col min="1040" max="1282" width="9.140625" style="43"/>
    <col min="1283" max="1283" width="6" style="43" customWidth="1"/>
    <col min="1284" max="1284" width="8.28515625" style="43" customWidth="1"/>
    <col min="1285" max="1285" width="13.42578125" style="43" customWidth="1"/>
    <col min="1286" max="1286" width="14" style="43" customWidth="1"/>
    <col min="1287" max="1287" width="11.42578125" style="43" customWidth="1"/>
    <col min="1288" max="1288" width="3.140625" style="43" customWidth="1"/>
    <col min="1289" max="1289" width="5.42578125" style="43" customWidth="1"/>
    <col min="1290" max="1290" width="8.140625" style="43" customWidth="1"/>
    <col min="1291" max="1291" width="10.85546875" style="43" customWidth="1"/>
    <col min="1292" max="1292" width="2.85546875" style="43" customWidth="1"/>
    <col min="1293" max="1293" width="19.85546875" style="43" customWidth="1"/>
    <col min="1294" max="1294" width="9.140625" style="43"/>
    <col min="1295" max="1295" width="56.42578125" style="43" customWidth="1"/>
    <col min="1296" max="1538" width="9.140625" style="43"/>
    <col min="1539" max="1539" width="6" style="43" customWidth="1"/>
    <col min="1540" max="1540" width="8.28515625" style="43" customWidth="1"/>
    <col min="1541" max="1541" width="13.42578125" style="43" customWidth="1"/>
    <col min="1542" max="1542" width="14" style="43" customWidth="1"/>
    <col min="1543" max="1543" width="11.42578125" style="43" customWidth="1"/>
    <col min="1544" max="1544" width="3.140625" style="43" customWidth="1"/>
    <col min="1545" max="1545" width="5.42578125" style="43" customWidth="1"/>
    <col min="1546" max="1546" width="8.140625" style="43" customWidth="1"/>
    <col min="1547" max="1547" width="10.85546875" style="43" customWidth="1"/>
    <col min="1548" max="1548" width="2.85546875" style="43" customWidth="1"/>
    <col min="1549" max="1549" width="19.85546875" style="43" customWidth="1"/>
    <col min="1550" max="1550" width="9.140625" style="43"/>
    <col min="1551" max="1551" width="56.42578125" style="43" customWidth="1"/>
    <col min="1552" max="1794" width="9.140625" style="43"/>
    <col min="1795" max="1795" width="6" style="43" customWidth="1"/>
    <col min="1796" max="1796" width="8.28515625" style="43" customWidth="1"/>
    <col min="1797" max="1797" width="13.42578125" style="43" customWidth="1"/>
    <col min="1798" max="1798" width="14" style="43" customWidth="1"/>
    <col min="1799" max="1799" width="11.42578125" style="43" customWidth="1"/>
    <col min="1800" max="1800" width="3.140625" style="43" customWidth="1"/>
    <col min="1801" max="1801" width="5.42578125" style="43" customWidth="1"/>
    <col min="1802" max="1802" width="8.140625" style="43" customWidth="1"/>
    <col min="1803" max="1803" width="10.85546875" style="43" customWidth="1"/>
    <col min="1804" max="1804" width="2.85546875" style="43" customWidth="1"/>
    <col min="1805" max="1805" width="19.85546875" style="43" customWidth="1"/>
    <col min="1806" max="1806" width="9.140625" style="43"/>
    <col min="1807" max="1807" width="56.42578125" style="43" customWidth="1"/>
    <col min="1808" max="2050" width="9.140625" style="43"/>
    <col min="2051" max="2051" width="6" style="43" customWidth="1"/>
    <col min="2052" max="2052" width="8.28515625" style="43" customWidth="1"/>
    <col min="2053" max="2053" width="13.42578125" style="43" customWidth="1"/>
    <col min="2054" max="2054" width="14" style="43" customWidth="1"/>
    <col min="2055" max="2055" width="11.42578125" style="43" customWidth="1"/>
    <col min="2056" max="2056" width="3.140625" style="43" customWidth="1"/>
    <col min="2057" max="2057" width="5.42578125" style="43" customWidth="1"/>
    <col min="2058" max="2058" width="8.140625" style="43" customWidth="1"/>
    <col min="2059" max="2059" width="10.85546875" style="43" customWidth="1"/>
    <col min="2060" max="2060" width="2.85546875" style="43" customWidth="1"/>
    <col min="2061" max="2061" width="19.85546875" style="43" customWidth="1"/>
    <col min="2062" max="2062" width="9.140625" style="43"/>
    <col min="2063" max="2063" width="56.42578125" style="43" customWidth="1"/>
    <col min="2064" max="2306" width="9.140625" style="43"/>
    <col min="2307" max="2307" width="6" style="43" customWidth="1"/>
    <col min="2308" max="2308" width="8.28515625" style="43" customWidth="1"/>
    <col min="2309" max="2309" width="13.42578125" style="43" customWidth="1"/>
    <col min="2310" max="2310" width="14" style="43" customWidth="1"/>
    <col min="2311" max="2311" width="11.42578125" style="43" customWidth="1"/>
    <col min="2312" max="2312" width="3.140625" style="43" customWidth="1"/>
    <col min="2313" max="2313" width="5.42578125" style="43" customWidth="1"/>
    <col min="2314" max="2314" width="8.140625" style="43" customWidth="1"/>
    <col min="2315" max="2315" width="10.85546875" style="43" customWidth="1"/>
    <col min="2316" max="2316" width="2.85546875" style="43" customWidth="1"/>
    <col min="2317" max="2317" width="19.85546875" style="43" customWidth="1"/>
    <col min="2318" max="2318" width="9.140625" style="43"/>
    <col min="2319" max="2319" width="56.42578125" style="43" customWidth="1"/>
    <col min="2320" max="2562" width="9.140625" style="43"/>
    <col min="2563" max="2563" width="6" style="43" customWidth="1"/>
    <col min="2564" max="2564" width="8.28515625" style="43" customWidth="1"/>
    <col min="2565" max="2565" width="13.42578125" style="43" customWidth="1"/>
    <col min="2566" max="2566" width="14" style="43" customWidth="1"/>
    <col min="2567" max="2567" width="11.42578125" style="43" customWidth="1"/>
    <col min="2568" max="2568" width="3.140625" style="43" customWidth="1"/>
    <col min="2569" max="2569" width="5.42578125" style="43" customWidth="1"/>
    <col min="2570" max="2570" width="8.140625" style="43" customWidth="1"/>
    <col min="2571" max="2571" width="10.85546875" style="43" customWidth="1"/>
    <col min="2572" max="2572" width="2.85546875" style="43" customWidth="1"/>
    <col min="2573" max="2573" width="19.85546875" style="43" customWidth="1"/>
    <col min="2574" max="2574" width="9.140625" style="43"/>
    <col min="2575" max="2575" width="56.42578125" style="43" customWidth="1"/>
    <col min="2576" max="2818" width="9.140625" style="43"/>
    <col min="2819" max="2819" width="6" style="43" customWidth="1"/>
    <col min="2820" max="2820" width="8.28515625" style="43" customWidth="1"/>
    <col min="2821" max="2821" width="13.42578125" style="43" customWidth="1"/>
    <col min="2822" max="2822" width="14" style="43" customWidth="1"/>
    <col min="2823" max="2823" width="11.42578125" style="43" customWidth="1"/>
    <col min="2824" max="2824" width="3.140625" style="43" customWidth="1"/>
    <col min="2825" max="2825" width="5.42578125" style="43" customWidth="1"/>
    <col min="2826" max="2826" width="8.140625" style="43" customWidth="1"/>
    <col min="2827" max="2827" width="10.85546875" style="43" customWidth="1"/>
    <col min="2828" max="2828" width="2.85546875" style="43" customWidth="1"/>
    <col min="2829" max="2829" width="19.85546875" style="43" customWidth="1"/>
    <col min="2830" max="2830" width="9.140625" style="43"/>
    <col min="2831" max="2831" width="56.42578125" style="43" customWidth="1"/>
    <col min="2832" max="3074" width="9.140625" style="43"/>
    <col min="3075" max="3075" width="6" style="43" customWidth="1"/>
    <col min="3076" max="3076" width="8.28515625" style="43" customWidth="1"/>
    <col min="3077" max="3077" width="13.42578125" style="43" customWidth="1"/>
    <col min="3078" max="3078" width="14" style="43" customWidth="1"/>
    <col min="3079" max="3079" width="11.42578125" style="43" customWidth="1"/>
    <col min="3080" max="3080" width="3.140625" style="43" customWidth="1"/>
    <col min="3081" max="3081" width="5.42578125" style="43" customWidth="1"/>
    <col min="3082" max="3082" width="8.140625" style="43" customWidth="1"/>
    <col min="3083" max="3083" width="10.85546875" style="43" customWidth="1"/>
    <col min="3084" max="3084" width="2.85546875" style="43" customWidth="1"/>
    <col min="3085" max="3085" width="19.85546875" style="43" customWidth="1"/>
    <col min="3086" max="3086" width="9.140625" style="43"/>
    <col min="3087" max="3087" width="56.42578125" style="43" customWidth="1"/>
    <col min="3088" max="3330" width="9.140625" style="43"/>
    <col min="3331" max="3331" width="6" style="43" customWidth="1"/>
    <col min="3332" max="3332" width="8.28515625" style="43" customWidth="1"/>
    <col min="3333" max="3333" width="13.42578125" style="43" customWidth="1"/>
    <col min="3334" max="3334" width="14" style="43" customWidth="1"/>
    <col min="3335" max="3335" width="11.42578125" style="43" customWidth="1"/>
    <col min="3336" max="3336" width="3.140625" style="43" customWidth="1"/>
    <col min="3337" max="3337" width="5.42578125" style="43" customWidth="1"/>
    <col min="3338" max="3338" width="8.140625" style="43" customWidth="1"/>
    <col min="3339" max="3339" width="10.85546875" style="43" customWidth="1"/>
    <col min="3340" max="3340" width="2.85546875" style="43" customWidth="1"/>
    <col min="3341" max="3341" width="19.85546875" style="43" customWidth="1"/>
    <col min="3342" max="3342" width="9.140625" style="43"/>
    <col min="3343" max="3343" width="56.42578125" style="43" customWidth="1"/>
    <col min="3344" max="3586" width="9.140625" style="43"/>
    <col min="3587" max="3587" width="6" style="43" customWidth="1"/>
    <col min="3588" max="3588" width="8.28515625" style="43" customWidth="1"/>
    <col min="3589" max="3589" width="13.42578125" style="43" customWidth="1"/>
    <col min="3590" max="3590" width="14" style="43" customWidth="1"/>
    <col min="3591" max="3591" width="11.42578125" style="43" customWidth="1"/>
    <col min="3592" max="3592" width="3.140625" style="43" customWidth="1"/>
    <col min="3593" max="3593" width="5.42578125" style="43" customWidth="1"/>
    <col min="3594" max="3594" width="8.140625" style="43" customWidth="1"/>
    <col min="3595" max="3595" width="10.85546875" style="43" customWidth="1"/>
    <col min="3596" max="3596" width="2.85546875" style="43" customWidth="1"/>
    <col min="3597" max="3597" width="19.85546875" style="43" customWidth="1"/>
    <col min="3598" max="3598" width="9.140625" style="43"/>
    <col min="3599" max="3599" width="56.42578125" style="43" customWidth="1"/>
    <col min="3600" max="3842" width="9.140625" style="43"/>
    <col min="3843" max="3843" width="6" style="43" customWidth="1"/>
    <col min="3844" max="3844" width="8.28515625" style="43" customWidth="1"/>
    <col min="3845" max="3845" width="13.42578125" style="43" customWidth="1"/>
    <col min="3846" max="3846" width="14" style="43" customWidth="1"/>
    <col min="3847" max="3847" width="11.42578125" style="43" customWidth="1"/>
    <col min="3848" max="3848" width="3.140625" style="43" customWidth="1"/>
    <col min="3849" max="3849" width="5.42578125" style="43" customWidth="1"/>
    <col min="3850" max="3850" width="8.140625" style="43" customWidth="1"/>
    <col min="3851" max="3851" width="10.85546875" style="43" customWidth="1"/>
    <col min="3852" max="3852" width="2.85546875" style="43" customWidth="1"/>
    <col min="3853" max="3853" width="19.85546875" style="43" customWidth="1"/>
    <col min="3854" max="3854" width="9.140625" style="43"/>
    <col min="3855" max="3855" width="56.42578125" style="43" customWidth="1"/>
    <col min="3856" max="4098" width="9.140625" style="43"/>
    <col min="4099" max="4099" width="6" style="43" customWidth="1"/>
    <col min="4100" max="4100" width="8.28515625" style="43" customWidth="1"/>
    <col min="4101" max="4101" width="13.42578125" style="43" customWidth="1"/>
    <col min="4102" max="4102" width="14" style="43" customWidth="1"/>
    <col min="4103" max="4103" width="11.42578125" style="43" customWidth="1"/>
    <col min="4104" max="4104" width="3.140625" style="43" customWidth="1"/>
    <col min="4105" max="4105" width="5.42578125" style="43" customWidth="1"/>
    <col min="4106" max="4106" width="8.140625" style="43" customWidth="1"/>
    <col min="4107" max="4107" width="10.85546875" style="43" customWidth="1"/>
    <col min="4108" max="4108" width="2.85546875" style="43" customWidth="1"/>
    <col min="4109" max="4109" width="19.85546875" style="43" customWidth="1"/>
    <col min="4110" max="4110" width="9.140625" style="43"/>
    <col min="4111" max="4111" width="56.42578125" style="43" customWidth="1"/>
    <col min="4112" max="4354" width="9.140625" style="43"/>
    <col min="4355" max="4355" width="6" style="43" customWidth="1"/>
    <col min="4356" max="4356" width="8.28515625" style="43" customWidth="1"/>
    <col min="4357" max="4357" width="13.42578125" style="43" customWidth="1"/>
    <col min="4358" max="4358" width="14" style="43" customWidth="1"/>
    <col min="4359" max="4359" width="11.42578125" style="43" customWidth="1"/>
    <col min="4360" max="4360" width="3.140625" style="43" customWidth="1"/>
    <col min="4361" max="4361" width="5.42578125" style="43" customWidth="1"/>
    <col min="4362" max="4362" width="8.140625" style="43" customWidth="1"/>
    <col min="4363" max="4363" width="10.85546875" style="43" customWidth="1"/>
    <col min="4364" max="4364" width="2.85546875" style="43" customWidth="1"/>
    <col min="4365" max="4365" width="19.85546875" style="43" customWidth="1"/>
    <col min="4366" max="4366" width="9.140625" style="43"/>
    <col min="4367" max="4367" width="56.42578125" style="43" customWidth="1"/>
    <col min="4368" max="4610" width="9.140625" style="43"/>
    <col min="4611" max="4611" width="6" style="43" customWidth="1"/>
    <col min="4612" max="4612" width="8.28515625" style="43" customWidth="1"/>
    <col min="4613" max="4613" width="13.42578125" style="43" customWidth="1"/>
    <col min="4614" max="4614" width="14" style="43" customWidth="1"/>
    <col min="4615" max="4615" width="11.42578125" style="43" customWidth="1"/>
    <col min="4616" max="4616" width="3.140625" style="43" customWidth="1"/>
    <col min="4617" max="4617" width="5.42578125" style="43" customWidth="1"/>
    <col min="4618" max="4618" width="8.140625" style="43" customWidth="1"/>
    <col min="4619" max="4619" width="10.85546875" style="43" customWidth="1"/>
    <col min="4620" max="4620" width="2.85546875" style="43" customWidth="1"/>
    <col min="4621" max="4621" width="19.85546875" style="43" customWidth="1"/>
    <col min="4622" max="4622" width="9.140625" style="43"/>
    <col min="4623" max="4623" width="56.42578125" style="43" customWidth="1"/>
    <col min="4624" max="4866" width="9.140625" style="43"/>
    <col min="4867" max="4867" width="6" style="43" customWidth="1"/>
    <col min="4868" max="4868" width="8.28515625" style="43" customWidth="1"/>
    <col min="4869" max="4869" width="13.42578125" style="43" customWidth="1"/>
    <col min="4870" max="4870" width="14" style="43" customWidth="1"/>
    <col min="4871" max="4871" width="11.42578125" style="43" customWidth="1"/>
    <col min="4872" max="4872" width="3.140625" style="43" customWidth="1"/>
    <col min="4873" max="4873" width="5.42578125" style="43" customWidth="1"/>
    <col min="4874" max="4874" width="8.140625" style="43" customWidth="1"/>
    <col min="4875" max="4875" width="10.85546875" style="43" customWidth="1"/>
    <col min="4876" max="4876" width="2.85546875" style="43" customWidth="1"/>
    <col min="4877" max="4877" width="19.85546875" style="43" customWidth="1"/>
    <col min="4878" max="4878" width="9.140625" style="43"/>
    <col min="4879" max="4879" width="56.42578125" style="43" customWidth="1"/>
    <col min="4880" max="5122" width="9.140625" style="43"/>
    <col min="5123" max="5123" width="6" style="43" customWidth="1"/>
    <col min="5124" max="5124" width="8.28515625" style="43" customWidth="1"/>
    <col min="5125" max="5125" width="13.42578125" style="43" customWidth="1"/>
    <col min="5126" max="5126" width="14" style="43" customWidth="1"/>
    <col min="5127" max="5127" width="11.42578125" style="43" customWidth="1"/>
    <col min="5128" max="5128" width="3.140625" style="43" customWidth="1"/>
    <col min="5129" max="5129" width="5.42578125" style="43" customWidth="1"/>
    <col min="5130" max="5130" width="8.140625" style="43" customWidth="1"/>
    <col min="5131" max="5131" width="10.85546875" style="43" customWidth="1"/>
    <col min="5132" max="5132" width="2.85546875" style="43" customWidth="1"/>
    <col min="5133" max="5133" width="19.85546875" style="43" customWidth="1"/>
    <col min="5134" max="5134" width="9.140625" style="43"/>
    <col min="5135" max="5135" width="56.42578125" style="43" customWidth="1"/>
    <col min="5136" max="5378" width="9.140625" style="43"/>
    <col min="5379" max="5379" width="6" style="43" customWidth="1"/>
    <col min="5380" max="5380" width="8.28515625" style="43" customWidth="1"/>
    <col min="5381" max="5381" width="13.42578125" style="43" customWidth="1"/>
    <col min="5382" max="5382" width="14" style="43" customWidth="1"/>
    <col min="5383" max="5383" width="11.42578125" style="43" customWidth="1"/>
    <col min="5384" max="5384" width="3.140625" style="43" customWidth="1"/>
    <col min="5385" max="5385" width="5.42578125" style="43" customWidth="1"/>
    <col min="5386" max="5386" width="8.140625" style="43" customWidth="1"/>
    <col min="5387" max="5387" width="10.85546875" style="43" customWidth="1"/>
    <col min="5388" max="5388" width="2.85546875" style="43" customWidth="1"/>
    <col min="5389" max="5389" width="19.85546875" style="43" customWidth="1"/>
    <col min="5390" max="5390" width="9.140625" style="43"/>
    <col min="5391" max="5391" width="56.42578125" style="43" customWidth="1"/>
    <col min="5392" max="5634" width="9.140625" style="43"/>
    <col min="5635" max="5635" width="6" style="43" customWidth="1"/>
    <col min="5636" max="5636" width="8.28515625" style="43" customWidth="1"/>
    <col min="5637" max="5637" width="13.42578125" style="43" customWidth="1"/>
    <col min="5638" max="5638" width="14" style="43" customWidth="1"/>
    <col min="5639" max="5639" width="11.42578125" style="43" customWidth="1"/>
    <col min="5640" max="5640" width="3.140625" style="43" customWidth="1"/>
    <col min="5641" max="5641" width="5.42578125" style="43" customWidth="1"/>
    <col min="5642" max="5642" width="8.140625" style="43" customWidth="1"/>
    <col min="5643" max="5643" width="10.85546875" style="43" customWidth="1"/>
    <col min="5644" max="5644" width="2.85546875" style="43" customWidth="1"/>
    <col min="5645" max="5645" width="19.85546875" style="43" customWidth="1"/>
    <col min="5646" max="5646" width="9.140625" style="43"/>
    <col min="5647" max="5647" width="56.42578125" style="43" customWidth="1"/>
    <col min="5648" max="5890" width="9.140625" style="43"/>
    <col min="5891" max="5891" width="6" style="43" customWidth="1"/>
    <col min="5892" max="5892" width="8.28515625" style="43" customWidth="1"/>
    <col min="5893" max="5893" width="13.42578125" style="43" customWidth="1"/>
    <col min="5894" max="5894" width="14" style="43" customWidth="1"/>
    <col min="5895" max="5895" width="11.42578125" style="43" customWidth="1"/>
    <col min="5896" max="5896" width="3.140625" style="43" customWidth="1"/>
    <col min="5897" max="5897" width="5.42578125" style="43" customWidth="1"/>
    <col min="5898" max="5898" width="8.140625" style="43" customWidth="1"/>
    <col min="5899" max="5899" width="10.85546875" style="43" customWidth="1"/>
    <col min="5900" max="5900" width="2.85546875" style="43" customWidth="1"/>
    <col min="5901" max="5901" width="19.85546875" style="43" customWidth="1"/>
    <col min="5902" max="5902" width="9.140625" style="43"/>
    <col min="5903" max="5903" width="56.42578125" style="43" customWidth="1"/>
    <col min="5904" max="6146" width="9.140625" style="43"/>
    <col min="6147" max="6147" width="6" style="43" customWidth="1"/>
    <col min="6148" max="6148" width="8.28515625" style="43" customWidth="1"/>
    <col min="6149" max="6149" width="13.42578125" style="43" customWidth="1"/>
    <col min="6150" max="6150" width="14" style="43" customWidth="1"/>
    <col min="6151" max="6151" width="11.42578125" style="43" customWidth="1"/>
    <col min="6152" max="6152" width="3.140625" style="43" customWidth="1"/>
    <col min="6153" max="6153" width="5.42578125" style="43" customWidth="1"/>
    <col min="6154" max="6154" width="8.140625" style="43" customWidth="1"/>
    <col min="6155" max="6155" width="10.85546875" style="43" customWidth="1"/>
    <col min="6156" max="6156" width="2.85546875" style="43" customWidth="1"/>
    <col min="6157" max="6157" width="19.85546875" style="43" customWidth="1"/>
    <col min="6158" max="6158" width="9.140625" style="43"/>
    <col min="6159" max="6159" width="56.42578125" style="43" customWidth="1"/>
    <col min="6160" max="6402" width="9.140625" style="43"/>
    <col min="6403" max="6403" width="6" style="43" customWidth="1"/>
    <col min="6404" max="6404" width="8.28515625" style="43" customWidth="1"/>
    <col min="6405" max="6405" width="13.42578125" style="43" customWidth="1"/>
    <col min="6406" max="6406" width="14" style="43" customWidth="1"/>
    <col min="6407" max="6407" width="11.42578125" style="43" customWidth="1"/>
    <col min="6408" max="6408" width="3.140625" style="43" customWidth="1"/>
    <col min="6409" max="6409" width="5.42578125" style="43" customWidth="1"/>
    <col min="6410" max="6410" width="8.140625" style="43" customWidth="1"/>
    <col min="6411" max="6411" width="10.85546875" style="43" customWidth="1"/>
    <col min="6412" max="6412" width="2.85546875" style="43" customWidth="1"/>
    <col min="6413" max="6413" width="19.85546875" style="43" customWidth="1"/>
    <col min="6414" max="6414" width="9.140625" style="43"/>
    <col min="6415" max="6415" width="56.42578125" style="43" customWidth="1"/>
    <col min="6416" max="6658" width="9.140625" style="43"/>
    <col min="6659" max="6659" width="6" style="43" customWidth="1"/>
    <col min="6660" max="6660" width="8.28515625" style="43" customWidth="1"/>
    <col min="6661" max="6661" width="13.42578125" style="43" customWidth="1"/>
    <col min="6662" max="6662" width="14" style="43" customWidth="1"/>
    <col min="6663" max="6663" width="11.42578125" style="43" customWidth="1"/>
    <col min="6664" max="6664" width="3.140625" style="43" customWidth="1"/>
    <col min="6665" max="6665" width="5.42578125" style="43" customWidth="1"/>
    <col min="6666" max="6666" width="8.140625" style="43" customWidth="1"/>
    <col min="6667" max="6667" width="10.85546875" style="43" customWidth="1"/>
    <col min="6668" max="6668" width="2.85546875" style="43" customWidth="1"/>
    <col min="6669" max="6669" width="19.85546875" style="43" customWidth="1"/>
    <col min="6670" max="6670" width="9.140625" style="43"/>
    <col min="6671" max="6671" width="56.42578125" style="43" customWidth="1"/>
    <col min="6672" max="6914" width="9.140625" style="43"/>
    <col min="6915" max="6915" width="6" style="43" customWidth="1"/>
    <col min="6916" max="6916" width="8.28515625" style="43" customWidth="1"/>
    <col min="6917" max="6917" width="13.42578125" style="43" customWidth="1"/>
    <col min="6918" max="6918" width="14" style="43" customWidth="1"/>
    <col min="6919" max="6919" width="11.42578125" style="43" customWidth="1"/>
    <col min="6920" max="6920" width="3.140625" style="43" customWidth="1"/>
    <col min="6921" max="6921" width="5.42578125" style="43" customWidth="1"/>
    <col min="6922" max="6922" width="8.140625" style="43" customWidth="1"/>
    <col min="6923" max="6923" width="10.85546875" style="43" customWidth="1"/>
    <col min="6924" max="6924" width="2.85546875" style="43" customWidth="1"/>
    <col min="6925" max="6925" width="19.85546875" style="43" customWidth="1"/>
    <col min="6926" max="6926" width="9.140625" style="43"/>
    <col min="6927" max="6927" width="56.42578125" style="43" customWidth="1"/>
    <col min="6928" max="7170" width="9.140625" style="43"/>
    <col min="7171" max="7171" width="6" style="43" customWidth="1"/>
    <col min="7172" max="7172" width="8.28515625" style="43" customWidth="1"/>
    <col min="7173" max="7173" width="13.42578125" style="43" customWidth="1"/>
    <col min="7174" max="7174" width="14" style="43" customWidth="1"/>
    <col min="7175" max="7175" width="11.42578125" style="43" customWidth="1"/>
    <col min="7176" max="7176" width="3.140625" style="43" customWidth="1"/>
    <col min="7177" max="7177" width="5.42578125" style="43" customWidth="1"/>
    <col min="7178" max="7178" width="8.140625" style="43" customWidth="1"/>
    <col min="7179" max="7179" width="10.85546875" style="43" customWidth="1"/>
    <col min="7180" max="7180" width="2.85546875" style="43" customWidth="1"/>
    <col min="7181" max="7181" width="19.85546875" style="43" customWidth="1"/>
    <col min="7182" max="7182" width="9.140625" style="43"/>
    <col min="7183" max="7183" width="56.42578125" style="43" customWidth="1"/>
    <col min="7184" max="7426" width="9.140625" style="43"/>
    <col min="7427" max="7427" width="6" style="43" customWidth="1"/>
    <col min="7428" max="7428" width="8.28515625" style="43" customWidth="1"/>
    <col min="7429" max="7429" width="13.42578125" style="43" customWidth="1"/>
    <col min="7430" max="7430" width="14" style="43" customWidth="1"/>
    <col min="7431" max="7431" width="11.42578125" style="43" customWidth="1"/>
    <col min="7432" max="7432" width="3.140625" style="43" customWidth="1"/>
    <col min="7433" max="7433" width="5.42578125" style="43" customWidth="1"/>
    <col min="7434" max="7434" width="8.140625" style="43" customWidth="1"/>
    <col min="7435" max="7435" width="10.85546875" style="43" customWidth="1"/>
    <col min="7436" max="7436" width="2.85546875" style="43" customWidth="1"/>
    <col min="7437" max="7437" width="19.85546875" style="43" customWidth="1"/>
    <col min="7438" max="7438" width="9.140625" style="43"/>
    <col min="7439" max="7439" width="56.42578125" style="43" customWidth="1"/>
    <col min="7440" max="7682" width="9.140625" style="43"/>
    <col min="7683" max="7683" width="6" style="43" customWidth="1"/>
    <col min="7684" max="7684" width="8.28515625" style="43" customWidth="1"/>
    <col min="7685" max="7685" width="13.42578125" style="43" customWidth="1"/>
    <col min="7686" max="7686" width="14" style="43" customWidth="1"/>
    <col min="7687" max="7687" width="11.42578125" style="43" customWidth="1"/>
    <col min="7688" max="7688" width="3.140625" style="43" customWidth="1"/>
    <col min="7689" max="7689" width="5.42578125" style="43" customWidth="1"/>
    <col min="7690" max="7690" width="8.140625" style="43" customWidth="1"/>
    <col min="7691" max="7691" width="10.85546875" style="43" customWidth="1"/>
    <col min="7692" max="7692" width="2.85546875" style="43" customWidth="1"/>
    <col min="7693" max="7693" width="19.85546875" style="43" customWidth="1"/>
    <col min="7694" max="7694" width="9.140625" style="43"/>
    <col min="7695" max="7695" width="56.42578125" style="43" customWidth="1"/>
    <col min="7696" max="7938" width="9.140625" style="43"/>
    <col min="7939" max="7939" width="6" style="43" customWidth="1"/>
    <col min="7940" max="7940" width="8.28515625" style="43" customWidth="1"/>
    <col min="7941" max="7941" width="13.42578125" style="43" customWidth="1"/>
    <col min="7942" max="7942" width="14" style="43" customWidth="1"/>
    <col min="7943" max="7943" width="11.42578125" style="43" customWidth="1"/>
    <col min="7944" max="7944" width="3.140625" style="43" customWidth="1"/>
    <col min="7945" max="7945" width="5.42578125" style="43" customWidth="1"/>
    <col min="7946" max="7946" width="8.140625" style="43" customWidth="1"/>
    <col min="7947" max="7947" width="10.85546875" style="43" customWidth="1"/>
    <col min="7948" max="7948" width="2.85546875" style="43" customWidth="1"/>
    <col min="7949" max="7949" width="19.85546875" style="43" customWidth="1"/>
    <col min="7950" max="7950" width="9.140625" style="43"/>
    <col min="7951" max="7951" width="56.42578125" style="43" customWidth="1"/>
    <col min="7952" max="8194" width="9.140625" style="43"/>
    <col min="8195" max="8195" width="6" style="43" customWidth="1"/>
    <col min="8196" max="8196" width="8.28515625" style="43" customWidth="1"/>
    <col min="8197" max="8197" width="13.42578125" style="43" customWidth="1"/>
    <col min="8198" max="8198" width="14" style="43" customWidth="1"/>
    <col min="8199" max="8199" width="11.42578125" style="43" customWidth="1"/>
    <col min="8200" max="8200" width="3.140625" style="43" customWidth="1"/>
    <col min="8201" max="8201" width="5.42578125" style="43" customWidth="1"/>
    <col min="8202" max="8202" width="8.140625" style="43" customWidth="1"/>
    <col min="8203" max="8203" width="10.85546875" style="43" customWidth="1"/>
    <col min="8204" max="8204" width="2.85546875" style="43" customWidth="1"/>
    <col min="8205" max="8205" width="19.85546875" style="43" customWidth="1"/>
    <col min="8206" max="8206" width="9.140625" style="43"/>
    <col min="8207" max="8207" width="56.42578125" style="43" customWidth="1"/>
    <col min="8208" max="8450" width="9.140625" style="43"/>
    <col min="8451" max="8451" width="6" style="43" customWidth="1"/>
    <col min="8452" max="8452" width="8.28515625" style="43" customWidth="1"/>
    <col min="8453" max="8453" width="13.42578125" style="43" customWidth="1"/>
    <col min="8454" max="8454" width="14" style="43" customWidth="1"/>
    <col min="8455" max="8455" width="11.42578125" style="43" customWidth="1"/>
    <col min="8456" max="8456" width="3.140625" style="43" customWidth="1"/>
    <col min="8457" max="8457" width="5.42578125" style="43" customWidth="1"/>
    <col min="8458" max="8458" width="8.140625" style="43" customWidth="1"/>
    <col min="8459" max="8459" width="10.85546875" style="43" customWidth="1"/>
    <col min="8460" max="8460" width="2.85546875" style="43" customWidth="1"/>
    <col min="8461" max="8461" width="19.85546875" style="43" customWidth="1"/>
    <col min="8462" max="8462" width="9.140625" style="43"/>
    <col min="8463" max="8463" width="56.42578125" style="43" customWidth="1"/>
    <col min="8464" max="8706" width="9.140625" style="43"/>
    <col min="8707" max="8707" width="6" style="43" customWidth="1"/>
    <col min="8708" max="8708" width="8.28515625" style="43" customWidth="1"/>
    <col min="8709" max="8709" width="13.42578125" style="43" customWidth="1"/>
    <col min="8710" max="8710" width="14" style="43" customWidth="1"/>
    <col min="8711" max="8711" width="11.42578125" style="43" customWidth="1"/>
    <col min="8712" max="8712" width="3.140625" style="43" customWidth="1"/>
    <col min="8713" max="8713" width="5.42578125" style="43" customWidth="1"/>
    <col min="8714" max="8714" width="8.140625" style="43" customWidth="1"/>
    <col min="8715" max="8715" width="10.85546875" style="43" customWidth="1"/>
    <col min="8716" max="8716" width="2.85546875" style="43" customWidth="1"/>
    <col min="8717" max="8717" width="19.85546875" style="43" customWidth="1"/>
    <col min="8718" max="8718" width="9.140625" style="43"/>
    <col min="8719" max="8719" width="56.42578125" style="43" customWidth="1"/>
    <col min="8720" max="8962" width="9.140625" style="43"/>
    <col min="8963" max="8963" width="6" style="43" customWidth="1"/>
    <col min="8964" max="8964" width="8.28515625" style="43" customWidth="1"/>
    <col min="8965" max="8965" width="13.42578125" style="43" customWidth="1"/>
    <col min="8966" max="8966" width="14" style="43" customWidth="1"/>
    <col min="8967" max="8967" width="11.42578125" style="43" customWidth="1"/>
    <col min="8968" max="8968" width="3.140625" style="43" customWidth="1"/>
    <col min="8969" max="8969" width="5.42578125" style="43" customWidth="1"/>
    <col min="8970" max="8970" width="8.140625" style="43" customWidth="1"/>
    <col min="8971" max="8971" width="10.85546875" style="43" customWidth="1"/>
    <col min="8972" max="8972" width="2.85546875" style="43" customWidth="1"/>
    <col min="8973" max="8973" width="19.85546875" style="43" customWidth="1"/>
    <col min="8974" max="8974" width="9.140625" style="43"/>
    <col min="8975" max="8975" width="56.42578125" style="43" customWidth="1"/>
    <col min="8976" max="9218" width="9.140625" style="43"/>
    <col min="9219" max="9219" width="6" style="43" customWidth="1"/>
    <col min="9220" max="9220" width="8.28515625" style="43" customWidth="1"/>
    <col min="9221" max="9221" width="13.42578125" style="43" customWidth="1"/>
    <col min="9222" max="9222" width="14" style="43" customWidth="1"/>
    <col min="9223" max="9223" width="11.42578125" style="43" customWidth="1"/>
    <col min="9224" max="9224" width="3.140625" style="43" customWidth="1"/>
    <col min="9225" max="9225" width="5.42578125" style="43" customWidth="1"/>
    <col min="9226" max="9226" width="8.140625" style="43" customWidth="1"/>
    <col min="9227" max="9227" width="10.85546875" style="43" customWidth="1"/>
    <col min="9228" max="9228" width="2.85546875" style="43" customWidth="1"/>
    <col min="9229" max="9229" width="19.85546875" style="43" customWidth="1"/>
    <col min="9230" max="9230" width="9.140625" style="43"/>
    <col min="9231" max="9231" width="56.42578125" style="43" customWidth="1"/>
    <col min="9232" max="9474" width="9.140625" style="43"/>
    <col min="9475" max="9475" width="6" style="43" customWidth="1"/>
    <col min="9476" max="9476" width="8.28515625" style="43" customWidth="1"/>
    <col min="9477" max="9477" width="13.42578125" style="43" customWidth="1"/>
    <col min="9478" max="9478" width="14" style="43" customWidth="1"/>
    <col min="9479" max="9479" width="11.42578125" style="43" customWidth="1"/>
    <col min="9480" max="9480" width="3.140625" style="43" customWidth="1"/>
    <col min="9481" max="9481" width="5.42578125" style="43" customWidth="1"/>
    <col min="9482" max="9482" width="8.140625" style="43" customWidth="1"/>
    <col min="9483" max="9483" width="10.85546875" style="43" customWidth="1"/>
    <col min="9484" max="9484" width="2.85546875" style="43" customWidth="1"/>
    <col min="9485" max="9485" width="19.85546875" style="43" customWidth="1"/>
    <col min="9486" max="9486" width="9.140625" style="43"/>
    <col min="9487" max="9487" width="56.42578125" style="43" customWidth="1"/>
    <col min="9488" max="9730" width="9.140625" style="43"/>
    <col min="9731" max="9731" width="6" style="43" customWidth="1"/>
    <col min="9732" max="9732" width="8.28515625" style="43" customWidth="1"/>
    <col min="9733" max="9733" width="13.42578125" style="43" customWidth="1"/>
    <col min="9734" max="9734" width="14" style="43" customWidth="1"/>
    <col min="9735" max="9735" width="11.42578125" style="43" customWidth="1"/>
    <col min="9736" max="9736" width="3.140625" style="43" customWidth="1"/>
    <col min="9737" max="9737" width="5.42578125" style="43" customWidth="1"/>
    <col min="9738" max="9738" width="8.140625" style="43" customWidth="1"/>
    <col min="9739" max="9739" width="10.85546875" style="43" customWidth="1"/>
    <col min="9740" max="9740" width="2.85546875" style="43" customWidth="1"/>
    <col min="9741" max="9741" width="19.85546875" style="43" customWidth="1"/>
    <col min="9742" max="9742" width="9.140625" style="43"/>
    <col min="9743" max="9743" width="56.42578125" style="43" customWidth="1"/>
    <col min="9744" max="9986" width="9.140625" style="43"/>
    <col min="9987" max="9987" width="6" style="43" customWidth="1"/>
    <col min="9988" max="9988" width="8.28515625" style="43" customWidth="1"/>
    <col min="9989" max="9989" width="13.42578125" style="43" customWidth="1"/>
    <col min="9990" max="9990" width="14" style="43" customWidth="1"/>
    <col min="9991" max="9991" width="11.42578125" style="43" customWidth="1"/>
    <col min="9992" max="9992" width="3.140625" style="43" customWidth="1"/>
    <col min="9993" max="9993" width="5.42578125" style="43" customWidth="1"/>
    <col min="9994" max="9994" width="8.140625" style="43" customWidth="1"/>
    <col min="9995" max="9995" width="10.85546875" style="43" customWidth="1"/>
    <col min="9996" max="9996" width="2.85546875" style="43" customWidth="1"/>
    <col min="9997" max="9997" width="19.85546875" style="43" customWidth="1"/>
    <col min="9998" max="9998" width="9.140625" style="43"/>
    <col min="9999" max="9999" width="56.42578125" style="43" customWidth="1"/>
    <col min="10000" max="10242" width="9.140625" style="43"/>
    <col min="10243" max="10243" width="6" style="43" customWidth="1"/>
    <col min="10244" max="10244" width="8.28515625" style="43" customWidth="1"/>
    <col min="10245" max="10245" width="13.42578125" style="43" customWidth="1"/>
    <col min="10246" max="10246" width="14" style="43" customWidth="1"/>
    <col min="10247" max="10247" width="11.42578125" style="43" customWidth="1"/>
    <col min="10248" max="10248" width="3.140625" style="43" customWidth="1"/>
    <col min="10249" max="10249" width="5.42578125" style="43" customWidth="1"/>
    <col min="10250" max="10250" width="8.140625" style="43" customWidth="1"/>
    <col min="10251" max="10251" width="10.85546875" style="43" customWidth="1"/>
    <col min="10252" max="10252" width="2.85546875" style="43" customWidth="1"/>
    <col min="10253" max="10253" width="19.85546875" style="43" customWidth="1"/>
    <col min="10254" max="10254" width="9.140625" style="43"/>
    <col min="10255" max="10255" width="56.42578125" style="43" customWidth="1"/>
    <col min="10256" max="10498" width="9.140625" style="43"/>
    <col min="10499" max="10499" width="6" style="43" customWidth="1"/>
    <col min="10500" max="10500" width="8.28515625" style="43" customWidth="1"/>
    <col min="10501" max="10501" width="13.42578125" style="43" customWidth="1"/>
    <col min="10502" max="10502" width="14" style="43" customWidth="1"/>
    <col min="10503" max="10503" width="11.42578125" style="43" customWidth="1"/>
    <col min="10504" max="10504" width="3.140625" style="43" customWidth="1"/>
    <col min="10505" max="10505" width="5.42578125" style="43" customWidth="1"/>
    <col min="10506" max="10506" width="8.140625" style="43" customWidth="1"/>
    <col min="10507" max="10507" width="10.85546875" style="43" customWidth="1"/>
    <col min="10508" max="10508" width="2.85546875" style="43" customWidth="1"/>
    <col min="10509" max="10509" width="19.85546875" style="43" customWidth="1"/>
    <col min="10510" max="10510" width="9.140625" style="43"/>
    <col min="10511" max="10511" width="56.42578125" style="43" customWidth="1"/>
    <col min="10512" max="10754" width="9.140625" style="43"/>
    <col min="10755" max="10755" width="6" style="43" customWidth="1"/>
    <col min="10756" max="10756" width="8.28515625" style="43" customWidth="1"/>
    <col min="10757" max="10757" width="13.42578125" style="43" customWidth="1"/>
    <col min="10758" max="10758" width="14" style="43" customWidth="1"/>
    <col min="10759" max="10759" width="11.42578125" style="43" customWidth="1"/>
    <col min="10760" max="10760" width="3.140625" style="43" customWidth="1"/>
    <col min="10761" max="10761" width="5.42578125" style="43" customWidth="1"/>
    <col min="10762" max="10762" width="8.140625" style="43" customWidth="1"/>
    <col min="10763" max="10763" width="10.85546875" style="43" customWidth="1"/>
    <col min="10764" max="10764" width="2.85546875" style="43" customWidth="1"/>
    <col min="10765" max="10765" width="19.85546875" style="43" customWidth="1"/>
    <col min="10766" max="10766" width="9.140625" style="43"/>
    <col min="10767" max="10767" width="56.42578125" style="43" customWidth="1"/>
    <col min="10768" max="11010" width="9.140625" style="43"/>
    <col min="11011" max="11011" width="6" style="43" customWidth="1"/>
    <col min="11012" max="11012" width="8.28515625" style="43" customWidth="1"/>
    <col min="11013" max="11013" width="13.42578125" style="43" customWidth="1"/>
    <col min="11014" max="11014" width="14" style="43" customWidth="1"/>
    <col min="11015" max="11015" width="11.42578125" style="43" customWidth="1"/>
    <col min="11016" max="11016" width="3.140625" style="43" customWidth="1"/>
    <col min="11017" max="11017" width="5.42578125" style="43" customWidth="1"/>
    <col min="11018" max="11018" width="8.140625" style="43" customWidth="1"/>
    <col min="11019" max="11019" width="10.85546875" style="43" customWidth="1"/>
    <col min="11020" max="11020" width="2.85546875" style="43" customWidth="1"/>
    <col min="11021" max="11021" width="19.85546875" style="43" customWidth="1"/>
    <col min="11022" max="11022" width="9.140625" style="43"/>
    <col min="11023" max="11023" width="56.42578125" style="43" customWidth="1"/>
    <col min="11024" max="11266" width="9.140625" style="43"/>
    <col min="11267" max="11267" width="6" style="43" customWidth="1"/>
    <col min="11268" max="11268" width="8.28515625" style="43" customWidth="1"/>
    <col min="11269" max="11269" width="13.42578125" style="43" customWidth="1"/>
    <col min="11270" max="11270" width="14" style="43" customWidth="1"/>
    <col min="11271" max="11271" width="11.42578125" style="43" customWidth="1"/>
    <col min="11272" max="11272" width="3.140625" style="43" customWidth="1"/>
    <col min="11273" max="11273" width="5.42578125" style="43" customWidth="1"/>
    <col min="11274" max="11274" width="8.140625" style="43" customWidth="1"/>
    <col min="11275" max="11275" width="10.85546875" style="43" customWidth="1"/>
    <col min="11276" max="11276" width="2.85546875" style="43" customWidth="1"/>
    <col min="11277" max="11277" width="19.85546875" style="43" customWidth="1"/>
    <col min="11278" max="11278" width="9.140625" style="43"/>
    <col min="11279" max="11279" width="56.42578125" style="43" customWidth="1"/>
    <col min="11280" max="11522" width="9.140625" style="43"/>
    <col min="11523" max="11523" width="6" style="43" customWidth="1"/>
    <col min="11524" max="11524" width="8.28515625" style="43" customWidth="1"/>
    <col min="11525" max="11525" width="13.42578125" style="43" customWidth="1"/>
    <col min="11526" max="11526" width="14" style="43" customWidth="1"/>
    <col min="11527" max="11527" width="11.42578125" style="43" customWidth="1"/>
    <col min="11528" max="11528" width="3.140625" style="43" customWidth="1"/>
    <col min="11529" max="11529" width="5.42578125" style="43" customWidth="1"/>
    <col min="11530" max="11530" width="8.140625" style="43" customWidth="1"/>
    <col min="11531" max="11531" width="10.85546875" style="43" customWidth="1"/>
    <col min="11532" max="11532" width="2.85546875" style="43" customWidth="1"/>
    <col min="11533" max="11533" width="19.85546875" style="43" customWidth="1"/>
    <col min="11534" max="11534" width="9.140625" style="43"/>
    <col min="11535" max="11535" width="56.42578125" style="43" customWidth="1"/>
    <col min="11536" max="11778" width="9.140625" style="43"/>
    <col min="11779" max="11779" width="6" style="43" customWidth="1"/>
    <col min="11780" max="11780" width="8.28515625" style="43" customWidth="1"/>
    <col min="11781" max="11781" width="13.42578125" style="43" customWidth="1"/>
    <col min="11782" max="11782" width="14" style="43" customWidth="1"/>
    <col min="11783" max="11783" width="11.42578125" style="43" customWidth="1"/>
    <col min="11784" max="11784" width="3.140625" style="43" customWidth="1"/>
    <col min="11785" max="11785" width="5.42578125" style="43" customWidth="1"/>
    <col min="11786" max="11786" width="8.140625" style="43" customWidth="1"/>
    <col min="11787" max="11787" width="10.85546875" style="43" customWidth="1"/>
    <col min="11788" max="11788" width="2.85546875" style="43" customWidth="1"/>
    <col min="11789" max="11789" width="19.85546875" style="43" customWidth="1"/>
    <col min="11790" max="11790" width="9.140625" style="43"/>
    <col min="11791" max="11791" width="56.42578125" style="43" customWidth="1"/>
    <col min="11792" max="12034" width="9.140625" style="43"/>
    <col min="12035" max="12035" width="6" style="43" customWidth="1"/>
    <col min="12036" max="12036" width="8.28515625" style="43" customWidth="1"/>
    <col min="12037" max="12037" width="13.42578125" style="43" customWidth="1"/>
    <col min="12038" max="12038" width="14" style="43" customWidth="1"/>
    <col min="12039" max="12039" width="11.42578125" style="43" customWidth="1"/>
    <col min="12040" max="12040" width="3.140625" style="43" customWidth="1"/>
    <col min="12041" max="12041" width="5.42578125" style="43" customWidth="1"/>
    <col min="12042" max="12042" width="8.140625" style="43" customWidth="1"/>
    <col min="12043" max="12043" width="10.85546875" style="43" customWidth="1"/>
    <col min="12044" max="12044" width="2.85546875" style="43" customWidth="1"/>
    <col min="12045" max="12045" width="19.85546875" style="43" customWidth="1"/>
    <col min="12046" max="12046" width="9.140625" style="43"/>
    <col min="12047" max="12047" width="56.42578125" style="43" customWidth="1"/>
    <col min="12048" max="12290" width="9.140625" style="43"/>
    <col min="12291" max="12291" width="6" style="43" customWidth="1"/>
    <col min="12292" max="12292" width="8.28515625" style="43" customWidth="1"/>
    <col min="12293" max="12293" width="13.42578125" style="43" customWidth="1"/>
    <col min="12294" max="12294" width="14" style="43" customWidth="1"/>
    <col min="12295" max="12295" width="11.42578125" style="43" customWidth="1"/>
    <col min="12296" max="12296" width="3.140625" style="43" customWidth="1"/>
    <col min="12297" max="12297" width="5.42578125" style="43" customWidth="1"/>
    <col min="12298" max="12298" width="8.140625" style="43" customWidth="1"/>
    <col min="12299" max="12299" width="10.85546875" style="43" customWidth="1"/>
    <col min="12300" max="12300" width="2.85546875" style="43" customWidth="1"/>
    <col min="12301" max="12301" width="19.85546875" style="43" customWidth="1"/>
    <col min="12302" max="12302" width="9.140625" style="43"/>
    <col min="12303" max="12303" width="56.42578125" style="43" customWidth="1"/>
    <col min="12304" max="12546" width="9.140625" style="43"/>
    <col min="12547" max="12547" width="6" style="43" customWidth="1"/>
    <col min="12548" max="12548" width="8.28515625" style="43" customWidth="1"/>
    <col min="12549" max="12549" width="13.42578125" style="43" customWidth="1"/>
    <col min="12550" max="12550" width="14" style="43" customWidth="1"/>
    <col min="12551" max="12551" width="11.42578125" style="43" customWidth="1"/>
    <col min="12552" max="12552" width="3.140625" style="43" customWidth="1"/>
    <col min="12553" max="12553" width="5.42578125" style="43" customWidth="1"/>
    <col min="12554" max="12554" width="8.140625" style="43" customWidth="1"/>
    <col min="12555" max="12555" width="10.85546875" style="43" customWidth="1"/>
    <col min="12556" max="12556" width="2.85546875" style="43" customWidth="1"/>
    <col min="12557" max="12557" width="19.85546875" style="43" customWidth="1"/>
    <col min="12558" max="12558" width="9.140625" style="43"/>
    <col min="12559" max="12559" width="56.42578125" style="43" customWidth="1"/>
    <col min="12560" max="12802" width="9.140625" style="43"/>
    <col min="12803" max="12803" width="6" style="43" customWidth="1"/>
    <col min="12804" max="12804" width="8.28515625" style="43" customWidth="1"/>
    <col min="12805" max="12805" width="13.42578125" style="43" customWidth="1"/>
    <col min="12806" max="12806" width="14" style="43" customWidth="1"/>
    <col min="12807" max="12807" width="11.42578125" style="43" customWidth="1"/>
    <col min="12808" max="12808" width="3.140625" style="43" customWidth="1"/>
    <col min="12809" max="12809" width="5.42578125" style="43" customWidth="1"/>
    <col min="12810" max="12810" width="8.140625" style="43" customWidth="1"/>
    <col min="12811" max="12811" width="10.85546875" style="43" customWidth="1"/>
    <col min="12812" max="12812" width="2.85546875" style="43" customWidth="1"/>
    <col min="12813" max="12813" width="19.85546875" style="43" customWidth="1"/>
    <col min="12814" max="12814" width="9.140625" style="43"/>
    <col min="12815" max="12815" width="56.42578125" style="43" customWidth="1"/>
    <col min="12816" max="13058" width="9.140625" style="43"/>
    <col min="13059" max="13059" width="6" style="43" customWidth="1"/>
    <col min="13060" max="13060" width="8.28515625" style="43" customWidth="1"/>
    <col min="13061" max="13061" width="13.42578125" style="43" customWidth="1"/>
    <col min="13062" max="13062" width="14" style="43" customWidth="1"/>
    <col min="13063" max="13063" width="11.42578125" style="43" customWidth="1"/>
    <col min="13064" max="13064" width="3.140625" style="43" customWidth="1"/>
    <col min="13065" max="13065" width="5.42578125" style="43" customWidth="1"/>
    <col min="13066" max="13066" width="8.140625" style="43" customWidth="1"/>
    <col min="13067" max="13067" width="10.85546875" style="43" customWidth="1"/>
    <col min="13068" max="13068" width="2.85546875" style="43" customWidth="1"/>
    <col min="13069" max="13069" width="19.85546875" style="43" customWidth="1"/>
    <col min="13070" max="13070" width="9.140625" style="43"/>
    <col min="13071" max="13071" width="56.42578125" style="43" customWidth="1"/>
    <col min="13072" max="13314" width="9.140625" style="43"/>
    <col min="13315" max="13315" width="6" style="43" customWidth="1"/>
    <col min="13316" max="13316" width="8.28515625" style="43" customWidth="1"/>
    <col min="13317" max="13317" width="13.42578125" style="43" customWidth="1"/>
    <col min="13318" max="13318" width="14" style="43" customWidth="1"/>
    <col min="13319" max="13319" width="11.42578125" style="43" customWidth="1"/>
    <col min="13320" max="13320" width="3.140625" style="43" customWidth="1"/>
    <col min="13321" max="13321" width="5.42578125" style="43" customWidth="1"/>
    <col min="13322" max="13322" width="8.140625" style="43" customWidth="1"/>
    <col min="13323" max="13323" width="10.85546875" style="43" customWidth="1"/>
    <col min="13324" max="13324" width="2.85546875" style="43" customWidth="1"/>
    <col min="13325" max="13325" width="19.85546875" style="43" customWidth="1"/>
    <col min="13326" max="13326" width="9.140625" style="43"/>
    <col min="13327" max="13327" width="56.42578125" style="43" customWidth="1"/>
    <col min="13328" max="13570" width="9.140625" style="43"/>
    <col min="13571" max="13571" width="6" style="43" customWidth="1"/>
    <col min="13572" max="13572" width="8.28515625" style="43" customWidth="1"/>
    <col min="13573" max="13573" width="13.42578125" style="43" customWidth="1"/>
    <col min="13574" max="13574" width="14" style="43" customWidth="1"/>
    <col min="13575" max="13575" width="11.42578125" style="43" customWidth="1"/>
    <col min="13576" max="13576" width="3.140625" style="43" customWidth="1"/>
    <col min="13577" max="13577" width="5.42578125" style="43" customWidth="1"/>
    <col min="13578" max="13578" width="8.140625" style="43" customWidth="1"/>
    <col min="13579" max="13579" width="10.85546875" style="43" customWidth="1"/>
    <col min="13580" max="13580" width="2.85546875" style="43" customWidth="1"/>
    <col min="13581" max="13581" width="19.85546875" style="43" customWidth="1"/>
    <col min="13582" max="13582" width="9.140625" style="43"/>
    <col min="13583" max="13583" width="56.42578125" style="43" customWidth="1"/>
    <col min="13584" max="13826" width="9.140625" style="43"/>
    <col min="13827" max="13827" width="6" style="43" customWidth="1"/>
    <col min="13828" max="13828" width="8.28515625" style="43" customWidth="1"/>
    <col min="13829" max="13829" width="13.42578125" style="43" customWidth="1"/>
    <col min="13830" max="13830" width="14" style="43" customWidth="1"/>
    <col min="13831" max="13831" width="11.42578125" style="43" customWidth="1"/>
    <col min="13832" max="13832" width="3.140625" style="43" customWidth="1"/>
    <col min="13833" max="13833" width="5.42578125" style="43" customWidth="1"/>
    <col min="13834" max="13834" width="8.140625" style="43" customWidth="1"/>
    <col min="13835" max="13835" width="10.85546875" style="43" customWidth="1"/>
    <col min="13836" max="13836" width="2.85546875" style="43" customWidth="1"/>
    <col min="13837" max="13837" width="19.85546875" style="43" customWidth="1"/>
    <col min="13838" max="13838" width="9.140625" style="43"/>
    <col min="13839" max="13839" width="56.42578125" style="43" customWidth="1"/>
    <col min="13840" max="14082" width="9.140625" style="43"/>
    <col min="14083" max="14083" width="6" style="43" customWidth="1"/>
    <col min="14084" max="14084" width="8.28515625" style="43" customWidth="1"/>
    <col min="14085" max="14085" width="13.42578125" style="43" customWidth="1"/>
    <col min="14086" max="14086" width="14" style="43" customWidth="1"/>
    <col min="14087" max="14087" width="11.42578125" style="43" customWidth="1"/>
    <col min="14088" max="14088" width="3.140625" style="43" customWidth="1"/>
    <col min="14089" max="14089" width="5.42578125" style="43" customWidth="1"/>
    <col min="14090" max="14090" width="8.140625" style="43" customWidth="1"/>
    <col min="14091" max="14091" width="10.85546875" style="43" customWidth="1"/>
    <col min="14092" max="14092" width="2.85546875" style="43" customWidth="1"/>
    <col min="14093" max="14093" width="19.85546875" style="43" customWidth="1"/>
    <col min="14094" max="14094" width="9.140625" style="43"/>
    <col min="14095" max="14095" width="56.42578125" style="43" customWidth="1"/>
    <col min="14096" max="14338" width="9.140625" style="43"/>
    <col min="14339" max="14339" width="6" style="43" customWidth="1"/>
    <col min="14340" max="14340" width="8.28515625" style="43" customWidth="1"/>
    <col min="14341" max="14341" width="13.42578125" style="43" customWidth="1"/>
    <col min="14342" max="14342" width="14" style="43" customWidth="1"/>
    <col min="14343" max="14343" width="11.42578125" style="43" customWidth="1"/>
    <col min="14344" max="14344" width="3.140625" style="43" customWidth="1"/>
    <col min="14345" max="14345" width="5.42578125" style="43" customWidth="1"/>
    <col min="14346" max="14346" width="8.140625" style="43" customWidth="1"/>
    <col min="14347" max="14347" width="10.85546875" style="43" customWidth="1"/>
    <col min="14348" max="14348" width="2.85546875" style="43" customWidth="1"/>
    <col min="14349" max="14349" width="19.85546875" style="43" customWidth="1"/>
    <col min="14350" max="14350" width="9.140625" style="43"/>
    <col min="14351" max="14351" width="56.42578125" style="43" customWidth="1"/>
    <col min="14352" max="14594" width="9.140625" style="43"/>
    <col min="14595" max="14595" width="6" style="43" customWidth="1"/>
    <col min="14596" max="14596" width="8.28515625" style="43" customWidth="1"/>
    <col min="14597" max="14597" width="13.42578125" style="43" customWidth="1"/>
    <col min="14598" max="14598" width="14" style="43" customWidth="1"/>
    <col min="14599" max="14599" width="11.42578125" style="43" customWidth="1"/>
    <col min="14600" max="14600" width="3.140625" style="43" customWidth="1"/>
    <col min="14601" max="14601" width="5.42578125" style="43" customWidth="1"/>
    <col min="14602" max="14602" width="8.140625" style="43" customWidth="1"/>
    <col min="14603" max="14603" width="10.85546875" style="43" customWidth="1"/>
    <col min="14604" max="14604" width="2.85546875" style="43" customWidth="1"/>
    <col min="14605" max="14605" width="19.85546875" style="43" customWidth="1"/>
    <col min="14606" max="14606" width="9.140625" style="43"/>
    <col min="14607" max="14607" width="56.42578125" style="43" customWidth="1"/>
    <col min="14608" max="14850" width="9.140625" style="43"/>
    <col min="14851" max="14851" width="6" style="43" customWidth="1"/>
    <col min="14852" max="14852" width="8.28515625" style="43" customWidth="1"/>
    <col min="14853" max="14853" width="13.42578125" style="43" customWidth="1"/>
    <col min="14854" max="14854" width="14" style="43" customWidth="1"/>
    <col min="14855" max="14855" width="11.42578125" style="43" customWidth="1"/>
    <col min="14856" max="14856" width="3.140625" style="43" customWidth="1"/>
    <col min="14857" max="14857" width="5.42578125" style="43" customWidth="1"/>
    <col min="14858" max="14858" width="8.140625" style="43" customWidth="1"/>
    <col min="14859" max="14859" width="10.85546875" style="43" customWidth="1"/>
    <col min="14860" max="14860" width="2.85546875" style="43" customWidth="1"/>
    <col min="14861" max="14861" width="19.85546875" style="43" customWidth="1"/>
    <col min="14862" max="14862" width="9.140625" style="43"/>
    <col min="14863" max="14863" width="56.42578125" style="43" customWidth="1"/>
    <col min="14864" max="15106" width="9.140625" style="43"/>
    <col min="15107" max="15107" width="6" style="43" customWidth="1"/>
    <col min="15108" max="15108" width="8.28515625" style="43" customWidth="1"/>
    <col min="15109" max="15109" width="13.42578125" style="43" customWidth="1"/>
    <col min="15110" max="15110" width="14" style="43" customWidth="1"/>
    <col min="15111" max="15111" width="11.42578125" style="43" customWidth="1"/>
    <col min="15112" max="15112" width="3.140625" style="43" customWidth="1"/>
    <col min="15113" max="15113" width="5.42578125" style="43" customWidth="1"/>
    <col min="15114" max="15114" width="8.140625" style="43" customWidth="1"/>
    <col min="15115" max="15115" width="10.85546875" style="43" customWidth="1"/>
    <col min="15116" max="15116" width="2.85546875" style="43" customWidth="1"/>
    <col min="15117" max="15117" width="19.85546875" style="43" customWidth="1"/>
    <col min="15118" max="15118" width="9.140625" style="43"/>
    <col min="15119" max="15119" width="56.42578125" style="43" customWidth="1"/>
    <col min="15120" max="15362" width="9.140625" style="43"/>
    <col min="15363" max="15363" width="6" style="43" customWidth="1"/>
    <col min="15364" max="15364" width="8.28515625" style="43" customWidth="1"/>
    <col min="15365" max="15365" width="13.42578125" style="43" customWidth="1"/>
    <col min="15366" max="15366" width="14" style="43" customWidth="1"/>
    <col min="15367" max="15367" width="11.42578125" style="43" customWidth="1"/>
    <col min="15368" max="15368" width="3.140625" style="43" customWidth="1"/>
    <col min="15369" max="15369" width="5.42578125" style="43" customWidth="1"/>
    <col min="15370" max="15370" width="8.140625" style="43" customWidth="1"/>
    <col min="15371" max="15371" width="10.85546875" style="43" customWidth="1"/>
    <col min="15372" max="15372" width="2.85546875" style="43" customWidth="1"/>
    <col min="15373" max="15373" width="19.85546875" style="43" customWidth="1"/>
    <col min="15374" max="15374" width="9.140625" style="43"/>
    <col min="15375" max="15375" width="56.42578125" style="43" customWidth="1"/>
    <col min="15376" max="15618" width="9.140625" style="43"/>
    <col min="15619" max="15619" width="6" style="43" customWidth="1"/>
    <col min="15620" max="15620" width="8.28515625" style="43" customWidth="1"/>
    <col min="15621" max="15621" width="13.42578125" style="43" customWidth="1"/>
    <col min="15622" max="15622" width="14" style="43" customWidth="1"/>
    <col min="15623" max="15623" width="11.42578125" style="43" customWidth="1"/>
    <col min="15624" max="15624" width="3.140625" style="43" customWidth="1"/>
    <col min="15625" max="15625" width="5.42578125" style="43" customWidth="1"/>
    <col min="15626" max="15626" width="8.140625" style="43" customWidth="1"/>
    <col min="15627" max="15627" width="10.85546875" style="43" customWidth="1"/>
    <col min="15628" max="15628" width="2.85546875" style="43" customWidth="1"/>
    <col min="15629" max="15629" width="19.85546875" style="43" customWidth="1"/>
    <col min="15630" max="15630" width="9.140625" style="43"/>
    <col min="15631" max="15631" width="56.42578125" style="43" customWidth="1"/>
    <col min="15632" max="15874" width="9.140625" style="43"/>
    <col min="15875" max="15875" width="6" style="43" customWidth="1"/>
    <col min="15876" max="15876" width="8.28515625" style="43" customWidth="1"/>
    <col min="15877" max="15877" width="13.42578125" style="43" customWidth="1"/>
    <col min="15878" max="15878" width="14" style="43" customWidth="1"/>
    <col min="15879" max="15879" width="11.42578125" style="43" customWidth="1"/>
    <col min="15880" max="15880" width="3.140625" style="43" customWidth="1"/>
    <col min="15881" max="15881" width="5.42578125" style="43" customWidth="1"/>
    <col min="15882" max="15882" width="8.140625" style="43" customWidth="1"/>
    <col min="15883" max="15883" width="10.85546875" style="43" customWidth="1"/>
    <col min="15884" max="15884" width="2.85546875" style="43" customWidth="1"/>
    <col min="15885" max="15885" width="19.85546875" style="43" customWidth="1"/>
    <col min="15886" max="15886" width="9.140625" style="43"/>
    <col min="15887" max="15887" width="56.42578125" style="43" customWidth="1"/>
    <col min="15888" max="16130" width="9.140625" style="43"/>
    <col min="16131" max="16131" width="6" style="43" customWidth="1"/>
    <col min="16132" max="16132" width="8.28515625" style="43" customWidth="1"/>
    <col min="16133" max="16133" width="13.42578125" style="43" customWidth="1"/>
    <col min="16134" max="16134" width="14" style="43" customWidth="1"/>
    <col min="16135" max="16135" width="11.42578125" style="43" customWidth="1"/>
    <col min="16136" max="16136" width="3.140625" style="43" customWidth="1"/>
    <col min="16137" max="16137" width="5.42578125" style="43" customWidth="1"/>
    <col min="16138" max="16138" width="8.140625" style="43" customWidth="1"/>
    <col min="16139" max="16139" width="10.85546875" style="43" customWidth="1"/>
    <col min="16140" max="16140" width="2.85546875" style="43" customWidth="1"/>
    <col min="16141" max="16141" width="19.85546875" style="43" customWidth="1"/>
    <col min="16142" max="16142" width="9.140625" style="43"/>
    <col min="16143" max="16143" width="56.42578125" style="43" customWidth="1"/>
    <col min="16144" max="16384" width="9.140625" style="43"/>
  </cols>
  <sheetData>
    <row r="1" spans="1:13" ht="13.5" customHeight="1" x14ac:dyDescent="0.2">
      <c r="A1" s="41"/>
      <c r="B1" s="42"/>
      <c r="C1" s="42"/>
      <c r="D1" s="42"/>
      <c r="E1" s="42"/>
      <c r="F1" s="46"/>
      <c r="G1" s="46"/>
      <c r="H1" s="47"/>
      <c r="I1" s="47"/>
      <c r="J1" s="48"/>
      <c r="K1" s="49"/>
      <c r="L1" s="49"/>
      <c r="M1" s="42"/>
    </row>
    <row r="2" spans="1:13" ht="13.5" customHeight="1" x14ac:dyDescent="0.2">
      <c r="A2" s="41"/>
      <c r="B2" s="42"/>
      <c r="C2" s="42"/>
      <c r="D2" s="42"/>
      <c r="E2" s="42"/>
      <c r="F2" s="46"/>
      <c r="G2" s="46"/>
      <c r="H2" s="47"/>
      <c r="I2" s="47"/>
      <c r="J2" s="48"/>
      <c r="K2" s="49"/>
      <c r="L2" s="49"/>
      <c r="M2" s="42"/>
    </row>
    <row r="3" spans="1:13" ht="24" customHeight="1" x14ac:dyDescent="0.2">
      <c r="A3" s="156" t="s">
        <v>129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.75" customHeight="1" x14ac:dyDescent="0.2">
      <c r="A4" s="50"/>
      <c r="B4" s="51"/>
      <c r="C4" s="51"/>
      <c r="D4" s="51"/>
      <c r="E4" s="51"/>
      <c r="F4" s="52"/>
      <c r="G4" s="52"/>
      <c r="H4" s="53"/>
      <c r="I4" s="53"/>
      <c r="J4" s="54"/>
      <c r="K4" s="55"/>
      <c r="L4" s="55"/>
      <c r="M4" s="55"/>
    </row>
    <row r="5" spans="1:13" ht="15.75" customHeight="1" x14ac:dyDescent="0.2">
      <c r="A5" s="41"/>
      <c r="B5" s="42"/>
      <c r="C5" s="42"/>
      <c r="D5" s="42"/>
      <c r="E5" s="42"/>
      <c r="F5" s="46"/>
      <c r="G5" s="46"/>
      <c r="H5" s="47"/>
      <c r="I5" s="47"/>
      <c r="J5" s="48"/>
      <c r="K5" s="49"/>
      <c r="L5" s="49"/>
      <c r="M5" s="42"/>
    </row>
    <row r="6" spans="1:13" ht="15.75" customHeight="1" x14ac:dyDescent="0.2">
      <c r="A6" s="157" t="s">
        <v>128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3" ht="15.75" customHeight="1" x14ac:dyDescent="0.2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</row>
    <row r="8" spans="1:13" ht="23.25" customHeight="1" x14ac:dyDescent="0.2"/>
    <row r="9" spans="1:13" ht="15" customHeight="1" x14ac:dyDescent="0.2">
      <c r="A9" s="152" t="s">
        <v>130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</row>
    <row r="11" spans="1:13" ht="25.5" x14ac:dyDescent="0.2">
      <c r="A11" s="130" t="s">
        <v>310</v>
      </c>
      <c r="B11" s="158" t="s">
        <v>311</v>
      </c>
      <c r="C11" s="158"/>
      <c r="D11" s="158"/>
      <c r="E11" s="158" t="s">
        <v>312</v>
      </c>
      <c r="F11" s="158"/>
      <c r="H11" s="128" t="s">
        <v>313</v>
      </c>
      <c r="I11" s="128"/>
      <c r="J11" s="129" t="s">
        <v>314</v>
      </c>
      <c r="M11" s="127" t="s">
        <v>315</v>
      </c>
    </row>
    <row r="13" spans="1:13" ht="15" customHeight="1" x14ac:dyDescent="0.2">
      <c r="A13" s="153" t="s">
        <v>131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1:13" x14ac:dyDescent="0.2">
      <c r="B14" s="60"/>
      <c r="C14" s="60"/>
      <c r="D14" s="60"/>
      <c r="E14" s="60"/>
      <c r="F14" s="61"/>
      <c r="G14" s="61"/>
      <c r="H14" s="62"/>
      <c r="I14" s="62"/>
      <c r="K14" s="63"/>
      <c r="L14" s="131"/>
      <c r="M14" s="64"/>
    </row>
    <row r="15" spans="1:13" x14ac:dyDescent="0.2">
      <c r="B15" s="60"/>
      <c r="C15" s="60"/>
      <c r="D15" s="60"/>
      <c r="E15" s="60"/>
      <c r="F15" s="61"/>
      <c r="G15" s="61"/>
      <c r="H15" s="62"/>
      <c r="I15" s="62"/>
      <c r="K15" s="63"/>
      <c r="L15" s="131"/>
      <c r="M15" s="64"/>
    </row>
    <row r="16" spans="1:13" ht="25.5" customHeight="1" x14ac:dyDescent="0.2">
      <c r="A16" s="154">
        <v>1</v>
      </c>
      <c r="B16" s="155" t="s">
        <v>132</v>
      </c>
      <c r="C16" s="155"/>
      <c r="D16" s="155"/>
      <c r="E16" s="155"/>
      <c r="F16" s="155"/>
      <c r="H16" s="56"/>
      <c r="I16" s="56"/>
    </row>
    <row r="17" spans="1:13" ht="76.5" customHeight="1" x14ac:dyDescent="0.2">
      <c r="A17" s="154"/>
      <c r="B17" s="155" t="s">
        <v>133</v>
      </c>
      <c r="C17" s="155"/>
      <c r="D17" s="155"/>
      <c r="E17" s="155"/>
      <c r="F17" s="155"/>
      <c r="H17" s="56"/>
      <c r="I17" s="56"/>
    </row>
    <row r="18" spans="1:13" ht="12.75" customHeight="1" x14ac:dyDescent="0.2">
      <c r="A18" s="161" t="s">
        <v>134</v>
      </c>
      <c r="B18" s="161"/>
      <c r="C18" s="161"/>
      <c r="D18" s="161"/>
      <c r="E18" s="161" t="s">
        <v>135</v>
      </c>
      <c r="F18" s="162">
        <v>1</v>
      </c>
      <c r="G18" s="162"/>
      <c r="H18" s="162"/>
      <c r="I18" s="132"/>
      <c r="J18" s="159"/>
      <c r="K18" s="159"/>
      <c r="L18" s="131"/>
      <c r="M18" s="138">
        <f>+F18*J18</f>
        <v>0</v>
      </c>
    </row>
    <row r="19" spans="1:13" x14ac:dyDescent="0.2">
      <c r="H19" s="56"/>
      <c r="I19" s="56"/>
    </row>
    <row r="20" spans="1:13" x14ac:dyDescent="0.2">
      <c r="E20" s="60"/>
      <c r="F20" s="61"/>
      <c r="G20" s="61"/>
      <c r="H20" s="61"/>
      <c r="I20" s="132"/>
    </row>
    <row r="21" spans="1:13" ht="41.25" customHeight="1" x14ac:dyDescent="0.2">
      <c r="A21" s="154" t="s">
        <v>136</v>
      </c>
      <c r="B21" s="160" t="s">
        <v>137</v>
      </c>
      <c r="C21" s="160"/>
      <c r="D21" s="160"/>
      <c r="E21" s="160"/>
      <c r="F21" s="160"/>
      <c r="G21" s="61"/>
      <c r="H21" s="61"/>
      <c r="I21" s="132"/>
    </row>
    <row r="22" spans="1:13" ht="36" customHeight="1" x14ac:dyDescent="0.2">
      <c r="A22" s="154"/>
      <c r="B22" s="160" t="s">
        <v>138</v>
      </c>
      <c r="C22" s="160"/>
      <c r="D22" s="160"/>
      <c r="E22" s="160"/>
      <c r="F22" s="160"/>
      <c r="G22" s="61"/>
      <c r="H22" s="61"/>
      <c r="I22" s="132"/>
    </row>
    <row r="23" spans="1:13" ht="38.25" customHeight="1" x14ac:dyDescent="0.2">
      <c r="A23" s="154"/>
      <c r="B23" s="160" t="s">
        <v>139</v>
      </c>
      <c r="C23" s="160"/>
      <c r="D23" s="160"/>
      <c r="E23" s="160"/>
      <c r="F23" s="160"/>
      <c r="G23" s="61"/>
      <c r="H23" s="61"/>
      <c r="I23" s="132"/>
    </row>
    <row r="24" spans="1:13" ht="36" customHeight="1" x14ac:dyDescent="0.2">
      <c r="A24" s="154"/>
      <c r="B24" s="160" t="s">
        <v>140</v>
      </c>
      <c r="C24" s="160"/>
      <c r="D24" s="160"/>
      <c r="E24" s="160"/>
      <c r="F24" s="160"/>
      <c r="G24" s="61"/>
      <c r="H24" s="61"/>
      <c r="I24" s="132"/>
    </row>
    <row r="25" spans="1:13" ht="26.25" customHeight="1" x14ac:dyDescent="0.2">
      <c r="A25" s="154"/>
      <c r="B25" s="160" t="s">
        <v>141</v>
      </c>
      <c r="C25" s="160"/>
      <c r="D25" s="160"/>
      <c r="E25" s="160"/>
      <c r="F25" s="160"/>
      <c r="G25" s="61"/>
      <c r="H25" s="61"/>
      <c r="I25" s="132"/>
    </row>
    <row r="26" spans="1:13" ht="26.25" customHeight="1" x14ac:dyDescent="0.2">
      <c r="B26" s="160" t="s">
        <v>142</v>
      </c>
      <c r="C26" s="160"/>
      <c r="D26" s="160"/>
      <c r="E26" s="160"/>
      <c r="F26" s="160"/>
      <c r="G26" s="61"/>
      <c r="H26" s="61"/>
      <c r="I26" s="132"/>
    </row>
    <row r="27" spans="1:13" ht="12.75" customHeight="1" x14ac:dyDescent="0.2">
      <c r="B27" s="161" t="s">
        <v>143</v>
      </c>
      <c r="C27" s="161"/>
      <c r="D27" s="161"/>
      <c r="E27" s="161"/>
      <c r="F27" s="162">
        <v>30.6</v>
      </c>
      <c r="G27" s="162"/>
      <c r="H27" s="162"/>
      <c r="I27" s="132"/>
      <c r="J27" s="159"/>
      <c r="K27" s="159"/>
      <c r="L27" s="131"/>
      <c r="M27" s="138">
        <f>+F27*J27</f>
        <v>0</v>
      </c>
    </row>
    <row r="28" spans="1:13" ht="26.25" customHeight="1" x14ac:dyDescent="0.2">
      <c r="B28" s="160" t="s">
        <v>144</v>
      </c>
      <c r="C28" s="160"/>
      <c r="D28" s="160"/>
      <c r="E28" s="160"/>
      <c r="F28" s="160"/>
      <c r="G28" s="61"/>
      <c r="H28" s="61"/>
      <c r="I28" s="132"/>
    </row>
    <row r="29" spans="1:13" ht="12.75" customHeight="1" x14ac:dyDescent="0.2">
      <c r="B29" s="161" t="s">
        <v>143</v>
      </c>
      <c r="C29" s="161"/>
      <c r="D29" s="161"/>
      <c r="E29" s="161"/>
      <c r="F29" s="162">
        <v>10.199999999999999</v>
      </c>
      <c r="G29" s="162"/>
      <c r="H29" s="162"/>
      <c r="I29" s="132"/>
      <c r="J29" s="159"/>
      <c r="K29" s="159"/>
      <c r="L29" s="131"/>
      <c r="M29" s="138">
        <f>+F29*J29</f>
        <v>0</v>
      </c>
    </row>
    <row r="30" spans="1:13" ht="12.75" customHeight="1" x14ac:dyDescent="0.2">
      <c r="B30" s="60"/>
      <c r="C30" s="60"/>
      <c r="D30" s="60"/>
      <c r="E30" s="60"/>
      <c r="F30" s="61"/>
      <c r="G30" s="61"/>
      <c r="H30" s="61"/>
      <c r="I30" s="132"/>
      <c r="J30" s="63"/>
      <c r="K30" s="63"/>
      <c r="L30" s="131"/>
      <c r="M30" s="65"/>
    </row>
    <row r="31" spans="1:13" ht="12.75" customHeight="1" x14ac:dyDescent="0.2">
      <c r="A31" s="154" t="s">
        <v>145</v>
      </c>
      <c r="B31" s="160" t="s">
        <v>146</v>
      </c>
      <c r="C31" s="160"/>
      <c r="D31" s="160"/>
      <c r="E31" s="160"/>
      <c r="F31" s="160"/>
      <c r="G31" s="61"/>
      <c r="H31" s="61"/>
      <c r="I31" s="132"/>
    </row>
    <row r="32" spans="1:13" ht="71.25" customHeight="1" x14ac:dyDescent="0.2">
      <c r="A32" s="154"/>
      <c r="B32" s="160" t="s">
        <v>147</v>
      </c>
      <c r="C32" s="160"/>
      <c r="D32" s="160"/>
      <c r="E32" s="160"/>
      <c r="F32" s="160"/>
      <c r="G32" s="61"/>
      <c r="H32" s="61"/>
      <c r="I32" s="132"/>
    </row>
    <row r="33" spans="1:13" ht="25.5" customHeight="1" x14ac:dyDescent="0.2">
      <c r="A33" s="154"/>
      <c r="B33" s="160" t="s">
        <v>148</v>
      </c>
      <c r="C33" s="160"/>
      <c r="D33" s="160"/>
      <c r="E33" s="160"/>
      <c r="F33" s="160"/>
      <c r="G33" s="61"/>
      <c r="H33" s="61"/>
      <c r="I33" s="132"/>
    </row>
    <row r="34" spans="1:13" ht="12.75" customHeight="1" x14ac:dyDescent="0.2">
      <c r="B34" s="161" t="s">
        <v>149</v>
      </c>
      <c r="C34" s="161"/>
      <c r="D34" s="161"/>
      <c r="E34" s="161"/>
      <c r="F34" s="162">
        <v>299</v>
      </c>
      <c r="G34" s="162"/>
      <c r="H34" s="162"/>
      <c r="I34" s="132"/>
      <c r="J34" s="159"/>
      <c r="K34" s="159"/>
      <c r="L34" s="131"/>
      <c r="M34" s="138">
        <f>+F34*J34</f>
        <v>0</v>
      </c>
    </row>
    <row r="35" spans="1:13" ht="12.75" customHeight="1" x14ac:dyDescent="0.2">
      <c r="B35" s="60"/>
      <c r="C35" s="60"/>
      <c r="D35" s="60"/>
      <c r="E35" s="60"/>
      <c r="F35" s="61"/>
      <c r="G35" s="61"/>
      <c r="H35" s="61"/>
      <c r="I35" s="132"/>
      <c r="J35" s="63"/>
      <c r="K35" s="63"/>
      <c r="L35" s="131"/>
      <c r="M35" s="65"/>
    </row>
    <row r="36" spans="1:13" ht="12.75" customHeight="1" x14ac:dyDescent="0.2">
      <c r="B36" s="66"/>
      <c r="C36" s="66"/>
      <c r="D36" s="66"/>
      <c r="E36" s="66"/>
      <c r="F36" s="67"/>
      <c r="G36" s="61"/>
      <c r="H36" s="61"/>
      <c r="I36" s="132"/>
    </row>
    <row r="37" spans="1:13" ht="12.75" customHeight="1" x14ac:dyDescent="0.2">
      <c r="A37" s="163" t="s">
        <v>150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33"/>
      <c r="M37" s="139">
        <f>SUM(M16:M36)</f>
        <v>0</v>
      </c>
    </row>
    <row r="38" spans="1:13" ht="12.75" customHeight="1" x14ac:dyDescent="0.2">
      <c r="A38" s="68"/>
      <c r="B38" s="68"/>
      <c r="C38" s="68"/>
      <c r="D38" s="68"/>
      <c r="E38" s="68"/>
      <c r="F38" s="69"/>
      <c r="G38" s="69"/>
      <c r="H38" s="69"/>
      <c r="I38" s="69"/>
      <c r="J38" s="70"/>
      <c r="K38" s="70"/>
      <c r="L38" s="70"/>
      <c r="M38" s="71"/>
    </row>
    <row r="39" spans="1:13" ht="12.75" customHeight="1" x14ac:dyDescent="0.2">
      <c r="B39" s="66"/>
      <c r="C39" s="66"/>
      <c r="D39" s="66"/>
      <c r="E39" s="66"/>
      <c r="F39" s="67"/>
      <c r="G39" s="61"/>
      <c r="H39" s="62"/>
      <c r="I39" s="62"/>
    </row>
    <row r="40" spans="1:13" x14ac:dyDescent="0.2">
      <c r="B40" s="60"/>
      <c r="C40" s="60"/>
      <c r="D40" s="60"/>
      <c r="E40" s="60"/>
      <c r="F40" s="61"/>
      <c r="G40" s="61"/>
      <c r="H40" s="62"/>
      <c r="I40" s="62"/>
    </row>
    <row r="41" spans="1:13" ht="15" customHeight="1" x14ac:dyDescent="0.2">
      <c r="A41" s="153" t="s">
        <v>151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  <row r="42" spans="1:13" x14ac:dyDescent="0.2">
      <c r="B42" s="60"/>
      <c r="C42" s="60"/>
      <c r="D42" s="60"/>
      <c r="E42" s="60"/>
      <c r="F42" s="61"/>
      <c r="G42" s="61"/>
      <c r="H42" s="62"/>
      <c r="I42" s="62"/>
    </row>
    <row r="43" spans="1:13" x14ac:dyDescent="0.2">
      <c r="B43" s="60"/>
      <c r="C43" s="60"/>
      <c r="D43" s="60"/>
      <c r="E43" s="60"/>
      <c r="F43" s="61"/>
      <c r="G43" s="61"/>
      <c r="H43" s="62"/>
      <c r="I43" s="62"/>
    </row>
    <row r="44" spans="1:13" ht="28.5" customHeight="1" x14ac:dyDescent="0.2">
      <c r="A44" s="154" t="s">
        <v>152</v>
      </c>
      <c r="B44" s="164" t="s">
        <v>153</v>
      </c>
      <c r="C44" s="164"/>
      <c r="D44" s="164"/>
      <c r="E44" s="164"/>
      <c r="F44" s="164"/>
      <c r="G44" s="61"/>
      <c r="H44" s="61"/>
      <c r="I44" s="132"/>
    </row>
    <row r="45" spans="1:13" ht="51" customHeight="1" x14ac:dyDescent="0.2">
      <c r="A45" s="154"/>
      <c r="B45" s="160" t="s">
        <v>154</v>
      </c>
      <c r="C45" s="160"/>
      <c r="D45" s="160"/>
      <c r="E45" s="160"/>
      <c r="F45" s="160"/>
      <c r="G45" s="61"/>
      <c r="H45" s="61"/>
      <c r="I45" s="132"/>
    </row>
    <row r="46" spans="1:13" ht="25.5" customHeight="1" x14ac:dyDescent="0.2">
      <c r="A46" s="154"/>
      <c r="B46" s="160" t="s">
        <v>155</v>
      </c>
      <c r="C46" s="160"/>
      <c r="D46" s="160"/>
      <c r="E46" s="160"/>
      <c r="F46" s="160"/>
      <c r="G46" s="61"/>
      <c r="H46" s="61"/>
      <c r="I46" s="132"/>
    </row>
    <row r="47" spans="1:13" ht="25.5" customHeight="1" x14ac:dyDescent="0.2">
      <c r="A47" s="154"/>
      <c r="B47" s="160" t="s">
        <v>156</v>
      </c>
      <c r="C47" s="160"/>
      <c r="D47" s="160"/>
      <c r="E47" s="160"/>
      <c r="F47" s="160"/>
      <c r="G47" s="61"/>
      <c r="H47" s="61"/>
      <c r="I47" s="132"/>
    </row>
    <row r="48" spans="1:13" ht="40.5" customHeight="1" x14ac:dyDescent="0.2">
      <c r="A48" s="154"/>
      <c r="B48" s="160" t="s">
        <v>157</v>
      </c>
      <c r="C48" s="160"/>
      <c r="D48" s="160"/>
      <c r="E48" s="160"/>
      <c r="F48" s="160"/>
      <c r="G48" s="61"/>
      <c r="H48" s="61"/>
      <c r="I48" s="132"/>
    </row>
    <row r="49" spans="1:13" ht="44.25" customHeight="1" x14ac:dyDescent="0.2">
      <c r="A49" s="154"/>
      <c r="B49" s="160" t="s">
        <v>158</v>
      </c>
      <c r="C49" s="160"/>
      <c r="D49" s="160"/>
      <c r="E49" s="160"/>
      <c r="F49" s="160"/>
      <c r="G49" s="61"/>
      <c r="H49" s="61"/>
      <c r="I49" s="132"/>
    </row>
    <row r="50" spans="1:13" ht="35.25" customHeight="1" x14ac:dyDescent="0.2">
      <c r="A50" s="154"/>
      <c r="B50" s="160" t="s">
        <v>159</v>
      </c>
      <c r="C50" s="160"/>
      <c r="D50" s="160"/>
      <c r="E50" s="160"/>
      <c r="F50" s="160"/>
      <c r="G50" s="61"/>
      <c r="H50" s="61"/>
      <c r="I50" s="132"/>
    </row>
    <row r="51" spans="1:13" ht="25.5" customHeight="1" x14ac:dyDescent="0.2">
      <c r="A51" s="154"/>
      <c r="B51" s="160" t="s">
        <v>160</v>
      </c>
      <c r="C51" s="160"/>
      <c r="D51" s="160"/>
      <c r="E51" s="160"/>
      <c r="F51" s="160"/>
      <c r="G51" s="61"/>
      <c r="H51" s="61"/>
      <c r="I51" s="132"/>
    </row>
    <row r="52" spans="1:13" ht="12.75" customHeight="1" x14ac:dyDescent="0.2">
      <c r="B52" s="161" t="s">
        <v>161</v>
      </c>
      <c r="C52" s="161"/>
      <c r="D52" s="161"/>
      <c r="E52" s="161"/>
      <c r="F52" s="162">
        <v>80</v>
      </c>
      <c r="G52" s="162"/>
      <c r="H52" s="162"/>
      <c r="I52" s="132"/>
      <c r="J52" s="159"/>
      <c r="K52" s="159"/>
      <c r="L52" s="131"/>
      <c r="M52" s="138">
        <f>+F52*J52</f>
        <v>0</v>
      </c>
    </row>
    <row r="53" spans="1:13" x14ac:dyDescent="0.2">
      <c r="B53" s="60"/>
      <c r="C53" s="60"/>
      <c r="D53" s="60"/>
      <c r="E53" s="60"/>
      <c r="F53" s="61"/>
      <c r="G53" s="61"/>
      <c r="H53" s="61"/>
      <c r="I53" s="132"/>
      <c r="J53" s="63"/>
      <c r="K53" s="63"/>
      <c r="L53" s="131"/>
      <c r="M53" s="65"/>
    </row>
    <row r="54" spans="1:13" s="72" customFormat="1" ht="28.5" customHeight="1" x14ac:dyDescent="0.2">
      <c r="A54" s="154" t="s">
        <v>136</v>
      </c>
      <c r="B54" s="164" t="s">
        <v>162</v>
      </c>
      <c r="C54" s="164"/>
      <c r="D54" s="164"/>
      <c r="E54" s="164"/>
      <c r="F54" s="164"/>
      <c r="G54" s="61"/>
      <c r="H54" s="61"/>
      <c r="I54" s="132"/>
      <c r="J54" s="58"/>
      <c r="K54" s="59"/>
      <c r="L54" s="59"/>
      <c r="M54" s="45"/>
    </row>
    <row r="55" spans="1:13" s="72" customFormat="1" ht="38.25" customHeight="1" x14ac:dyDescent="0.2">
      <c r="A55" s="154"/>
      <c r="B55" s="160" t="s">
        <v>163</v>
      </c>
      <c r="C55" s="160"/>
      <c r="D55" s="160"/>
      <c r="E55" s="160"/>
      <c r="F55" s="160"/>
      <c r="G55" s="61"/>
      <c r="H55" s="61"/>
      <c r="I55" s="132"/>
      <c r="J55" s="58"/>
      <c r="K55" s="59"/>
      <c r="L55" s="59"/>
      <c r="M55" s="45"/>
    </row>
    <row r="56" spans="1:13" s="72" customFormat="1" ht="28.5" customHeight="1" x14ac:dyDescent="0.2">
      <c r="A56" s="154"/>
      <c r="B56" s="160" t="s">
        <v>159</v>
      </c>
      <c r="C56" s="160"/>
      <c r="D56" s="160"/>
      <c r="E56" s="160"/>
      <c r="F56" s="160"/>
      <c r="G56" s="61"/>
      <c r="H56" s="61"/>
      <c r="I56" s="132"/>
      <c r="J56" s="58"/>
      <c r="K56" s="59"/>
      <c r="L56" s="59"/>
      <c r="M56" s="45"/>
    </row>
    <row r="57" spans="1:13" s="72" customFormat="1" ht="25.5" customHeight="1" x14ac:dyDescent="0.2">
      <c r="A57" s="154"/>
      <c r="B57" s="160" t="s">
        <v>160</v>
      </c>
      <c r="C57" s="160"/>
      <c r="D57" s="160"/>
      <c r="E57" s="160"/>
      <c r="F57" s="160"/>
      <c r="G57" s="61"/>
      <c r="H57" s="61"/>
      <c r="I57" s="132"/>
      <c r="J57" s="58"/>
      <c r="K57" s="59"/>
      <c r="L57" s="59"/>
      <c r="M57" s="45"/>
    </row>
    <row r="58" spans="1:13" s="72" customFormat="1" ht="12.75" customHeight="1" x14ac:dyDescent="0.2">
      <c r="A58" s="44"/>
      <c r="B58" s="161" t="s">
        <v>161</v>
      </c>
      <c r="C58" s="161"/>
      <c r="D58" s="161"/>
      <c r="E58" s="161"/>
      <c r="F58" s="162">
        <v>20</v>
      </c>
      <c r="G58" s="162"/>
      <c r="H58" s="162"/>
      <c r="I58" s="132"/>
      <c r="J58" s="159"/>
      <c r="K58" s="159"/>
      <c r="L58" s="131"/>
      <c r="M58" s="138">
        <f>+F58*J58</f>
        <v>0</v>
      </c>
    </row>
    <row r="59" spans="1:13" x14ac:dyDescent="0.2">
      <c r="B59" s="60"/>
      <c r="C59" s="60"/>
      <c r="D59" s="60"/>
      <c r="E59" s="60"/>
      <c r="F59" s="61"/>
      <c r="G59" s="61"/>
      <c r="H59" s="61"/>
      <c r="I59" s="132"/>
      <c r="J59" s="63"/>
      <c r="K59" s="63"/>
      <c r="L59" s="131"/>
      <c r="M59" s="65"/>
    </row>
    <row r="60" spans="1:13" ht="12.75" customHeight="1" x14ac:dyDescent="0.2">
      <c r="A60" s="154" t="s">
        <v>145</v>
      </c>
      <c r="B60" s="164" t="s">
        <v>164</v>
      </c>
      <c r="C60" s="164"/>
      <c r="D60" s="164"/>
      <c r="E60" s="164"/>
      <c r="F60" s="164"/>
      <c r="G60" s="61"/>
      <c r="H60" s="62"/>
      <c r="I60" s="62"/>
    </row>
    <row r="61" spans="1:13" ht="38.25" customHeight="1" x14ac:dyDescent="0.2">
      <c r="A61" s="154"/>
      <c r="B61" s="160" t="s">
        <v>165</v>
      </c>
      <c r="C61" s="160"/>
      <c r="D61" s="160"/>
      <c r="E61" s="160"/>
      <c r="F61" s="160"/>
      <c r="G61" s="61"/>
      <c r="H61" s="61"/>
      <c r="I61" s="132"/>
    </row>
    <row r="62" spans="1:13" ht="63.75" customHeight="1" x14ac:dyDescent="0.2">
      <c r="A62" s="154"/>
      <c r="B62" s="160" t="s">
        <v>166</v>
      </c>
      <c r="C62" s="160"/>
      <c r="D62" s="160"/>
      <c r="E62" s="160"/>
      <c r="F62" s="160"/>
      <c r="G62" s="61"/>
      <c r="H62" s="61"/>
      <c r="I62" s="132"/>
    </row>
    <row r="63" spans="1:13" ht="51" customHeight="1" x14ac:dyDescent="0.2">
      <c r="A63" s="154"/>
      <c r="B63" s="160" t="s">
        <v>167</v>
      </c>
      <c r="C63" s="160"/>
      <c r="D63" s="160"/>
      <c r="E63" s="160"/>
      <c r="F63" s="160"/>
      <c r="G63" s="61"/>
      <c r="H63" s="61"/>
      <c r="I63" s="132"/>
    </row>
    <row r="64" spans="1:13" ht="12.75" customHeight="1" x14ac:dyDescent="0.2">
      <c r="A64" s="154"/>
      <c r="B64" s="160" t="s">
        <v>168</v>
      </c>
      <c r="C64" s="160"/>
      <c r="D64" s="160"/>
      <c r="E64" s="160"/>
      <c r="F64" s="160"/>
      <c r="G64" s="61"/>
      <c r="H64" s="61"/>
      <c r="I64" s="132"/>
    </row>
    <row r="65" spans="1:13" ht="12.75" customHeight="1" x14ac:dyDescent="0.2">
      <c r="B65" s="161" t="s">
        <v>149</v>
      </c>
      <c r="C65" s="161"/>
      <c r="D65" s="161"/>
      <c r="E65" s="161"/>
      <c r="F65" s="162">
        <v>220</v>
      </c>
      <c r="G65" s="162"/>
      <c r="H65" s="162"/>
      <c r="I65" s="132"/>
      <c r="J65" s="159"/>
      <c r="K65" s="159"/>
      <c r="L65" s="131"/>
      <c r="M65" s="138">
        <f>+F65*J65</f>
        <v>0</v>
      </c>
    </row>
    <row r="66" spans="1:13" x14ac:dyDescent="0.2">
      <c r="B66" s="60"/>
      <c r="C66" s="60"/>
      <c r="D66" s="60"/>
      <c r="E66" s="60"/>
      <c r="F66" s="61"/>
      <c r="G66" s="61"/>
      <c r="H66" s="62"/>
      <c r="I66" s="62"/>
    </row>
    <row r="67" spans="1:13" ht="12.75" customHeight="1" x14ac:dyDescent="0.2">
      <c r="A67" s="73" t="s">
        <v>169</v>
      </c>
      <c r="B67" s="74"/>
      <c r="C67" s="74"/>
      <c r="D67" s="74"/>
      <c r="E67" s="74"/>
      <c r="F67" s="75"/>
      <c r="G67" s="75"/>
      <c r="H67" s="76"/>
      <c r="I67" s="76"/>
      <c r="J67" s="165"/>
      <c r="K67" s="165"/>
      <c r="L67" s="134"/>
      <c r="M67" s="139">
        <f>SUM(M44:M66)</f>
        <v>0</v>
      </c>
    </row>
    <row r="68" spans="1:13" ht="12.75" customHeight="1" x14ac:dyDescent="0.2">
      <c r="G68" s="61"/>
      <c r="H68" s="62"/>
      <c r="I68" s="62"/>
    </row>
    <row r="69" spans="1:13" ht="12.75" customHeight="1" x14ac:dyDescent="0.2">
      <c r="G69" s="61"/>
      <c r="H69" s="62"/>
      <c r="I69" s="62"/>
    </row>
    <row r="70" spans="1:13" ht="12.75" customHeight="1" x14ac:dyDescent="0.2">
      <c r="G70" s="61"/>
      <c r="H70" s="62"/>
      <c r="I70" s="62"/>
    </row>
    <row r="71" spans="1:13" ht="15" customHeight="1" x14ac:dyDescent="0.2">
      <c r="A71" s="153" t="s">
        <v>170</v>
      </c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ht="12.75" customHeight="1" x14ac:dyDescent="0.2">
      <c r="G72" s="61"/>
      <c r="H72" s="62"/>
      <c r="I72" s="62"/>
    </row>
    <row r="73" spans="1:13" ht="12.75" customHeight="1" x14ac:dyDescent="0.2">
      <c r="G73" s="61"/>
      <c r="H73" s="62"/>
      <c r="I73" s="62"/>
    </row>
    <row r="74" spans="1:13" ht="25.5" customHeight="1" x14ac:dyDescent="0.2">
      <c r="A74" s="154" t="s">
        <v>152</v>
      </c>
      <c r="B74" s="160" t="s">
        <v>171</v>
      </c>
      <c r="C74" s="160"/>
      <c r="D74" s="160"/>
      <c r="E74" s="160"/>
      <c r="F74" s="160"/>
      <c r="G74" s="61"/>
      <c r="H74" s="61"/>
      <c r="I74" s="132"/>
    </row>
    <row r="75" spans="1:13" ht="38.25" customHeight="1" x14ac:dyDescent="0.2">
      <c r="A75" s="154"/>
      <c r="B75" s="160" t="s">
        <v>172</v>
      </c>
      <c r="C75" s="160"/>
      <c r="D75" s="160"/>
      <c r="E75" s="160"/>
      <c r="F75" s="160"/>
      <c r="G75" s="61"/>
      <c r="H75" s="61"/>
      <c r="I75" s="132"/>
    </row>
    <row r="76" spans="1:13" ht="25.5" customHeight="1" x14ac:dyDescent="0.2">
      <c r="A76" s="154"/>
      <c r="B76" s="160" t="s">
        <v>173</v>
      </c>
      <c r="C76" s="160"/>
      <c r="D76" s="160"/>
      <c r="E76" s="160"/>
      <c r="F76" s="160"/>
      <c r="G76" s="61"/>
      <c r="H76" s="61"/>
      <c r="I76" s="132"/>
    </row>
    <row r="77" spans="1:13" ht="51" customHeight="1" x14ac:dyDescent="0.2">
      <c r="A77" s="154"/>
      <c r="B77" s="160" t="s">
        <v>174</v>
      </c>
      <c r="C77" s="160"/>
      <c r="D77" s="160"/>
      <c r="E77" s="160"/>
      <c r="F77" s="160"/>
      <c r="G77" s="61"/>
      <c r="H77" s="61"/>
      <c r="I77" s="132"/>
    </row>
    <row r="78" spans="1:13" ht="25.5" customHeight="1" x14ac:dyDescent="0.2">
      <c r="A78" s="154"/>
      <c r="B78" s="160" t="s">
        <v>175</v>
      </c>
      <c r="C78" s="160"/>
      <c r="D78" s="160"/>
      <c r="E78" s="160"/>
      <c r="F78" s="160"/>
      <c r="G78" s="61"/>
      <c r="H78" s="61"/>
      <c r="I78" s="132"/>
    </row>
    <row r="79" spans="1:13" ht="38.25" customHeight="1" x14ac:dyDescent="0.2">
      <c r="A79" s="154"/>
      <c r="B79" s="160" t="s">
        <v>176</v>
      </c>
      <c r="C79" s="160"/>
      <c r="D79" s="160"/>
      <c r="E79" s="160"/>
      <c r="F79" s="160"/>
      <c r="G79" s="61"/>
      <c r="H79" s="61"/>
      <c r="I79" s="132"/>
    </row>
    <row r="80" spans="1:13" ht="25.5" customHeight="1" x14ac:dyDescent="0.2">
      <c r="A80" s="154"/>
      <c r="B80" s="160" t="s">
        <v>177</v>
      </c>
      <c r="C80" s="160"/>
      <c r="D80" s="160"/>
      <c r="E80" s="160"/>
      <c r="F80" s="160"/>
      <c r="G80" s="61"/>
      <c r="H80" s="61"/>
      <c r="I80" s="132"/>
    </row>
    <row r="81" spans="1:13" ht="25.5" customHeight="1" x14ac:dyDescent="0.2">
      <c r="A81" s="154"/>
      <c r="B81" s="160" t="s">
        <v>178</v>
      </c>
      <c r="C81" s="160"/>
      <c r="D81" s="160"/>
      <c r="E81" s="160"/>
      <c r="F81" s="160"/>
      <c r="G81" s="61"/>
      <c r="H81" s="61"/>
      <c r="I81" s="132"/>
    </row>
    <row r="82" spans="1:13" ht="25.5" customHeight="1" x14ac:dyDescent="0.2">
      <c r="A82" s="154"/>
      <c r="B82" s="160" t="s">
        <v>179</v>
      </c>
      <c r="C82" s="160"/>
      <c r="D82" s="160"/>
      <c r="E82" s="160"/>
      <c r="F82" s="160"/>
      <c r="G82" s="61"/>
      <c r="H82" s="61"/>
      <c r="I82" s="132"/>
    </row>
    <row r="83" spans="1:13" ht="25.5" customHeight="1" x14ac:dyDescent="0.2">
      <c r="A83" s="154"/>
      <c r="B83" s="160" t="s">
        <v>180</v>
      </c>
      <c r="C83" s="160"/>
      <c r="D83" s="160"/>
      <c r="E83" s="160"/>
      <c r="F83" s="160"/>
      <c r="G83" s="61"/>
      <c r="H83" s="61"/>
      <c r="I83" s="132"/>
    </row>
    <row r="84" spans="1:13" ht="12.75" customHeight="1" x14ac:dyDescent="0.2">
      <c r="B84" s="161" t="s">
        <v>161</v>
      </c>
      <c r="C84" s="161"/>
      <c r="D84" s="161"/>
      <c r="E84" s="161"/>
      <c r="F84" s="162">
        <v>102.7</v>
      </c>
      <c r="G84" s="162"/>
      <c r="H84" s="162"/>
      <c r="I84" s="132"/>
      <c r="J84" s="159"/>
      <c r="K84" s="159"/>
      <c r="L84" s="131"/>
      <c r="M84" s="138">
        <f>+F84*J84</f>
        <v>0</v>
      </c>
    </row>
    <row r="85" spans="1:13" ht="12.75" customHeight="1" x14ac:dyDescent="0.2">
      <c r="B85" s="66"/>
      <c r="C85" s="66"/>
      <c r="D85" s="66"/>
      <c r="E85" s="66"/>
      <c r="F85" s="67"/>
      <c r="G85" s="61"/>
      <c r="H85" s="62"/>
      <c r="I85" s="62"/>
    </row>
    <row r="86" spans="1:13" ht="12.75" customHeight="1" x14ac:dyDescent="0.2">
      <c r="B86" s="66"/>
      <c r="C86" s="66"/>
      <c r="D86" s="66"/>
      <c r="E86" s="66"/>
      <c r="F86" s="67"/>
      <c r="G86" s="61"/>
      <c r="H86" s="62"/>
      <c r="I86" s="62"/>
    </row>
    <row r="87" spans="1:13" ht="39.75" customHeight="1" x14ac:dyDescent="0.2">
      <c r="A87" s="154" t="s">
        <v>136</v>
      </c>
      <c r="B87" s="155" t="s">
        <v>181</v>
      </c>
      <c r="C87" s="155"/>
      <c r="D87" s="155"/>
      <c r="E87" s="155"/>
      <c r="F87" s="155"/>
      <c r="G87" s="61"/>
      <c r="H87" s="61"/>
      <c r="I87" s="132"/>
    </row>
    <row r="88" spans="1:13" ht="38.25" customHeight="1" x14ac:dyDescent="0.2">
      <c r="A88" s="154"/>
      <c r="B88" s="155" t="s">
        <v>182</v>
      </c>
      <c r="C88" s="155"/>
      <c r="D88" s="155"/>
      <c r="E88" s="155"/>
      <c r="F88" s="155"/>
      <c r="G88" s="61"/>
      <c r="H88" s="61"/>
      <c r="I88" s="132"/>
    </row>
    <row r="89" spans="1:13" ht="38.25" customHeight="1" x14ac:dyDescent="0.2">
      <c r="A89" s="154"/>
      <c r="B89" s="155" t="s">
        <v>183</v>
      </c>
      <c r="C89" s="155"/>
      <c r="D89" s="155"/>
      <c r="E89" s="155"/>
      <c r="F89" s="155"/>
      <c r="G89" s="61"/>
      <c r="H89" s="61"/>
      <c r="I89" s="132"/>
    </row>
    <row r="90" spans="1:13" ht="12.75" customHeight="1" x14ac:dyDescent="0.2">
      <c r="A90" s="154"/>
      <c r="B90" s="155" t="s">
        <v>184</v>
      </c>
      <c r="C90" s="155"/>
      <c r="D90" s="155"/>
      <c r="E90" s="155"/>
      <c r="F90" s="155"/>
      <c r="G90" s="61"/>
      <c r="H90" s="61"/>
      <c r="I90" s="132"/>
      <c r="J90" s="63"/>
      <c r="K90" s="63"/>
      <c r="L90" s="131"/>
      <c r="M90" s="65"/>
    </row>
    <row r="91" spans="1:13" ht="12.75" customHeight="1" x14ac:dyDescent="0.2">
      <c r="B91" s="161" t="s">
        <v>149</v>
      </c>
      <c r="C91" s="161"/>
      <c r="D91" s="161"/>
      <c r="E91" s="161"/>
      <c r="F91" s="162">
        <v>220</v>
      </c>
      <c r="G91" s="162"/>
      <c r="H91" s="162"/>
      <c r="I91" s="132"/>
      <c r="J91" s="159"/>
      <c r="K91" s="159"/>
      <c r="L91" s="131"/>
      <c r="M91" s="138">
        <f>+F91*J91</f>
        <v>0</v>
      </c>
    </row>
    <row r="92" spans="1:13" ht="12.75" customHeight="1" x14ac:dyDescent="0.2">
      <c r="B92" s="60"/>
      <c r="C92" s="60"/>
      <c r="D92" s="60"/>
      <c r="E92" s="60"/>
      <c r="F92" s="61"/>
      <c r="G92" s="61"/>
      <c r="H92" s="62"/>
      <c r="I92" s="62"/>
      <c r="J92" s="63"/>
      <c r="K92" s="63"/>
      <c r="L92" s="131"/>
      <c r="M92" s="65"/>
    </row>
    <row r="93" spans="1:13" ht="12.75" customHeight="1" x14ac:dyDescent="0.2">
      <c r="A93" s="154" t="s">
        <v>145</v>
      </c>
      <c r="B93" s="166" t="s">
        <v>185</v>
      </c>
      <c r="C93" s="166"/>
      <c r="D93" s="166"/>
      <c r="E93" s="166"/>
      <c r="F93" s="166"/>
      <c r="G93" s="61"/>
      <c r="H93" s="62"/>
      <c r="I93" s="62"/>
    </row>
    <row r="94" spans="1:13" ht="33" customHeight="1" x14ac:dyDescent="0.2">
      <c r="A94" s="154"/>
      <c r="B94" s="155" t="s">
        <v>186</v>
      </c>
      <c r="C94" s="155"/>
      <c r="D94" s="155"/>
      <c r="E94" s="155"/>
      <c r="F94" s="155"/>
      <c r="G94" s="61"/>
      <c r="H94" s="62"/>
      <c r="I94" s="62"/>
    </row>
    <row r="95" spans="1:13" ht="25.5" customHeight="1" x14ac:dyDescent="0.2">
      <c r="A95" s="154"/>
      <c r="B95" s="155" t="s">
        <v>187</v>
      </c>
      <c r="C95" s="155"/>
      <c r="D95" s="155"/>
      <c r="E95" s="155"/>
      <c r="F95" s="155"/>
      <c r="G95" s="61"/>
      <c r="H95" s="62"/>
      <c r="I95" s="62"/>
    </row>
    <row r="96" spans="1:13" ht="42.75" customHeight="1" x14ac:dyDescent="0.2">
      <c r="A96" s="154"/>
      <c r="B96" s="155" t="s">
        <v>188</v>
      </c>
      <c r="C96" s="155"/>
      <c r="D96" s="155"/>
      <c r="E96" s="155"/>
      <c r="F96" s="155"/>
      <c r="G96" s="61"/>
      <c r="H96" s="62"/>
      <c r="I96" s="62"/>
    </row>
    <row r="97" spans="1:13" ht="12.75" customHeight="1" x14ac:dyDescent="0.2">
      <c r="A97" s="154"/>
      <c r="B97" s="155" t="s">
        <v>189</v>
      </c>
      <c r="C97" s="155"/>
      <c r="D97" s="155"/>
      <c r="E97" s="155"/>
      <c r="F97" s="155"/>
      <c r="G97" s="61"/>
      <c r="H97" s="62"/>
      <c r="I97" s="62"/>
    </row>
    <row r="98" spans="1:13" ht="12.75" customHeight="1" x14ac:dyDescent="0.2">
      <c r="B98" s="161" t="s">
        <v>161</v>
      </c>
      <c r="C98" s="161"/>
      <c r="D98" s="161"/>
      <c r="E98" s="161"/>
      <c r="F98" s="162">
        <v>1</v>
      </c>
      <c r="G98" s="162"/>
      <c r="H98" s="162"/>
      <c r="I98" s="132"/>
      <c r="J98" s="159"/>
      <c r="K98" s="159"/>
      <c r="L98" s="131"/>
      <c r="M98" s="138">
        <f>+F98*J98</f>
        <v>0</v>
      </c>
    </row>
    <row r="99" spans="1:13" ht="12.75" customHeight="1" x14ac:dyDescent="0.2">
      <c r="B99" s="66"/>
      <c r="C99" s="66"/>
      <c r="D99" s="66"/>
      <c r="E99" s="66"/>
      <c r="F99" s="67"/>
      <c r="G99" s="61"/>
      <c r="H99" s="62"/>
      <c r="I99" s="62"/>
    </row>
    <row r="100" spans="1:13" ht="12.75" customHeight="1" x14ac:dyDescent="0.2">
      <c r="B100" s="66"/>
      <c r="C100" s="66"/>
      <c r="D100" s="66"/>
      <c r="E100" s="66"/>
      <c r="F100" s="67"/>
      <c r="G100" s="61"/>
      <c r="H100" s="62"/>
      <c r="I100" s="62"/>
    </row>
    <row r="101" spans="1:13" ht="12.75" customHeight="1" x14ac:dyDescent="0.2">
      <c r="A101" s="154" t="s">
        <v>190</v>
      </c>
      <c r="B101" s="166" t="s">
        <v>191</v>
      </c>
      <c r="C101" s="166"/>
      <c r="D101" s="166"/>
      <c r="E101" s="166"/>
      <c r="F101" s="166"/>
      <c r="G101" s="61"/>
      <c r="H101" s="62"/>
      <c r="I101" s="62"/>
    </row>
    <row r="102" spans="1:13" ht="25.5" customHeight="1" x14ac:dyDescent="0.2">
      <c r="A102" s="154"/>
      <c r="B102" s="155" t="s">
        <v>192</v>
      </c>
      <c r="C102" s="155"/>
      <c r="D102" s="155"/>
      <c r="E102" s="155"/>
      <c r="F102" s="155"/>
      <c r="G102" s="61"/>
      <c r="H102" s="61"/>
      <c r="I102" s="132"/>
    </row>
    <row r="103" spans="1:13" ht="60" customHeight="1" x14ac:dyDescent="0.2">
      <c r="A103" s="154"/>
      <c r="B103" s="155" t="s">
        <v>193</v>
      </c>
      <c r="C103" s="155"/>
      <c r="D103" s="155"/>
      <c r="E103" s="155"/>
      <c r="F103" s="155"/>
      <c r="G103" s="61"/>
      <c r="H103" s="61"/>
      <c r="I103" s="132"/>
    </row>
    <row r="104" spans="1:13" ht="25.5" customHeight="1" x14ac:dyDescent="0.2">
      <c r="A104" s="154"/>
      <c r="B104" s="155" t="s">
        <v>194</v>
      </c>
      <c r="C104" s="155"/>
      <c r="D104" s="155"/>
      <c r="E104" s="155"/>
      <c r="F104" s="155"/>
      <c r="G104" s="61"/>
      <c r="H104" s="61"/>
      <c r="I104" s="132"/>
    </row>
    <row r="105" spans="1:13" ht="12.75" customHeight="1" x14ac:dyDescent="0.2">
      <c r="A105" s="154"/>
      <c r="B105" s="155" t="s">
        <v>189</v>
      </c>
      <c r="C105" s="155"/>
      <c r="D105" s="155"/>
      <c r="E105" s="155"/>
      <c r="F105" s="155"/>
      <c r="G105" s="61"/>
      <c r="H105" s="61"/>
      <c r="I105" s="132"/>
    </row>
    <row r="106" spans="1:13" ht="12.75" customHeight="1" x14ac:dyDescent="0.2">
      <c r="B106" s="161" t="s">
        <v>161</v>
      </c>
      <c r="C106" s="161"/>
      <c r="D106" s="161"/>
      <c r="E106" s="161"/>
      <c r="F106" s="162">
        <v>5</v>
      </c>
      <c r="G106" s="162"/>
      <c r="H106" s="162"/>
      <c r="I106" s="132"/>
      <c r="J106" s="159"/>
      <c r="K106" s="159"/>
      <c r="L106" s="131"/>
      <c r="M106" s="138">
        <f>+F106*J106</f>
        <v>0</v>
      </c>
    </row>
    <row r="107" spans="1:13" ht="12.75" customHeight="1" x14ac:dyDescent="0.2">
      <c r="B107" s="60"/>
      <c r="C107" s="60"/>
      <c r="D107" s="60"/>
      <c r="E107" s="60"/>
      <c r="F107" s="61"/>
      <c r="G107" s="61"/>
      <c r="H107" s="62"/>
      <c r="I107" s="62"/>
      <c r="J107" s="63"/>
      <c r="K107" s="63"/>
      <c r="L107" s="131"/>
      <c r="M107" s="65"/>
    </row>
    <row r="108" spans="1:13" ht="16.5" customHeight="1" x14ac:dyDescent="0.2">
      <c r="A108" s="154" t="s">
        <v>195</v>
      </c>
      <c r="B108" s="166" t="s">
        <v>196</v>
      </c>
      <c r="C108" s="166"/>
      <c r="D108" s="166"/>
      <c r="E108" s="166"/>
      <c r="F108" s="166"/>
      <c r="G108" s="61"/>
      <c r="H108" s="62"/>
      <c r="I108" s="62"/>
      <c r="J108" s="63"/>
      <c r="K108" s="63"/>
      <c r="L108" s="131"/>
      <c r="M108" s="65"/>
    </row>
    <row r="109" spans="1:13" ht="27.75" customHeight="1" x14ac:dyDescent="0.2">
      <c r="A109" s="154"/>
      <c r="B109" s="155" t="s">
        <v>197</v>
      </c>
      <c r="C109" s="155"/>
      <c r="D109" s="155"/>
      <c r="E109" s="155"/>
      <c r="F109" s="155"/>
      <c r="G109" s="61"/>
      <c r="H109" s="62"/>
      <c r="I109" s="62"/>
      <c r="J109" s="63"/>
      <c r="K109" s="63"/>
      <c r="L109" s="131"/>
      <c r="M109" s="65"/>
    </row>
    <row r="110" spans="1:13" ht="48" customHeight="1" x14ac:dyDescent="0.2">
      <c r="A110" s="154"/>
      <c r="B110" s="155" t="s">
        <v>198</v>
      </c>
      <c r="C110" s="155"/>
      <c r="D110" s="155"/>
      <c r="E110" s="155"/>
      <c r="F110" s="155"/>
      <c r="G110" s="61"/>
      <c r="H110" s="62"/>
      <c r="I110" s="62"/>
      <c r="J110" s="63"/>
      <c r="K110" s="63"/>
      <c r="L110" s="131"/>
      <c r="M110" s="65"/>
    </row>
    <row r="111" spans="1:13" ht="33" customHeight="1" x14ac:dyDescent="0.2">
      <c r="A111" s="154"/>
      <c r="B111" s="155" t="s">
        <v>188</v>
      </c>
      <c r="C111" s="155"/>
      <c r="D111" s="155"/>
      <c r="E111" s="155"/>
      <c r="F111" s="155"/>
      <c r="G111" s="61"/>
      <c r="H111" s="62"/>
      <c r="I111" s="62"/>
      <c r="J111" s="63"/>
      <c r="K111" s="63"/>
      <c r="L111" s="131"/>
      <c r="M111" s="65"/>
    </row>
    <row r="112" spans="1:13" ht="12.75" customHeight="1" x14ac:dyDescent="0.2">
      <c r="A112" s="154"/>
      <c r="B112" s="155" t="s">
        <v>189</v>
      </c>
      <c r="C112" s="155"/>
      <c r="D112" s="155"/>
      <c r="E112" s="155"/>
      <c r="F112" s="155"/>
      <c r="G112" s="61"/>
      <c r="H112" s="62"/>
      <c r="I112" s="62"/>
      <c r="J112" s="63"/>
      <c r="K112" s="63"/>
      <c r="L112" s="131"/>
      <c r="M112" s="65"/>
    </row>
    <row r="113" spans="1:13" ht="12.75" customHeight="1" x14ac:dyDescent="0.2">
      <c r="B113" s="161" t="s">
        <v>161</v>
      </c>
      <c r="C113" s="161"/>
      <c r="D113" s="161"/>
      <c r="E113" s="161"/>
      <c r="F113" s="162">
        <v>3.62</v>
      </c>
      <c r="G113" s="162"/>
      <c r="H113" s="162"/>
      <c r="I113" s="132"/>
      <c r="J113" s="159"/>
      <c r="K113" s="159"/>
      <c r="L113" s="131"/>
      <c r="M113" s="138">
        <f>+F113*J113</f>
        <v>0</v>
      </c>
    </row>
    <row r="114" spans="1:13" ht="12.75" customHeight="1" x14ac:dyDescent="0.2">
      <c r="B114" s="60"/>
      <c r="C114" s="60"/>
      <c r="D114" s="60"/>
      <c r="E114" s="60"/>
      <c r="F114" s="61"/>
      <c r="G114" s="61"/>
      <c r="H114" s="61"/>
      <c r="I114" s="132"/>
      <c r="J114" s="63"/>
      <c r="K114" s="63"/>
      <c r="L114" s="131"/>
      <c r="M114" s="65"/>
    </row>
    <row r="115" spans="1:13" ht="16.5" customHeight="1" x14ac:dyDescent="0.2">
      <c r="A115" s="154" t="s">
        <v>199</v>
      </c>
      <c r="B115" s="166" t="s">
        <v>200</v>
      </c>
      <c r="C115" s="166"/>
      <c r="D115" s="166"/>
      <c r="E115" s="166"/>
      <c r="F115" s="166"/>
      <c r="G115" s="61"/>
      <c r="H115" s="62"/>
      <c r="I115" s="62"/>
      <c r="J115" s="63"/>
      <c r="K115" s="63"/>
      <c r="L115" s="131"/>
      <c r="M115" s="65"/>
    </row>
    <row r="116" spans="1:13" ht="27.75" customHeight="1" x14ac:dyDescent="0.2">
      <c r="A116" s="154"/>
      <c r="B116" s="155" t="s">
        <v>197</v>
      </c>
      <c r="C116" s="155"/>
      <c r="D116" s="155"/>
      <c r="E116" s="155"/>
      <c r="F116" s="155"/>
      <c r="G116" s="61"/>
      <c r="H116" s="62"/>
      <c r="I116" s="62"/>
      <c r="J116" s="63"/>
      <c r="K116" s="63"/>
      <c r="L116" s="131"/>
      <c r="M116" s="65"/>
    </row>
    <row r="117" spans="1:13" ht="27.75" customHeight="1" x14ac:dyDescent="0.2">
      <c r="A117" s="154"/>
      <c r="B117" s="155" t="s">
        <v>201</v>
      </c>
      <c r="C117" s="155"/>
      <c r="D117" s="155"/>
      <c r="E117" s="155"/>
      <c r="F117" s="155"/>
      <c r="G117" s="61"/>
      <c r="H117" s="62"/>
      <c r="I117" s="62"/>
      <c r="J117" s="63"/>
      <c r="K117" s="63"/>
      <c r="L117" s="131"/>
      <c r="M117" s="65"/>
    </row>
    <row r="118" spans="1:13" ht="33" customHeight="1" x14ac:dyDescent="0.2">
      <c r="A118" s="154"/>
      <c r="B118" s="155" t="s">
        <v>194</v>
      </c>
      <c r="C118" s="155"/>
      <c r="D118" s="155"/>
      <c r="E118" s="155"/>
      <c r="F118" s="155"/>
      <c r="G118" s="61"/>
      <c r="H118" s="62"/>
      <c r="I118" s="62"/>
      <c r="J118" s="63"/>
      <c r="K118" s="63"/>
      <c r="L118" s="131"/>
      <c r="M118" s="65"/>
    </row>
    <row r="119" spans="1:13" ht="12.75" customHeight="1" x14ac:dyDescent="0.2">
      <c r="A119" s="154"/>
      <c r="B119" s="155" t="s">
        <v>189</v>
      </c>
      <c r="C119" s="155"/>
      <c r="D119" s="155"/>
      <c r="E119" s="155"/>
      <c r="F119" s="155"/>
      <c r="G119" s="61"/>
      <c r="H119" s="62"/>
      <c r="I119" s="62"/>
      <c r="J119" s="63"/>
      <c r="K119" s="63"/>
      <c r="L119" s="131"/>
      <c r="M119" s="65"/>
    </row>
    <row r="120" spans="1:13" ht="12.75" customHeight="1" x14ac:dyDescent="0.2">
      <c r="B120" s="161" t="s">
        <v>161</v>
      </c>
      <c r="C120" s="161"/>
      <c r="D120" s="161"/>
      <c r="E120" s="161"/>
      <c r="F120" s="162">
        <v>1.7000000000000002</v>
      </c>
      <c r="G120" s="162"/>
      <c r="H120" s="162"/>
      <c r="I120" s="132"/>
      <c r="J120" s="159"/>
      <c r="K120" s="159"/>
      <c r="L120" s="131"/>
      <c r="M120" s="138">
        <f>+F120*J120</f>
        <v>0</v>
      </c>
    </row>
    <row r="121" spans="1:13" ht="13.5" customHeight="1" x14ac:dyDescent="0.2">
      <c r="B121" s="60"/>
      <c r="C121" s="60"/>
      <c r="D121" s="60"/>
      <c r="E121" s="60"/>
      <c r="F121" s="61"/>
      <c r="G121" s="61"/>
      <c r="H121" s="62"/>
      <c r="I121" s="62"/>
      <c r="J121" s="63"/>
      <c r="K121" s="63"/>
      <c r="L121" s="131"/>
      <c r="M121" s="65"/>
    </row>
    <row r="122" spans="1:13" ht="12.75" customHeight="1" x14ac:dyDescent="0.2">
      <c r="A122" s="154" t="s">
        <v>202</v>
      </c>
      <c r="B122" s="167" t="s">
        <v>203</v>
      </c>
      <c r="C122" s="167"/>
      <c r="D122" s="167"/>
      <c r="E122" s="167"/>
      <c r="F122" s="167"/>
      <c r="G122" s="61"/>
      <c r="H122" s="61"/>
      <c r="I122" s="132"/>
      <c r="J122" s="63"/>
      <c r="K122" s="63"/>
      <c r="L122" s="131"/>
      <c r="M122" s="65"/>
    </row>
    <row r="123" spans="1:13" ht="73.5" customHeight="1" x14ac:dyDescent="0.2">
      <c r="A123" s="154"/>
      <c r="B123" s="168" t="s">
        <v>204</v>
      </c>
      <c r="C123" s="168"/>
      <c r="D123" s="168"/>
      <c r="E123" s="168"/>
      <c r="F123" s="61"/>
      <c r="G123" s="61"/>
      <c r="H123" s="61"/>
      <c r="I123" s="132"/>
      <c r="J123" s="63"/>
      <c r="K123" s="63"/>
      <c r="L123" s="131"/>
      <c r="M123" s="65"/>
    </row>
    <row r="124" spans="1:13" ht="20.25" customHeight="1" x14ac:dyDescent="0.2">
      <c r="B124" s="168" t="s">
        <v>142</v>
      </c>
      <c r="C124" s="168"/>
      <c r="D124" s="168"/>
      <c r="E124" s="168"/>
      <c r="F124" s="168"/>
      <c r="G124" s="61"/>
      <c r="H124" s="61"/>
      <c r="I124" s="132"/>
      <c r="J124" s="63"/>
      <c r="K124" s="63"/>
      <c r="L124" s="131"/>
      <c r="M124" s="65"/>
    </row>
    <row r="125" spans="1:13" ht="12.75" customHeight="1" x14ac:dyDescent="0.2">
      <c r="B125" s="60"/>
      <c r="C125" s="60"/>
      <c r="D125" s="60"/>
      <c r="E125" s="60" t="s">
        <v>4</v>
      </c>
      <c r="F125" s="162">
        <v>13</v>
      </c>
      <c r="G125" s="162"/>
      <c r="H125" s="162"/>
      <c r="I125" s="132"/>
      <c r="J125" s="159"/>
      <c r="K125" s="159"/>
      <c r="L125" s="131"/>
      <c r="M125" s="138">
        <f>+F125*J125</f>
        <v>0</v>
      </c>
    </row>
    <row r="126" spans="1:13" ht="20.25" customHeight="1" x14ac:dyDescent="0.2">
      <c r="B126" s="168" t="s">
        <v>205</v>
      </c>
      <c r="C126" s="168"/>
      <c r="D126" s="168"/>
      <c r="E126" s="168"/>
      <c r="F126" s="168"/>
      <c r="G126" s="61"/>
      <c r="H126" s="61"/>
      <c r="I126" s="132"/>
      <c r="J126" s="63"/>
      <c r="K126" s="63"/>
      <c r="L126" s="131"/>
      <c r="M126" s="65"/>
    </row>
    <row r="127" spans="1:13" ht="12.75" customHeight="1" x14ac:dyDescent="0.2">
      <c r="B127" s="60"/>
      <c r="C127" s="60"/>
      <c r="D127" s="60"/>
      <c r="E127" s="60" t="s">
        <v>4</v>
      </c>
      <c r="F127" s="162">
        <v>40</v>
      </c>
      <c r="G127" s="162"/>
      <c r="H127" s="162"/>
      <c r="I127" s="132"/>
      <c r="J127" s="159"/>
      <c r="K127" s="159"/>
      <c r="L127" s="131"/>
      <c r="M127" s="138">
        <f>+F127*J127</f>
        <v>0</v>
      </c>
    </row>
    <row r="128" spans="1:13" ht="12.75" customHeight="1" x14ac:dyDescent="0.2">
      <c r="B128" s="60"/>
      <c r="C128" s="60"/>
      <c r="D128" s="60"/>
      <c r="E128" s="60"/>
      <c r="F128" s="61"/>
      <c r="G128" s="61"/>
      <c r="H128" s="62"/>
      <c r="I128" s="62"/>
      <c r="J128" s="63"/>
      <c r="K128" s="63"/>
      <c r="L128" s="131"/>
      <c r="M128" s="65"/>
    </row>
    <row r="129" spans="1:13" ht="12.75" customHeight="1" x14ac:dyDescent="0.2">
      <c r="A129" s="154" t="s">
        <v>206</v>
      </c>
      <c r="B129" s="167" t="s">
        <v>207</v>
      </c>
      <c r="C129" s="167"/>
      <c r="D129" s="167"/>
      <c r="E129" s="167"/>
      <c r="F129" s="167"/>
      <c r="G129" s="61"/>
      <c r="H129" s="61"/>
      <c r="I129" s="132"/>
      <c r="J129" s="63"/>
      <c r="K129" s="63"/>
      <c r="L129" s="131"/>
      <c r="M129" s="65"/>
    </row>
    <row r="130" spans="1:13" ht="70.5" customHeight="1" x14ac:dyDescent="0.2">
      <c r="A130" s="154"/>
      <c r="B130" s="168" t="s">
        <v>208</v>
      </c>
      <c r="C130" s="168"/>
      <c r="D130" s="168"/>
      <c r="E130" s="168"/>
      <c r="F130" s="61"/>
      <c r="G130" s="61"/>
      <c r="H130" s="61"/>
      <c r="I130" s="132"/>
      <c r="J130" s="63"/>
      <c r="K130" s="63"/>
      <c r="L130" s="131"/>
      <c r="M130" s="65"/>
    </row>
    <row r="131" spans="1:13" ht="20.25" customHeight="1" x14ac:dyDescent="0.2">
      <c r="B131" s="168" t="s">
        <v>142</v>
      </c>
      <c r="C131" s="168"/>
      <c r="D131" s="168"/>
      <c r="E131" s="168"/>
      <c r="F131" s="168"/>
      <c r="G131" s="61"/>
      <c r="H131" s="61"/>
      <c r="I131" s="132"/>
      <c r="J131" s="63"/>
      <c r="K131" s="63"/>
      <c r="L131" s="131"/>
      <c r="M131" s="65"/>
    </row>
    <row r="132" spans="1:13" ht="12.75" customHeight="1" x14ac:dyDescent="0.2">
      <c r="B132" s="60"/>
      <c r="C132" s="60"/>
      <c r="D132" s="60"/>
      <c r="E132" s="60" t="s">
        <v>4</v>
      </c>
      <c r="F132" s="162">
        <v>13</v>
      </c>
      <c r="G132" s="162"/>
      <c r="H132" s="162"/>
      <c r="I132" s="132"/>
      <c r="J132" s="159"/>
      <c r="K132" s="159"/>
      <c r="L132" s="131"/>
      <c r="M132" s="138">
        <f>+F132*J132</f>
        <v>0</v>
      </c>
    </row>
    <row r="133" spans="1:13" ht="20.25" customHeight="1" x14ac:dyDescent="0.2">
      <c r="B133" s="168" t="s">
        <v>205</v>
      </c>
      <c r="C133" s="168"/>
      <c r="D133" s="168"/>
      <c r="E133" s="168"/>
      <c r="F133" s="168"/>
      <c r="G133" s="61"/>
      <c r="H133" s="61"/>
      <c r="I133" s="132"/>
      <c r="J133" s="63"/>
      <c r="K133" s="63"/>
      <c r="L133" s="131"/>
      <c r="M133" s="65"/>
    </row>
    <row r="134" spans="1:13" ht="12.75" customHeight="1" x14ac:dyDescent="0.2">
      <c r="B134" s="60"/>
      <c r="C134" s="60"/>
      <c r="D134" s="60"/>
      <c r="E134" s="60" t="s">
        <v>4</v>
      </c>
      <c r="F134" s="162">
        <v>36</v>
      </c>
      <c r="G134" s="162"/>
      <c r="H134" s="162"/>
      <c r="I134" s="132"/>
      <c r="J134" s="159"/>
      <c r="K134" s="159"/>
      <c r="L134" s="131"/>
      <c r="M134" s="138">
        <f>+F134*J134</f>
        <v>0</v>
      </c>
    </row>
    <row r="135" spans="1:13" ht="12.75" customHeight="1" x14ac:dyDescent="0.2">
      <c r="B135" s="60"/>
      <c r="C135" s="60"/>
      <c r="D135" s="60"/>
      <c r="E135" s="60"/>
      <c r="F135" s="61"/>
      <c r="G135" s="61"/>
      <c r="H135" s="62"/>
      <c r="I135" s="62"/>
      <c r="J135" s="63"/>
      <c r="K135" s="63"/>
      <c r="L135" s="131"/>
      <c r="M135" s="65"/>
    </row>
    <row r="136" spans="1:13" ht="12.75" customHeight="1" x14ac:dyDescent="0.2">
      <c r="A136" s="154" t="s">
        <v>209</v>
      </c>
      <c r="B136" s="167" t="s">
        <v>210</v>
      </c>
      <c r="C136" s="167"/>
      <c r="D136" s="167"/>
      <c r="E136" s="167"/>
      <c r="F136" s="167"/>
      <c r="G136" s="61"/>
      <c r="H136" s="61"/>
      <c r="I136" s="132"/>
      <c r="J136" s="63"/>
      <c r="K136" s="63"/>
      <c r="L136" s="131"/>
      <c r="M136" s="65"/>
    </row>
    <row r="137" spans="1:13" ht="109.5" customHeight="1" x14ac:dyDescent="0.2">
      <c r="A137" s="154"/>
      <c r="B137" s="155" t="s">
        <v>211</v>
      </c>
      <c r="C137" s="155"/>
      <c r="D137" s="155"/>
      <c r="E137" s="155"/>
      <c r="F137" s="61"/>
      <c r="G137" s="61"/>
      <c r="H137" s="61"/>
      <c r="I137" s="132"/>
      <c r="J137" s="63"/>
      <c r="K137" s="63"/>
      <c r="L137" s="131"/>
      <c r="M137" s="65"/>
    </row>
    <row r="138" spans="1:13" ht="13.5" customHeight="1" x14ac:dyDescent="0.2">
      <c r="B138" s="60"/>
      <c r="C138" s="161" t="s">
        <v>212</v>
      </c>
      <c r="D138" s="161"/>
      <c r="E138" s="60" t="s">
        <v>3</v>
      </c>
      <c r="F138" s="162">
        <v>1</v>
      </c>
      <c r="G138" s="162"/>
      <c r="H138" s="162"/>
      <c r="I138" s="132"/>
      <c r="J138" s="169"/>
      <c r="K138" s="169"/>
      <c r="L138" s="135"/>
      <c r="M138" s="138">
        <f>+F138*J138</f>
        <v>0</v>
      </c>
    </row>
    <row r="139" spans="1:13" ht="12.75" customHeight="1" x14ac:dyDescent="0.2">
      <c r="B139" s="60"/>
      <c r="C139" s="60"/>
      <c r="D139" s="60"/>
      <c r="E139" s="60"/>
      <c r="F139" s="61"/>
      <c r="G139" s="61"/>
      <c r="H139" s="62"/>
      <c r="I139" s="62"/>
    </row>
    <row r="140" spans="1:13" ht="12.75" customHeight="1" x14ac:dyDescent="0.2">
      <c r="A140" s="44" t="s">
        <v>213</v>
      </c>
      <c r="B140" s="170" t="s">
        <v>214</v>
      </c>
      <c r="C140" s="170"/>
      <c r="D140" s="170"/>
      <c r="E140" s="170"/>
      <c r="F140" s="170"/>
      <c r="G140" s="61"/>
      <c r="H140" s="62"/>
      <c r="I140" s="62"/>
    </row>
    <row r="141" spans="1:13" s="72" customFormat="1" ht="64.5" customHeight="1" x14ac:dyDescent="0.2">
      <c r="A141" s="154"/>
      <c r="B141" s="155" t="s">
        <v>317</v>
      </c>
      <c r="C141" s="155"/>
      <c r="D141" s="155"/>
      <c r="E141" s="155"/>
      <c r="F141" s="155"/>
      <c r="G141" s="61"/>
      <c r="H141" s="61"/>
      <c r="I141" s="132"/>
      <c r="J141" s="58"/>
      <c r="K141" s="59"/>
      <c r="L141" s="59"/>
      <c r="M141" s="45"/>
    </row>
    <row r="142" spans="1:13" s="72" customFormat="1" ht="64.5" customHeight="1" x14ac:dyDescent="0.2">
      <c r="A142" s="154"/>
      <c r="B142" s="155" t="s">
        <v>215</v>
      </c>
      <c r="C142" s="155"/>
      <c r="D142" s="155"/>
      <c r="E142" s="155"/>
      <c r="F142" s="155"/>
      <c r="G142" s="61"/>
      <c r="H142" s="61"/>
      <c r="I142" s="132"/>
      <c r="J142" s="58"/>
      <c r="K142" s="59"/>
      <c r="L142" s="59"/>
      <c r="M142" s="45"/>
    </row>
    <row r="143" spans="1:13" s="72" customFormat="1" ht="29.25" customHeight="1" x14ac:dyDescent="0.2">
      <c r="A143" s="154"/>
      <c r="B143" s="155" t="s">
        <v>216</v>
      </c>
      <c r="C143" s="155"/>
      <c r="D143" s="155"/>
      <c r="E143" s="155"/>
      <c r="F143" s="155">
        <v>0</v>
      </c>
      <c r="G143" s="61"/>
      <c r="H143" s="61"/>
      <c r="I143" s="132"/>
      <c r="J143" s="58"/>
      <c r="K143" s="59"/>
      <c r="L143" s="59"/>
      <c r="M143" s="45"/>
    </row>
    <row r="144" spans="1:13" s="72" customFormat="1" ht="25.5" customHeight="1" x14ac:dyDescent="0.2">
      <c r="A144" s="154"/>
      <c r="B144" s="155" t="s">
        <v>217</v>
      </c>
      <c r="C144" s="155"/>
      <c r="D144" s="155"/>
      <c r="E144" s="155"/>
      <c r="F144" s="155"/>
      <c r="G144" s="61"/>
      <c r="H144" s="61"/>
      <c r="I144" s="132"/>
      <c r="J144" s="58"/>
      <c r="K144" s="59"/>
      <c r="L144" s="59"/>
      <c r="M144" s="45"/>
    </row>
    <row r="145" spans="1:13" s="72" customFormat="1" ht="12.75" customHeight="1" x14ac:dyDescent="0.2">
      <c r="A145" s="44"/>
      <c r="B145" s="161" t="s">
        <v>149</v>
      </c>
      <c r="C145" s="161"/>
      <c r="D145" s="161"/>
      <c r="E145" s="161"/>
      <c r="F145" s="162">
        <v>211</v>
      </c>
      <c r="G145" s="162"/>
      <c r="H145" s="162"/>
      <c r="I145" s="132"/>
      <c r="J145" s="171"/>
      <c r="K145" s="171"/>
      <c r="L145" s="136"/>
      <c r="M145" s="138">
        <f>+F145*J145</f>
        <v>0</v>
      </c>
    </row>
    <row r="146" spans="1:13" s="72" customFormat="1" ht="12.75" customHeight="1" x14ac:dyDescent="0.2">
      <c r="A146" s="77"/>
      <c r="B146" s="78"/>
      <c r="C146" s="78"/>
      <c r="D146" s="78"/>
      <c r="E146" s="78"/>
      <c r="F146" s="62"/>
      <c r="G146" s="62"/>
      <c r="H146" s="62"/>
      <c r="I146" s="62"/>
      <c r="J146" s="79"/>
      <c r="K146" s="79"/>
      <c r="L146" s="79"/>
      <c r="M146" s="80"/>
    </row>
    <row r="147" spans="1:13" ht="12.75" customHeight="1" x14ac:dyDescent="0.2">
      <c r="A147" s="44" t="s">
        <v>218</v>
      </c>
      <c r="B147" s="170" t="s">
        <v>219</v>
      </c>
      <c r="C147" s="170"/>
      <c r="D147" s="170"/>
      <c r="E147" s="170"/>
      <c r="F147" s="170"/>
      <c r="G147" s="61"/>
      <c r="H147" s="62"/>
      <c r="I147" s="62"/>
    </row>
    <row r="148" spans="1:13" s="72" customFormat="1" ht="58.5" customHeight="1" x14ac:dyDescent="0.2">
      <c r="A148" s="154"/>
      <c r="B148" s="155" t="s">
        <v>318</v>
      </c>
      <c r="C148" s="155"/>
      <c r="D148" s="155"/>
      <c r="E148" s="155"/>
      <c r="F148" s="155"/>
      <c r="G148" s="61"/>
      <c r="H148" s="61"/>
      <c r="I148" s="132"/>
      <c r="J148" s="58"/>
      <c r="K148" s="59"/>
      <c r="L148" s="59"/>
      <c r="M148" s="45"/>
    </row>
    <row r="149" spans="1:13" s="72" customFormat="1" ht="60.75" customHeight="1" x14ac:dyDescent="0.2">
      <c r="A149" s="154"/>
      <c r="B149" s="155" t="s">
        <v>215</v>
      </c>
      <c r="C149" s="155"/>
      <c r="D149" s="155"/>
      <c r="E149" s="155"/>
      <c r="F149" s="155"/>
      <c r="G149" s="61"/>
      <c r="H149" s="61"/>
      <c r="I149" s="132"/>
      <c r="J149" s="58"/>
      <c r="K149" s="59"/>
      <c r="L149" s="59"/>
      <c r="M149" s="45"/>
    </row>
    <row r="150" spans="1:13" s="72" customFormat="1" ht="29.25" customHeight="1" x14ac:dyDescent="0.2">
      <c r="A150" s="154"/>
      <c r="B150" s="155" t="s">
        <v>216</v>
      </c>
      <c r="C150" s="155"/>
      <c r="D150" s="155"/>
      <c r="E150" s="155"/>
      <c r="F150" s="155">
        <v>0</v>
      </c>
      <c r="G150" s="61"/>
      <c r="H150" s="61"/>
      <c r="I150" s="132"/>
      <c r="J150" s="58"/>
      <c r="K150" s="59"/>
      <c r="L150" s="59"/>
      <c r="M150" s="45"/>
    </row>
    <row r="151" spans="1:13" s="72" customFormat="1" ht="25.5" customHeight="1" x14ac:dyDescent="0.2">
      <c r="A151" s="154"/>
      <c r="B151" s="155" t="s">
        <v>217</v>
      </c>
      <c r="C151" s="155"/>
      <c r="D151" s="155"/>
      <c r="E151" s="155"/>
      <c r="F151" s="155"/>
      <c r="G151" s="61"/>
      <c r="H151" s="61"/>
      <c r="I151" s="132"/>
      <c r="J151" s="58"/>
      <c r="K151" s="59"/>
      <c r="L151" s="59"/>
      <c r="M151" s="45"/>
    </row>
    <row r="152" spans="1:13" s="72" customFormat="1" ht="12.75" customHeight="1" x14ac:dyDescent="0.2">
      <c r="A152" s="44"/>
      <c r="B152" s="161" t="s">
        <v>149</v>
      </c>
      <c r="C152" s="161"/>
      <c r="D152" s="161"/>
      <c r="E152" s="161"/>
      <c r="F152" s="162">
        <v>44.3</v>
      </c>
      <c r="G152" s="162"/>
      <c r="H152" s="162"/>
      <c r="I152" s="132"/>
      <c r="J152" s="171"/>
      <c r="K152" s="171"/>
      <c r="L152" s="136"/>
      <c r="M152" s="138">
        <f>+F152*J152</f>
        <v>0</v>
      </c>
    </row>
    <row r="153" spans="1:13" s="72" customFormat="1" ht="12.75" customHeight="1" x14ac:dyDescent="0.2">
      <c r="A153" s="77"/>
      <c r="B153" s="78"/>
      <c r="C153" s="78"/>
      <c r="D153" s="78"/>
      <c r="E153" s="78"/>
      <c r="F153" s="62"/>
      <c r="G153" s="62"/>
      <c r="H153" s="62"/>
      <c r="I153" s="62"/>
      <c r="J153" s="79"/>
      <c r="K153" s="79"/>
      <c r="L153" s="79"/>
      <c r="M153" s="80"/>
    </row>
    <row r="154" spans="1:13" s="72" customFormat="1" ht="21.75" customHeight="1" x14ac:dyDescent="0.2">
      <c r="A154" s="154" t="s">
        <v>220</v>
      </c>
      <c r="B154" s="172" t="s">
        <v>221</v>
      </c>
      <c r="C154" s="172"/>
      <c r="D154" s="172"/>
      <c r="E154" s="172"/>
      <c r="F154" s="172"/>
      <c r="G154" s="61"/>
      <c r="H154" s="61"/>
      <c r="I154" s="132"/>
      <c r="J154" s="58"/>
      <c r="K154" s="59"/>
      <c r="L154" s="59"/>
      <c r="M154" s="45"/>
    </row>
    <row r="155" spans="1:13" s="72" customFormat="1" ht="26.25" customHeight="1" x14ac:dyDescent="0.25">
      <c r="A155" s="154"/>
      <c r="B155" s="173" t="s">
        <v>222</v>
      </c>
      <c r="C155" s="173"/>
      <c r="D155" s="173"/>
      <c r="E155" s="173"/>
      <c r="F155" s="173"/>
      <c r="G155" s="81"/>
      <c r="H155" s="81"/>
      <c r="I155" s="81"/>
      <c r="J155" s="82"/>
      <c r="K155" s="59"/>
      <c r="L155" s="59"/>
      <c r="M155" s="45"/>
    </row>
    <row r="156" spans="1:13" s="72" customFormat="1" ht="66" customHeight="1" x14ac:dyDescent="0.25">
      <c r="A156" s="154"/>
      <c r="B156" s="174" t="s">
        <v>223</v>
      </c>
      <c r="C156" s="174"/>
      <c r="D156" s="174"/>
      <c r="E156" s="174"/>
      <c r="F156" s="174"/>
      <c r="G156" s="81"/>
      <c r="H156" s="81"/>
      <c r="I156" s="81"/>
      <c r="J156" s="82"/>
      <c r="K156" s="59"/>
      <c r="L156" s="59"/>
      <c r="M156" s="45"/>
    </row>
    <row r="157" spans="1:13" s="72" customFormat="1" ht="32.25" customHeight="1" x14ac:dyDescent="0.25">
      <c r="A157" s="154"/>
      <c r="B157" s="173" t="s">
        <v>224</v>
      </c>
      <c r="C157" s="173"/>
      <c r="D157" s="173"/>
      <c r="E157" s="173"/>
      <c r="F157" s="173"/>
      <c r="G157" s="81"/>
      <c r="H157" s="81"/>
      <c r="I157" s="81"/>
      <c r="J157" s="82"/>
      <c r="K157" s="59"/>
      <c r="L157" s="59"/>
      <c r="M157" s="45"/>
    </row>
    <row r="158" spans="1:13" s="72" customFormat="1" ht="53.25" customHeight="1" x14ac:dyDescent="0.25">
      <c r="A158" s="154"/>
      <c r="B158" s="174" t="s">
        <v>225</v>
      </c>
      <c r="C158" s="174"/>
      <c r="D158" s="174"/>
      <c r="E158" s="174"/>
      <c r="F158" s="174"/>
      <c r="G158" s="81"/>
      <c r="H158" s="81"/>
      <c r="I158" s="81"/>
      <c r="J158" s="82"/>
      <c r="K158" s="59"/>
      <c r="L158" s="59"/>
      <c r="M158" s="45"/>
    </row>
    <row r="159" spans="1:13" s="72" customFormat="1" ht="14.1" customHeight="1" x14ac:dyDescent="0.25">
      <c r="A159" s="154"/>
      <c r="B159" s="175" t="s">
        <v>226</v>
      </c>
      <c r="C159" s="175"/>
      <c r="D159" s="175"/>
      <c r="E159" s="175"/>
      <c r="F159" s="175"/>
      <c r="G159" s="81"/>
      <c r="H159" s="81"/>
      <c r="I159" s="81"/>
      <c r="J159" s="82"/>
      <c r="K159" s="59"/>
      <c r="L159" s="59"/>
      <c r="M159" s="45"/>
    </row>
    <row r="160" spans="1:13" s="72" customFormat="1" ht="14.1" customHeight="1" x14ac:dyDescent="0.25">
      <c r="A160" s="154"/>
      <c r="B160" s="177" t="s">
        <v>227</v>
      </c>
      <c r="C160" s="177"/>
      <c r="D160" s="177"/>
      <c r="E160" s="177"/>
      <c r="F160" s="177"/>
      <c r="G160" s="81"/>
      <c r="H160" s="81"/>
      <c r="I160" s="81"/>
      <c r="J160" s="82"/>
      <c r="K160" s="59"/>
      <c r="L160" s="59"/>
      <c r="M160" s="45"/>
    </row>
    <row r="161" spans="1:13" s="72" customFormat="1" ht="14.1" customHeight="1" x14ac:dyDescent="0.25">
      <c r="A161" s="154"/>
      <c r="B161" s="177" t="s">
        <v>228</v>
      </c>
      <c r="C161" s="177"/>
      <c r="D161" s="177"/>
      <c r="E161" s="177"/>
      <c r="F161" s="177"/>
      <c r="G161" s="81"/>
      <c r="H161" s="81"/>
      <c r="I161" s="81"/>
      <c r="J161" s="82"/>
      <c r="K161" s="59"/>
      <c r="L161" s="59"/>
      <c r="M161" s="45"/>
    </row>
    <row r="162" spans="1:13" s="72" customFormat="1" ht="14.1" customHeight="1" x14ac:dyDescent="0.25">
      <c r="A162" s="154"/>
      <c r="B162" s="177" t="s">
        <v>229</v>
      </c>
      <c r="C162" s="177"/>
      <c r="D162" s="177"/>
      <c r="E162" s="177"/>
      <c r="F162" s="177"/>
      <c r="G162" s="81"/>
      <c r="H162" s="81"/>
      <c r="I162" s="81"/>
      <c r="J162" s="82"/>
      <c r="K162" s="59"/>
      <c r="L162" s="59"/>
      <c r="M162" s="45"/>
    </row>
    <row r="163" spans="1:13" s="72" customFormat="1" ht="39.75" customHeight="1" x14ac:dyDescent="0.25">
      <c r="A163" s="154"/>
      <c r="B163" s="178" t="s">
        <v>230</v>
      </c>
      <c r="C163" s="178"/>
      <c r="D163" s="178"/>
      <c r="E163" s="178"/>
      <c r="F163" s="178"/>
      <c r="G163" s="81"/>
      <c r="H163" s="81"/>
      <c r="I163" s="81"/>
      <c r="J163" s="82"/>
      <c r="K163" s="59"/>
      <c r="L163" s="59"/>
      <c r="M163" s="45"/>
    </row>
    <row r="164" spans="1:13" s="72" customFormat="1" ht="24" customHeight="1" x14ac:dyDescent="0.25">
      <c r="A164" s="154"/>
      <c r="B164" s="175" t="s">
        <v>231</v>
      </c>
      <c r="C164" s="175"/>
      <c r="D164" s="175"/>
      <c r="E164" s="175"/>
      <c r="F164" s="175"/>
      <c r="G164" s="81"/>
      <c r="H164" s="81"/>
      <c r="I164" s="81"/>
      <c r="J164" s="82"/>
      <c r="K164" s="59"/>
      <c r="L164" s="59"/>
      <c r="M164" s="45"/>
    </row>
    <row r="165" spans="1:13" s="72" customFormat="1" ht="25.5" customHeight="1" x14ac:dyDescent="0.25">
      <c r="A165" s="154"/>
      <c r="B165" s="176" t="s">
        <v>142</v>
      </c>
      <c r="C165" s="176"/>
      <c r="D165" s="176"/>
      <c r="E165" s="176"/>
      <c r="F165" s="176"/>
      <c r="G165" s="81"/>
      <c r="H165" s="81"/>
      <c r="I165" s="81"/>
      <c r="J165" s="82"/>
      <c r="K165" s="59"/>
      <c r="L165" s="59"/>
      <c r="M165" s="45"/>
    </row>
    <row r="166" spans="1:13" s="72" customFormat="1" ht="12.75" customHeight="1" x14ac:dyDescent="0.2">
      <c r="A166" s="44"/>
      <c r="B166" s="161" t="s">
        <v>149</v>
      </c>
      <c r="C166" s="161"/>
      <c r="D166" s="161"/>
      <c r="E166" s="161"/>
      <c r="F166" s="162">
        <v>33</v>
      </c>
      <c r="G166" s="162"/>
      <c r="H166" s="162"/>
      <c r="I166" s="132"/>
      <c r="J166" s="171"/>
      <c r="K166" s="171"/>
      <c r="L166" s="136"/>
      <c r="M166" s="138">
        <f>+F166*J166</f>
        <v>0</v>
      </c>
    </row>
    <row r="167" spans="1:13" s="72" customFormat="1" ht="12.75" customHeight="1" x14ac:dyDescent="0.2">
      <c r="A167" s="77"/>
      <c r="B167" s="78"/>
      <c r="C167" s="78"/>
      <c r="D167" s="78"/>
      <c r="E167" s="78"/>
      <c r="F167" s="62"/>
      <c r="G167" s="62"/>
      <c r="H167" s="62"/>
      <c r="I167" s="62"/>
      <c r="J167" s="79"/>
      <c r="K167" s="79"/>
      <c r="L167" s="79"/>
      <c r="M167" s="80"/>
    </row>
    <row r="168" spans="1:13" s="72" customFormat="1" ht="25.5" customHeight="1" x14ac:dyDescent="0.25">
      <c r="A168" s="44"/>
      <c r="B168" s="176" t="s">
        <v>144</v>
      </c>
      <c r="C168" s="176"/>
      <c r="D168" s="176"/>
      <c r="E168" s="176"/>
      <c r="F168" s="176"/>
      <c r="G168" s="81"/>
      <c r="H168" s="81"/>
      <c r="I168" s="81"/>
      <c r="J168" s="82"/>
      <c r="K168" s="59"/>
      <c r="L168" s="59"/>
      <c r="M168" s="45"/>
    </row>
    <row r="169" spans="1:13" s="72" customFormat="1" ht="12.75" customHeight="1" x14ac:dyDescent="0.2">
      <c r="A169" s="44"/>
      <c r="B169" s="161" t="s">
        <v>149</v>
      </c>
      <c r="C169" s="161"/>
      <c r="D169" s="161"/>
      <c r="E169" s="161"/>
      <c r="F169" s="162">
        <v>55</v>
      </c>
      <c r="G169" s="162"/>
      <c r="H169" s="162"/>
      <c r="I169" s="132"/>
      <c r="J169" s="171"/>
      <c r="K169" s="171"/>
      <c r="L169" s="136"/>
      <c r="M169" s="138">
        <f>+F169*J169</f>
        <v>0</v>
      </c>
    </row>
    <row r="170" spans="1:13" s="72" customFormat="1" ht="12.75" customHeight="1" x14ac:dyDescent="0.2">
      <c r="A170" s="44"/>
      <c r="B170" s="60"/>
      <c r="C170" s="60"/>
      <c r="D170" s="60"/>
      <c r="E170" s="60"/>
      <c r="F170" s="61"/>
      <c r="G170" s="61"/>
      <c r="H170" s="61"/>
      <c r="I170" s="132"/>
      <c r="J170" s="63"/>
      <c r="K170" s="63"/>
      <c r="L170" s="131"/>
      <c r="M170" s="65"/>
    </row>
    <row r="171" spans="1:13" s="72" customFormat="1" ht="21.75" customHeight="1" x14ac:dyDescent="0.2">
      <c r="A171" s="154" t="s">
        <v>232</v>
      </c>
      <c r="B171" s="179" t="s">
        <v>233</v>
      </c>
      <c r="C171" s="179"/>
      <c r="D171" s="179"/>
      <c r="E171" s="179"/>
      <c r="F171" s="179"/>
      <c r="G171" s="61"/>
      <c r="H171" s="61"/>
      <c r="I171" s="132"/>
      <c r="J171" s="58"/>
      <c r="K171" s="59"/>
      <c r="L171" s="59"/>
      <c r="M171" s="45"/>
    </row>
    <row r="172" spans="1:13" s="72" customFormat="1" ht="26.25" customHeight="1" x14ac:dyDescent="0.25">
      <c r="A172" s="154"/>
      <c r="B172" s="173" t="s">
        <v>234</v>
      </c>
      <c r="C172" s="173"/>
      <c r="D172" s="173"/>
      <c r="E172" s="173"/>
      <c r="F172" s="173"/>
      <c r="G172" s="81"/>
      <c r="H172" s="81"/>
      <c r="I172" s="81"/>
      <c r="J172" s="82"/>
      <c r="K172" s="59"/>
      <c r="L172" s="59"/>
      <c r="M172" s="45"/>
    </row>
    <row r="173" spans="1:13" s="72" customFormat="1" ht="84.75" customHeight="1" x14ac:dyDescent="0.25">
      <c r="A173" s="154"/>
      <c r="B173" s="174" t="s">
        <v>235</v>
      </c>
      <c r="C173" s="174"/>
      <c r="D173" s="174"/>
      <c r="E173" s="174"/>
      <c r="F173" s="174"/>
      <c r="G173" s="81"/>
      <c r="H173" s="81"/>
      <c r="I173" s="81"/>
      <c r="J173" s="82"/>
      <c r="K173" s="59"/>
      <c r="L173" s="59"/>
      <c r="M173" s="45"/>
    </row>
    <row r="174" spans="1:13" s="72" customFormat="1" ht="32.25" customHeight="1" x14ac:dyDescent="0.25">
      <c r="A174" s="154"/>
      <c r="B174" s="173" t="s">
        <v>236</v>
      </c>
      <c r="C174" s="173"/>
      <c r="D174" s="173"/>
      <c r="E174" s="173"/>
      <c r="F174" s="173"/>
      <c r="G174" s="81"/>
      <c r="H174" s="81"/>
      <c r="I174" s="81"/>
      <c r="J174" s="82"/>
      <c r="K174" s="59"/>
      <c r="L174" s="59"/>
      <c r="M174" s="45"/>
    </row>
    <row r="175" spans="1:13" s="72" customFormat="1" ht="53.25" customHeight="1" x14ac:dyDescent="0.25">
      <c r="A175" s="154"/>
      <c r="B175" s="174" t="s">
        <v>237</v>
      </c>
      <c r="C175" s="174"/>
      <c r="D175" s="174"/>
      <c r="E175" s="174"/>
      <c r="F175" s="174"/>
      <c r="G175" s="81"/>
      <c r="H175" s="81"/>
      <c r="I175" s="81"/>
      <c r="J175" s="82"/>
      <c r="K175" s="59"/>
      <c r="L175" s="59"/>
      <c r="M175" s="45"/>
    </row>
    <row r="176" spans="1:13" s="72" customFormat="1" ht="14.1" customHeight="1" x14ac:dyDescent="0.25">
      <c r="A176" s="154"/>
      <c r="B176" s="175" t="s">
        <v>238</v>
      </c>
      <c r="C176" s="175"/>
      <c r="D176" s="175"/>
      <c r="E176" s="175"/>
      <c r="F176" s="175"/>
      <c r="G176" s="81"/>
      <c r="H176" s="81"/>
      <c r="I176" s="81"/>
      <c r="J176" s="82"/>
      <c r="K176" s="59"/>
      <c r="L176" s="59"/>
      <c r="M176" s="45"/>
    </row>
    <row r="177" spans="1:13" s="72" customFormat="1" ht="25.5" customHeight="1" x14ac:dyDescent="0.25">
      <c r="A177" s="154"/>
      <c r="B177" s="176" t="s">
        <v>142</v>
      </c>
      <c r="C177" s="176"/>
      <c r="D177" s="176"/>
      <c r="E177" s="176"/>
      <c r="F177" s="176"/>
      <c r="G177" s="81"/>
      <c r="H177" s="81"/>
      <c r="I177" s="81"/>
      <c r="J177" s="82"/>
      <c r="K177" s="59"/>
      <c r="L177" s="59"/>
      <c r="M177" s="45"/>
    </row>
    <row r="178" spans="1:13" s="72" customFormat="1" ht="12.75" customHeight="1" x14ac:dyDescent="0.2">
      <c r="A178" s="44"/>
      <c r="B178" s="161" t="s">
        <v>149</v>
      </c>
      <c r="C178" s="161"/>
      <c r="D178" s="161"/>
      <c r="E178" s="161"/>
      <c r="F178" s="162">
        <v>33</v>
      </c>
      <c r="G178" s="162"/>
      <c r="H178" s="162"/>
      <c r="I178" s="132"/>
      <c r="J178" s="171"/>
      <c r="K178" s="171"/>
      <c r="L178" s="136"/>
      <c r="M178" s="138">
        <f>+F178*J178</f>
        <v>0</v>
      </c>
    </row>
    <row r="179" spans="1:13" s="72" customFormat="1" ht="25.5" customHeight="1" x14ac:dyDescent="0.25">
      <c r="A179" s="44"/>
      <c r="B179" s="176" t="s">
        <v>144</v>
      </c>
      <c r="C179" s="176"/>
      <c r="D179" s="176"/>
      <c r="E179" s="176"/>
      <c r="F179" s="176"/>
      <c r="G179" s="81"/>
      <c r="H179" s="81"/>
      <c r="I179" s="81"/>
      <c r="J179" s="82"/>
      <c r="K179" s="59"/>
      <c r="L179" s="59"/>
      <c r="M179" s="45"/>
    </row>
    <row r="180" spans="1:13" s="72" customFormat="1" ht="12.75" customHeight="1" x14ac:dyDescent="0.2">
      <c r="A180" s="44"/>
      <c r="B180" s="161" t="s">
        <v>149</v>
      </c>
      <c r="C180" s="161"/>
      <c r="D180" s="161"/>
      <c r="E180" s="161"/>
      <c r="F180" s="162">
        <v>55</v>
      </c>
      <c r="G180" s="162"/>
      <c r="H180" s="162"/>
      <c r="I180" s="132"/>
      <c r="J180" s="171"/>
      <c r="K180" s="171"/>
      <c r="L180" s="136"/>
      <c r="M180" s="138">
        <f>+F180*J180</f>
        <v>0</v>
      </c>
    </row>
    <row r="181" spans="1:13" s="72" customFormat="1" ht="12.75" customHeight="1" x14ac:dyDescent="0.2">
      <c r="A181" s="44"/>
      <c r="B181" s="60"/>
      <c r="C181" s="60"/>
      <c r="D181" s="60"/>
      <c r="E181" s="60"/>
      <c r="F181" s="61"/>
      <c r="G181" s="61"/>
      <c r="H181" s="61"/>
      <c r="I181" s="132"/>
      <c r="J181" s="63"/>
      <c r="K181" s="63"/>
      <c r="L181" s="131"/>
      <c r="M181" s="65"/>
    </row>
    <row r="182" spans="1:13" ht="19.5" customHeight="1" x14ac:dyDescent="0.2">
      <c r="A182" s="154" t="s">
        <v>239</v>
      </c>
      <c r="B182" s="180" t="s">
        <v>240</v>
      </c>
      <c r="C182" s="180"/>
      <c r="D182" s="180"/>
      <c r="E182" s="180"/>
      <c r="F182" s="180"/>
      <c r="G182" s="61"/>
      <c r="H182" s="61"/>
      <c r="I182" s="132"/>
    </row>
    <row r="183" spans="1:13" s="83" customFormat="1" ht="252.75" customHeight="1" x14ac:dyDescent="0.2">
      <c r="A183" s="154"/>
      <c r="B183" s="181" t="s">
        <v>241</v>
      </c>
      <c r="C183" s="181"/>
      <c r="D183" s="181"/>
      <c r="E183" s="181"/>
      <c r="F183" s="181"/>
      <c r="G183" s="61"/>
      <c r="H183" s="61"/>
      <c r="I183" s="132"/>
      <c r="J183" s="58"/>
      <c r="K183" s="59"/>
      <c r="L183" s="59"/>
      <c r="M183" s="45"/>
    </row>
    <row r="184" spans="1:13" ht="32.25" customHeight="1" x14ac:dyDescent="0.2">
      <c r="A184" s="154"/>
      <c r="B184" s="181" t="s">
        <v>242</v>
      </c>
      <c r="C184" s="181"/>
      <c r="D184" s="181"/>
      <c r="E184" s="181"/>
      <c r="F184" s="181"/>
      <c r="G184" s="61"/>
      <c r="H184" s="61"/>
      <c r="I184" s="132"/>
    </row>
    <row r="185" spans="1:13" ht="12.75" customHeight="1" x14ac:dyDescent="0.2">
      <c r="B185" s="161" t="s">
        <v>143</v>
      </c>
      <c r="C185" s="161"/>
      <c r="D185" s="161"/>
      <c r="E185" s="161"/>
      <c r="F185" s="162">
        <v>1.5</v>
      </c>
      <c r="G185" s="162"/>
      <c r="H185" s="162"/>
      <c r="I185" s="132"/>
      <c r="J185" s="159"/>
      <c r="K185" s="159"/>
      <c r="L185" s="131"/>
      <c r="M185" s="138">
        <f>+F185*J185</f>
        <v>0</v>
      </c>
    </row>
    <row r="186" spans="1:13" s="72" customFormat="1" ht="12.75" customHeight="1" x14ac:dyDescent="0.2">
      <c r="A186" s="44"/>
      <c r="B186" s="60"/>
      <c r="C186" s="60"/>
      <c r="D186" s="60"/>
      <c r="E186" s="60"/>
      <c r="F186" s="61"/>
      <c r="G186" s="61"/>
      <c r="H186" s="61"/>
      <c r="I186" s="132"/>
      <c r="J186" s="63"/>
      <c r="K186" s="63"/>
      <c r="L186" s="131"/>
      <c r="M186" s="65"/>
    </row>
    <row r="187" spans="1:13" ht="12.75" customHeight="1" x14ac:dyDescent="0.2">
      <c r="B187" s="66"/>
      <c r="C187" s="66"/>
      <c r="D187" s="66"/>
      <c r="E187" s="66"/>
      <c r="F187" s="67"/>
      <c r="G187" s="61"/>
      <c r="H187" s="62"/>
      <c r="I187" s="62"/>
    </row>
    <row r="188" spans="1:13" ht="12.75" customHeight="1" x14ac:dyDescent="0.2">
      <c r="A188" s="73" t="s">
        <v>243</v>
      </c>
      <c r="B188" s="74"/>
      <c r="C188" s="74"/>
      <c r="D188" s="74"/>
      <c r="E188" s="74"/>
      <c r="F188" s="75"/>
      <c r="G188" s="75"/>
      <c r="H188" s="76"/>
      <c r="I188" s="76"/>
      <c r="J188" s="165"/>
      <c r="K188" s="165"/>
      <c r="L188" s="134"/>
      <c r="M188" s="139">
        <f>SUM(M74:M187)</f>
        <v>0</v>
      </c>
    </row>
    <row r="189" spans="1:13" ht="12.75" customHeight="1" x14ac:dyDescent="0.2">
      <c r="G189" s="61"/>
      <c r="H189" s="62"/>
      <c r="I189" s="62"/>
    </row>
    <row r="190" spans="1:13" ht="12.75" customHeight="1" x14ac:dyDescent="0.2">
      <c r="G190" s="61"/>
      <c r="H190" s="62"/>
      <c r="I190" s="62"/>
    </row>
    <row r="191" spans="1:13" ht="12.75" customHeight="1" x14ac:dyDescent="0.2">
      <c r="A191" s="153" t="s">
        <v>244</v>
      </c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</row>
    <row r="192" spans="1:13" ht="12.75" customHeight="1" x14ac:dyDescent="0.2"/>
    <row r="193" spans="1:13" ht="12.75" customHeight="1" x14ac:dyDescent="0.2"/>
    <row r="194" spans="1:13" ht="68.25" customHeight="1" x14ac:dyDescent="0.2">
      <c r="A194" s="44" t="s">
        <v>152</v>
      </c>
      <c r="B194" s="155" t="s">
        <v>245</v>
      </c>
      <c r="C194" s="155"/>
      <c r="D194" s="155"/>
      <c r="E194" s="155"/>
      <c r="F194" s="155"/>
      <c r="G194" s="61"/>
      <c r="H194" s="62"/>
      <c r="I194" s="62"/>
      <c r="J194" s="63"/>
      <c r="K194" s="63"/>
      <c r="L194" s="131"/>
      <c r="M194" s="65"/>
    </row>
    <row r="195" spans="1:13" ht="12.75" customHeight="1" x14ac:dyDescent="0.2">
      <c r="B195" s="161" t="s">
        <v>3</v>
      </c>
      <c r="C195" s="161"/>
      <c r="D195" s="161"/>
      <c r="E195" s="161"/>
      <c r="F195" s="162">
        <v>10</v>
      </c>
      <c r="G195" s="162"/>
      <c r="H195" s="162"/>
      <c r="I195" s="132"/>
      <c r="J195" s="171"/>
      <c r="K195" s="171"/>
      <c r="L195" s="136"/>
      <c r="M195" s="138">
        <f>+F195*J195</f>
        <v>0</v>
      </c>
    </row>
    <row r="196" spans="1:13" ht="12.75" customHeight="1" x14ac:dyDescent="0.2">
      <c r="B196" s="60"/>
      <c r="C196" s="60"/>
      <c r="D196" s="60"/>
      <c r="E196" s="60"/>
      <c r="F196" s="61"/>
      <c r="G196" s="61"/>
      <c r="H196" s="61"/>
      <c r="I196" s="132"/>
      <c r="J196" s="63"/>
      <c r="K196" s="63"/>
      <c r="L196" s="131"/>
      <c r="M196" s="65"/>
    </row>
    <row r="197" spans="1:13" ht="80.25" customHeight="1" x14ac:dyDescent="0.2">
      <c r="A197" s="44" t="s">
        <v>136</v>
      </c>
      <c r="B197" s="155" t="s">
        <v>319</v>
      </c>
      <c r="C197" s="155"/>
      <c r="D197" s="155"/>
      <c r="E197" s="155"/>
      <c r="F197" s="155"/>
      <c r="G197" s="61"/>
      <c r="H197" s="62"/>
      <c r="I197" s="62"/>
      <c r="J197" s="63"/>
      <c r="K197" s="63"/>
      <c r="L197" s="131"/>
      <c r="M197" s="65"/>
    </row>
    <row r="198" spans="1:13" ht="12.75" customHeight="1" x14ac:dyDescent="0.2">
      <c r="B198" s="161" t="s">
        <v>246</v>
      </c>
      <c r="C198" s="161"/>
      <c r="D198" s="161"/>
      <c r="E198" s="161"/>
      <c r="F198" s="162">
        <v>50</v>
      </c>
      <c r="G198" s="162"/>
      <c r="H198" s="162"/>
      <c r="I198" s="132"/>
      <c r="J198" s="171"/>
      <c r="K198" s="171"/>
      <c r="L198" s="136"/>
      <c r="M198" s="138">
        <f>+F198*J198</f>
        <v>0</v>
      </c>
    </row>
    <row r="199" spans="1:13" ht="12.75" customHeight="1" x14ac:dyDescent="0.2">
      <c r="B199" s="60"/>
      <c r="C199" s="60"/>
      <c r="D199" s="60"/>
      <c r="E199" s="60"/>
      <c r="F199" s="61"/>
      <c r="G199" s="61"/>
      <c r="H199" s="61"/>
      <c r="I199" s="132"/>
      <c r="J199" s="63"/>
      <c r="K199" s="63"/>
      <c r="L199" s="131"/>
      <c r="M199" s="65"/>
    </row>
    <row r="200" spans="1:13" ht="61.5" customHeight="1" x14ac:dyDescent="0.2">
      <c r="A200" s="44" t="s">
        <v>145</v>
      </c>
      <c r="B200" s="155" t="s">
        <v>247</v>
      </c>
      <c r="C200" s="155"/>
      <c r="D200" s="155"/>
      <c r="E200" s="155"/>
      <c r="F200" s="155"/>
      <c r="G200" s="61"/>
      <c r="H200" s="62"/>
      <c r="I200" s="62"/>
      <c r="J200" s="63"/>
      <c r="K200" s="63"/>
      <c r="L200" s="131"/>
      <c r="M200" s="65"/>
    </row>
    <row r="201" spans="1:13" ht="12.75" customHeight="1" x14ac:dyDescent="0.2">
      <c r="B201" s="161" t="s">
        <v>3</v>
      </c>
      <c r="C201" s="161"/>
      <c r="D201" s="161"/>
      <c r="E201" s="161"/>
      <c r="F201" s="162">
        <v>25</v>
      </c>
      <c r="G201" s="162"/>
      <c r="H201" s="162"/>
      <c r="I201" s="132"/>
      <c r="J201" s="171"/>
      <c r="K201" s="171"/>
      <c r="L201" s="136"/>
      <c r="M201" s="138">
        <f>+F201*J201</f>
        <v>0</v>
      </c>
    </row>
    <row r="202" spans="1:13" ht="12.75" customHeight="1" x14ac:dyDescent="0.2">
      <c r="B202" s="60"/>
      <c r="C202" s="60"/>
      <c r="D202" s="60"/>
      <c r="E202" s="60"/>
      <c r="F202" s="61"/>
      <c r="G202" s="61"/>
      <c r="H202" s="61"/>
      <c r="I202" s="132"/>
      <c r="J202" s="63"/>
      <c r="K202" s="63"/>
      <c r="L202" s="131"/>
      <c r="M202" s="65"/>
    </row>
    <row r="203" spans="1:13" ht="93" customHeight="1" x14ac:dyDescent="0.2">
      <c r="A203" s="44" t="s">
        <v>190</v>
      </c>
      <c r="B203" s="155" t="s">
        <v>320</v>
      </c>
      <c r="C203" s="155"/>
      <c r="D203" s="155"/>
      <c r="E203" s="155"/>
      <c r="F203" s="155"/>
      <c r="G203" s="61"/>
      <c r="H203" s="62"/>
      <c r="I203" s="62"/>
      <c r="J203" s="63"/>
      <c r="K203" s="63"/>
      <c r="L203" s="131"/>
      <c r="M203" s="65"/>
    </row>
    <row r="204" spans="1:13" ht="12.75" customHeight="1" x14ac:dyDescent="0.2">
      <c r="B204" s="161" t="s">
        <v>246</v>
      </c>
      <c r="C204" s="161"/>
      <c r="D204" s="161"/>
      <c r="E204" s="161"/>
      <c r="F204" s="162">
        <v>150</v>
      </c>
      <c r="G204" s="162"/>
      <c r="H204" s="162"/>
      <c r="I204" s="132"/>
      <c r="J204" s="171"/>
      <c r="K204" s="171"/>
      <c r="L204" s="136"/>
      <c r="M204" s="138">
        <f>+F204*J204</f>
        <v>0</v>
      </c>
    </row>
    <row r="205" spans="1:13" ht="12.75" customHeight="1" x14ac:dyDescent="0.2">
      <c r="B205" s="60"/>
      <c r="C205" s="60"/>
      <c r="D205" s="60"/>
      <c r="E205" s="60"/>
      <c r="F205" s="61"/>
      <c r="G205" s="61"/>
      <c r="H205" s="61"/>
      <c r="I205" s="132"/>
      <c r="J205" s="63"/>
      <c r="K205" s="63"/>
      <c r="L205" s="131"/>
      <c r="M205" s="65"/>
    </row>
    <row r="206" spans="1:13" ht="12.75" customHeight="1" x14ac:dyDescent="0.2">
      <c r="B206" s="60"/>
      <c r="C206" s="60"/>
      <c r="D206" s="60"/>
      <c r="E206" s="60"/>
      <c r="F206" s="61"/>
      <c r="G206" s="61"/>
      <c r="H206" s="61"/>
      <c r="I206" s="132"/>
      <c r="J206" s="63"/>
      <c r="K206" s="63"/>
      <c r="L206" s="131"/>
      <c r="M206" s="65"/>
    </row>
    <row r="207" spans="1:13" ht="12.75" customHeight="1" x14ac:dyDescent="0.2">
      <c r="B207" s="60"/>
      <c r="C207" s="60"/>
      <c r="D207" s="60"/>
      <c r="E207" s="60"/>
      <c r="F207" s="61"/>
      <c r="G207" s="61"/>
      <c r="H207" s="61"/>
      <c r="I207" s="132"/>
      <c r="J207" s="63"/>
      <c r="K207" s="63"/>
      <c r="L207" s="131"/>
      <c r="M207" s="65"/>
    </row>
    <row r="208" spans="1:13" ht="12.75" customHeight="1" x14ac:dyDescent="0.2">
      <c r="A208" s="73" t="s">
        <v>248</v>
      </c>
      <c r="B208" s="74"/>
      <c r="C208" s="74"/>
      <c r="D208" s="74"/>
      <c r="E208" s="74"/>
      <c r="F208" s="75"/>
      <c r="G208" s="75"/>
      <c r="H208" s="76"/>
      <c r="I208" s="76"/>
      <c r="J208" s="165"/>
      <c r="K208" s="165"/>
      <c r="L208" s="134"/>
      <c r="M208" s="139">
        <f>SUM(M195:M205)</f>
        <v>0</v>
      </c>
    </row>
    <row r="209" spans="1:13" ht="12.75" customHeight="1" thickBot="1" x14ac:dyDescent="0.25">
      <c r="G209" s="61"/>
      <c r="H209" s="62"/>
      <c r="I209" s="62"/>
    </row>
    <row r="210" spans="1:13" ht="12.75" customHeight="1" thickTop="1" x14ac:dyDescent="0.2">
      <c r="A210" s="84" t="s">
        <v>249</v>
      </c>
      <c r="B210" s="85"/>
      <c r="C210" s="85"/>
      <c r="D210" s="85"/>
      <c r="E210" s="85"/>
      <c r="F210" s="86"/>
      <c r="G210" s="86"/>
      <c r="H210" s="87"/>
      <c r="I210" s="87"/>
      <c r="J210" s="182"/>
      <c r="K210" s="182"/>
      <c r="L210" s="137"/>
      <c r="M210" s="140">
        <f>M37+M67+M188+M208</f>
        <v>0</v>
      </c>
    </row>
    <row r="211" spans="1:13" ht="12.75" customHeight="1" x14ac:dyDescent="0.2">
      <c r="G211" s="61"/>
      <c r="H211" s="62"/>
      <c r="I211" s="62"/>
    </row>
    <row r="212" spans="1:13" ht="12.75" customHeight="1" x14ac:dyDescent="0.2">
      <c r="B212" s="66"/>
      <c r="C212" s="66"/>
      <c r="D212" s="66"/>
      <c r="E212" s="66"/>
      <c r="F212" s="67"/>
      <c r="G212" s="61"/>
      <c r="H212" s="62"/>
      <c r="I212" s="62"/>
    </row>
    <row r="213" spans="1:13" ht="12.75" customHeight="1" x14ac:dyDescent="0.2">
      <c r="B213" s="66"/>
      <c r="C213" s="66"/>
      <c r="D213" s="66"/>
      <c r="E213" s="66"/>
      <c r="F213" s="67"/>
      <c r="G213" s="61"/>
      <c r="H213" s="62"/>
      <c r="I213" s="62"/>
    </row>
    <row r="214" spans="1:13" ht="15" customHeight="1" x14ac:dyDescent="0.2">
      <c r="A214" s="152" t="s">
        <v>250</v>
      </c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</row>
    <row r="215" spans="1:13" ht="12.75" customHeight="1" x14ac:dyDescent="0.2"/>
    <row r="216" spans="1:13" ht="15" customHeight="1" x14ac:dyDescent="0.2">
      <c r="A216" s="183" t="s">
        <v>251</v>
      </c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</row>
    <row r="217" spans="1:13" ht="12.75" customHeight="1" x14ac:dyDescent="0.2">
      <c r="B217" s="66"/>
      <c r="C217" s="66"/>
      <c r="D217" s="66"/>
      <c r="E217" s="66"/>
      <c r="F217" s="67"/>
      <c r="G217" s="61"/>
      <c r="H217" s="62"/>
      <c r="I217" s="62"/>
    </row>
    <row r="218" spans="1:13" ht="12.75" customHeight="1" x14ac:dyDescent="0.2">
      <c r="B218" s="184" t="s">
        <v>252</v>
      </c>
      <c r="C218" s="184"/>
      <c r="D218" s="184"/>
      <c r="E218" s="184"/>
      <c r="F218" s="184"/>
      <c r="G218" s="61"/>
      <c r="H218" s="62"/>
      <c r="I218" s="62"/>
    </row>
    <row r="219" spans="1:13" ht="12.75" customHeight="1" x14ac:dyDescent="0.2">
      <c r="B219" s="184" t="s">
        <v>253</v>
      </c>
      <c r="C219" s="184"/>
      <c r="D219" s="184"/>
      <c r="E219" s="184"/>
      <c r="F219" s="184"/>
      <c r="G219" s="61"/>
      <c r="H219" s="62"/>
      <c r="I219" s="62"/>
    </row>
    <row r="220" spans="1:13" ht="12.75" customHeight="1" x14ac:dyDescent="0.2">
      <c r="B220" s="88"/>
      <c r="C220" s="88"/>
      <c r="D220" s="88"/>
      <c r="E220" s="88"/>
      <c r="F220" s="88"/>
      <c r="G220" s="61"/>
      <c r="H220" s="62"/>
      <c r="I220" s="62"/>
    </row>
    <row r="221" spans="1:13" ht="241.5" customHeight="1" x14ac:dyDescent="0.2">
      <c r="B221" s="185" t="s">
        <v>321</v>
      </c>
      <c r="C221" s="186"/>
      <c r="D221" s="186"/>
      <c r="E221" s="186"/>
      <c r="F221" s="186"/>
      <c r="G221" s="61"/>
      <c r="H221" s="62"/>
      <c r="I221" s="62"/>
    </row>
    <row r="222" spans="1:13" ht="288.75" customHeight="1" x14ac:dyDescent="0.2">
      <c r="B222" s="185" t="s">
        <v>297</v>
      </c>
      <c r="C222" s="185"/>
      <c r="D222" s="185"/>
      <c r="E222" s="185"/>
      <c r="F222" s="185"/>
      <c r="G222" s="61"/>
      <c r="H222" s="62"/>
      <c r="I222" s="62"/>
    </row>
    <row r="223" spans="1:13" ht="12.75" customHeight="1" x14ac:dyDescent="0.2">
      <c r="B223" s="66"/>
      <c r="C223" s="66"/>
      <c r="D223" s="66"/>
      <c r="E223" s="66"/>
      <c r="F223" s="67"/>
      <c r="G223" s="61"/>
      <c r="H223" s="62"/>
      <c r="I223" s="62"/>
    </row>
    <row r="224" spans="1:13" ht="12.75" customHeight="1" x14ac:dyDescent="0.2">
      <c r="B224" s="60"/>
      <c r="C224" s="60"/>
      <c r="D224" s="60"/>
      <c r="E224" s="60"/>
      <c r="F224" s="61"/>
      <c r="G224" s="61"/>
      <c r="H224" s="62"/>
      <c r="I224" s="62"/>
      <c r="J224" s="63"/>
      <c r="K224" s="63"/>
      <c r="L224" s="131"/>
      <c r="M224" s="65"/>
    </row>
    <row r="225" spans="1:13" ht="20.25" customHeight="1" x14ac:dyDescent="0.2">
      <c r="A225" s="44" t="s">
        <v>152</v>
      </c>
      <c r="B225" s="167" t="s">
        <v>254</v>
      </c>
      <c r="C225" s="167"/>
      <c r="D225" s="167"/>
      <c r="E225" s="167"/>
      <c r="F225" s="167"/>
      <c r="G225" s="61"/>
      <c r="H225" s="62"/>
      <c r="I225" s="62"/>
      <c r="J225" s="63"/>
      <c r="K225" s="63"/>
      <c r="L225" s="131"/>
      <c r="M225" s="65"/>
    </row>
    <row r="226" spans="1:13" ht="193.5" customHeight="1" x14ac:dyDescent="0.2">
      <c r="B226" s="168" t="s">
        <v>255</v>
      </c>
      <c r="C226" s="168"/>
      <c r="D226" s="168"/>
      <c r="E226" s="168"/>
      <c r="F226" s="168"/>
      <c r="G226" s="61"/>
      <c r="H226" s="61"/>
      <c r="I226" s="132"/>
      <c r="J226" s="63"/>
      <c r="K226" s="63"/>
      <c r="L226" s="131"/>
      <c r="M226" s="65"/>
    </row>
    <row r="227" spans="1:13" ht="36.75" customHeight="1" x14ac:dyDescent="0.2">
      <c r="B227" s="155" t="s">
        <v>256</v>
      </c>
      <c r="C227" s="155" t="s">
        <v>256</v>
      </c>
      <c r="D227" s="155"/>
      <c r="E227" s="155"/>
      <c r="F227" s="155"/>
      <c r="G227" s="61"/>
      <c r="H227" s="61"/>
      <c r="I227" s="132"/>
      <c r="J227" s="63"/>
      <c r="K227" s="63"/>
      <c r="L227" s="131"/>
      <c r="M227" s="65"/>
    </row>
    <row r="228" spans="1:13" ht="12.75" customHeight="1" x14ac:dyDescent="0.2">
      <c r="B228" s="43"/>
      <c r="C228" s="161"/>
      <c r="D228" s="161"/>
      <c r="E228" s="60" t="s">
        <v>3</v>
      </c>
      <c r="F228" s="162">
        <v>1</v>
      </c>
      <c r="G228" s="162"/>
      <c r="H228" s="162"/>
      <c r="I228" s="132"/>
      <c r="J228" s="171"/>
      <c r="K228" s="171"/>
      <c r="L228" s="136"/>
      <c r="M228" s="138">
        <f>+F228*J228</f>
        <v>0</v>
      </c>
    </row>
    <row r="229" spans="1:13" ht="12.75" customHeight="1" x14ac:dyDescent="0.2">
      <c r="B229" s="60"/>
      <c r="C229" s="60"/>
      <c r="D229" s="60"/>
      <c r="E229" s="60"/>
      <c r="F229" s="61"/>
      <c r="G229" s="61"/>
      <c r="H229" s="61"/>
      <c r="I229" s="132"/>
      <c r="J229" s="63"/>
      <c r="K229" s="63"/>
      <c r="L229" s="131"/>
      <c r="M229" s="65"/>
    </row>
    <row r="230" spans="1:13" ht="33.75" customHeight="1" x14ac:dyDescent="0.2">
      <c r="A230" s="44" t="s">
        <v>136</v>
      </c>
      <c r="B230" s="166" t="s">
        <v>257</v>
      </c>
      <c r="C230" s="166"/>
      <c r="D230" s="166"/>
      <c r="E230" s="166"/>
      <c r="F230" s="166"/>
      <c r="G230" s="61"/>
      <c r="H230" s="61"/>
      <c r="I230" s="132"/>
      <c r="J230" s="63"/>
      <c r="K230" s="63"/>
      <c r="L230" s="131"/>
      <c r="M230" s="65"/>
    </row>
    <row r="231" spans="1:13" ht="336.75" customHeight="1" x14ac:dyDescent="0.2">
      <c r="B231" s="155" t="s">
        <v>258</v>
      </c>
      <c r="C231" s="155"/>
      <c r="D231" s="155"/>
      <c r="E231" s="155"/>
      <c r="F231" s="155"/>
      <c r="G231" s="61"/>
      <c r="H231" s="61"/>
      <c r="I231" s="132"/>
      <c r="J231" s="63"/>
      <c r="K231" s="63"/>
      <c r="L231" s="131"/>
      <c r="M231" s="65"/>
    </row>
    <row r="232" spans="1:13" ht="43.5" customHeight="1" x14ac:dyDescent="0.2">
      <c r="B232" s="187" t="s">
        <v>259</v>
      </c>
      <c r="C232" s="187"/>
      <c r="D232" s="187"/>
      <c r="E232" s="187"/>
      <c r="F232" s="187"/>
      <c r="G232" s="61"/>
      <c r="H232" s="61"/>
      <c r="I232" s="132"/>
      <c r="J232" s="63"/>
      <c r="K232" s="63"/>
      <c r="L232" s="131"/>
      <c r="M232" s="65"/>
    </row>
    <row r="233" spans="1:13" s="92" customFormat="1" ht="59.25" customHeight="1" x14ac:dyDescent="0.2">
      <c r="A233" s="44"/>
      <c r="B233" s="187" t="s">
        <v>260</v>
      </c>
      <c r="C233" s="187"/>
      <c r="D233" s="187"/>
      <c r="E233" s="187"/>
      <c r="F233" s="187"/>
      <c r="G233" s="89"/>
      <c r="H233" s="89"/>
      <c r="I233" s="89"/>
      <c r="J233" s="90"/>
      <c r="K233" s="90"/>
      <c r="L233" s="90"/>
      <c r="M233" s="91"/>
    </row>
    <row r="234" spans="1:13" ht="12.75" customHeight="1" x14ac:dyDescent="0.2">
      <c r="B234" s="161" t="s">
        <v>3</v>
      </c>
      <c r="C234" s="161"/>
      <c r="D234" s="161"/>
      <c r="E234" s="161"/>
      <c r="F234" s="162">
        <v>3</v>
      </c>
      <c r="G234" s="162"/>
      <c r="H234" s="162"/>
      <c r="I234" s="132"/>
      <c r="J234" s="171"/>
      <c r="K234" s="171"/>
      <c r="L234" s="136"/>
      <c r="M234" s="138">
        <f>+F234*J234</f>
        <v>0</v>
      </c>
    </row>
    <row r="235" spans="1:13" ht="12.75" customHeight="1" x14ac:dyDescent="0.2">
      <c r="B235" s="78"/>
      <c r="C235" s="78"/>
      <c r="D235" s="78"/>
      <c r="E235" s="78"/>
      <c r="F235" s="62"/>
      <c r="G235" s="62"/>
      <c r="H235" s="62"/>
      <c r="I235" s="62"/>
      <c r="J235" s="79"/>
      <c r="K235" s="63"/>
      <c r="L235" s="131"/>
      <c r="M235" s="65"/>
    </row>
    <row r="236" spans="1:13" ht="33.75" customHeight="1" x14ac:dyDescent="0.2">
      <c r="A236" s="44" t="s">
        <v>145</v>
      </c>
      <c r="B236" s="166" t="s">
        <v>261</v>
      </c>
      <c r="C236" s="166"/>
      <c r="D236" s="166"/>
      <c r="E236" s="166"/>
      <c r="F236" s="166"/>
      <c r="G236" s="61"/>
      <c r="H236" s="61"/>
      <c r="I236" s="132"/>
      <c r="J236" s="63"/>
      <c r="K236" s="63"/>
      <c r="L236" s="131"/>
      <c r="M236" s="65"/>
    </row>
    <row r="237" spans="1:13" ht="325.5" customHeight="1" x14ac:dyDescent="0.2">
      <c r="B237" s="155" t="s">
        <v>262</v>
      </c>
      <c r="C237" s="155"/>
      <c r="D237" s="155"/>
      <c r="E237" s="155"/>
      <c r="F237" s="155"/>
      <c r="G237" s="61"/>
      <c r="H237" s="61"/>
      <c r="I237" s="132"/>
      <c r="J237" s="63"/>
      <c r="K237" s="63"/>
      <c r="L237" s="131"/>
      <c r="M237" s="65"/>
    </row>
    <row r="238" spans="1:13" s="92" customFormat="1" ht="111.75" customHeight="1" x14ac:dyDescent="0.2">
      <c r="A238" s="44"/>
      <c r="B238" s="187" t="s">
        <v>263</v>
      </c>
      <c r="C238" s="187"/>
      <c r="D238" s="187"/>
      <c r="E238" s="187"/>
      <c r="F238" s="187"/>
      <c r="G238" s="89"/>
      <c r="H238" s="89"/>
      <c r="I238" s="89"/>
      <c r="J238" s="90"/>
      <c r="K238" s="90"/>
      <c r="L238" s="90"/>
      <c r="M238" s="91"/>
    </row>
    <row r="239" spans="1:13" ht="43.5" customHeight="1" x14ac:dyDescent="0.2">
      <c r="B239" s="187" t="s">
        <v>259</v>
      </c>
      <c r="C239" s="187"/>
      <c r="D239" s="187"/>
      <c r="E239" s="187"/>
      <c r="F239" s="187"/>
      <c r="G239" s="61"/>
      <c r="H239" s="61"/>
      <c r="I239" s="132"/>
      <c r="J239" s="63"/>
      <c r="K239" s="63"/>
      <c r="L239" s="131"/>
      <c r="M239" s="65"/>
    </row>
    <row r="240" spans="1:13" s="92" customFormat="1" ht="59.25" customHeight="1" x14ac:dyDescent="0.2">
      <c r="A240" s="44"/>
      <c r="B240" s="187" t="s">
        <v>260</v>
      </c>
      <c r="C240" s="187"/>
      <c r="D240" s="187"/>
      <c r="E240" s="187"/>
      <c r="F240" s="187"/>
      <c r="G240" s="89"/>
      <c r="H240" s="89"/>
      <c r="I240" s="89"/>
      <c r="J240" s="90"/>
      <c r="K240" s="90"/>
      <c r="L240" s="90"/>
      <c r="M240" s="91"/>
    </row>
    <row r="241" spans="1:13" ht="12.75" customHeight="1" x14ac:dyDescent="0.2">
      <c r="B241" s="161" t="s">
        <v>3</v>
      </c>
      <c r="C241" s="161"/>
      <c r="D241" s="161"/>
      <c r="E241" s="161"/>
      <c r="F241" s="162">
        <v>1</v>
      </c>
      <c r="G241" s="162"/>
      <c r="H241" s="162"/>
      <c r="I241" s="132"/>
      <c r="J241" s="159"/>
      <c r="K241" s="159"/>
      <c r="L241" s="131"/>
      <c r="M241" s="138">
        <f>+F241*J241</f>
        <v>0</v>
      </c>
    </row>
    <row r="242" spans="1:13" ht="12.75" customHeight="1" x14ac:dyDescent="0.2">
      <c r="B242" s="60"/>
      <c r="C242" s="60"/>
      <c r="D242" s="60"/>
      <c r="E242" s="60"/>
      <c r="F242" s="61"/>
      <c r="G242" s="61"/>
      <c r="H242" s="61"/>
      <c r="I242" s="132"/>
      <c r="J242" s="63"/>
      <c r="K242" s="63"/>
      <c r="L242" s="131"/>
      <c r="M242" s="65"/>
    </row>
    <row r="243" spans="1:13" ht="33.75" customHeight="1" x14ac:dyDescent="0.2">
      <c r="A243" s="44" t="s">
        <v>190</v>
      </c>
      <c r="B243" s="166" t="s">
        <v>264</v>
      </c>
      <c r="C243" s="166"/>
      <c r="D243" s="166"/>
      <c r="E243" s="166"/>
      <c r="F243" s="166"/>
      <c r="G243" s="61"/>
      <c r="H243" s="61"/>
      <c r="I243" s="132"/>
      <c r="J243" s="63"/>
      <c r="K243" s="63"/>
      <c r="L243" s="131"/>
      <c r="M243" s="65"/>
    </row>
    <row r="244" spans="1:13" ht="337.5" customHeight="1" x14ac:dyDescent="0.2">
      <c r="B244" s="155" t="s">
        <v>265</v>
      </c>
      <c r="C244" s="155"/>
      <c r="D244" s="155"/>
      <c r="E244" s="155"/>
      <c r="F244" s="155"/>
      <c r="G244" s="61"/>
      <c r="H244" s="61"/>
      <c r="I244" s="132"/>
      <c r="J244" s="63"/>
      <c r="K244" s="63"/>
      <c r="L244" s="131"/>
      <c r="M244" s="65"/>
    </row>
    <row r="245" spans="1:13" ht="43.5" customHeight="1" x14ac:dyDescent="0.2">
      <c r="B245" s="187" t="s">
        <v>259</v>
      </c>
      <c r="C245" s="187"/>
      <c r="D245" s="187"/>
      <c r="E245" s="187"/>
      <c r="F245" s="187"/>
      <c r="G245" s="61"/>
      <c r="H245" s="61"/>
      <c r="I245" s="132"/>
      <c r="J245" s="63"/>
      <c r="K245" s="63"/>
      <c r="L245" s="131"/>
      <c r="M245" s="65"/>
    </row>
    <row r="246" spans="1:13" s="92" customFormat="1" ht="76.5" customHeight="1" x14ac:dyDescent="0.2">
      <c r="A246" s="44"/>
      <c r="B246" s="187" t="s">
        <v>260</v>
      </c>
      <c r="C246" s="187"/>
      <c r="D246" s="187"/>
      <c r="E246" s="187"/>
      <c r="F246" s="187"/>
      <c r="G246" s="89"/>
      <c r="H246" s="89"/>
      <c r="I246" s="89"/>
      <c r="J246" s="90"/>
      <c r="K246" s="90"/>
      <c r="L246" s="90"/>
      <c r="M246" s="91"/>
    </row>
    <row r="247" spans="1:13" ht="12.75" customHeight="1" x14ac:dyDescent="0.2">
      <c r="B247" s="161" t="s">
        <v>3</v>
      </c>
      <c r="C247" s="161"/>
      <c r="D247" s="161"/>
      <c r="E247" s="161"/>
      <c r="F247" s="162">
        <v>1</v>
      </c>
      <c r="G247" s="162"/>
      <c r="H247" s="162"/>
      <c r="I247" s="132"/>
      <c r="J247" s="159"/>
      <c r="K247" s="159"/>
      <c r="L247" s="131"/>
      <c r="M247" s="138">
        <f>+F247*J247</f>
        <v>0</v>
      </c>
    </row>
    <row r="248" spans="1:13" ht="12.75" customHeight="1" x14ac:dyDescent="0.2">
      <c r="B248" s="78"/>
      <c r="C248" s="78"/>
      <c r="D248" s="78"/>
      <c r="E248" s="78"/>
      <c r="F248" s="62"/>
      <c r="G248" s="62"/>
      <c r="H248" s="62"/>
      <c r="I248" s="62"/>
      <c r="J248" s="79"/>
      <c r="K248" s="63"/>
      <c r="L248" s="131"/>
      <c r="M248" s="65"/>
    </row>
    <row r="249" spans="1:13" ht="33.75" customHeight="1" x14ac:dyDescent="0.2">
      <c r="A249" s="44" t="s">
        <v>195</v>
      </c>
      <c r="B249" s="166" t="s">
        <v>266</v>
      </c>
      <c r="C249" s="166"/>
      <c r="D249" s="166"/>
      <c r="E249" s="166"/>
      <c r="F249" s="166"/>
      <c r="G249" s="61"/>
      <c r="H249" s="61"/>
      <c r="I249" s="132"/>
      <c r="J249" s="63"/>
      <c r="K249" s="63"/>
      <c r="L249" s="131"/>
      <c r="M249" s="65"/>
    </row>
    <row r="250" spans="1:13" ht="80.25" customHeight="1" x14ac:dyDescent="0.2">
      <c r="B250" s="155" t="s">
        <v>267</v>
      </c>
      <c r="C250" s="155"/>
      <c r="D250" s="155"/>
      <c r="E250" s="155"/>
      <c r="F250" s="155"/>
      <c r="G250" s="61"/>
      <c r="H250" s="61"/>
      <c r="I250" s="132"/>
      <c r="J250" s="63"/>
      <c r="K250" s="63"/>
      <c r="L250" s="131"/>
      <c r="M250" s="65"/>
    </row>
    <row r="251" spans="1:13" ht="66" customHeight="1" x14ac:dyDescent="0.2">
      <c r="B251" s="155" t="s">
        <v>268</v>
      </c>
      <c r="C251" s="155"/>
      <c r="D251" s="155"/>
      <c r="E251" s="155"/>
      <c r="F251" s="155"/>
      <c r="G251" s="61"/>
      <c r="H251" s="61"/>
      <c r="I251" s="132"/>
      <c r="J251" s="63"/>
      <c r="K251" s="63"/>
      <c r="L251" s="131"/>
      <c r="M251" s="65"/>
    </row>
    <row r="252" spans="1:13" ht="327.75" customHeight="1" x14ac:dyDescent="0.2">
      <c r="B252" s="155" t="s">
        <v>269</v>
      </c>
      <c r="C252" s="155"/>
      <c r="D252" s="155"/>
      <c r="E252" s="155"/>
      <c r="F252" s="155"/>
      <c r="G252" s="61"/>
      <c r="H252" s="61"/>
      <c r="I252" s="132"/>
      <c r="J252" s="63"/>
      <c r="K252" s="63"/>
      <c r="L252" s="131"/>
      <c r="M252" s="65"/>
    </row>
    <row r="253" spans="1:13" ht="43.5" customHeight="1" x14ac:dyDescent="0.2">
      <c r="B253" s="187" t="s">
        <v>259</v>
      </c>
      <c r="C253" s="187"/>
      <c r="D253" s="187"/>
      <c r="E253" s="187"/>
      <c r="F253" s="187"/>
      <c r="G253" s="61"/>
      <c r="H253" s="61"/>
      <c r="I253" s="132"/>
      <c r="J253" s="63"/>
      <c r="K253" s="63"/>
      <c r="L253" s="131"/>
      <c r="M253" s="65"/>
    </row>
    <row r="254" spans="1:13" s="92" customFormat="1" ht="65.25" customHeight="1" x14ac:dyDescent="0.2">
      <c r="A254" s="44"/>
      <c r="B254" s="187" t="s">
        <v>270</v>
      </c>
      <c r="C254" s="187"/>
      <c r="D254" s="187"/>
      <c r="E254" s="187"/>
      <c r="F254" s="187"/>
      <c r="G254" s="89"/>
      <c r="H254" s="89"/>
      <c r="I254" s="89"/>
      <c r="J254" s="90"/>
      <c r="K254" s="90"/>
      <c r="L254" s="90"/>
      <c r="M254" s="91"/>
    </row>
    <row r="255" spans="1:13" ht="12.75" customHeight="1" x14ac:dyDescent="0.2">
      <c r="B255" s="161" t="s">
        <v>3</v>
      </c>
      <c r="C255" s="161"/>
      <c r="D255" s="161"/>
      <c r="E255" s="161"/>
      <c r="F255" s="162">
        <v>1</v>
      </c>
      <c r="G255" s="162"/>
      <c r="H255" s="162"/>
      <c r="I255" s="132"/>
      <c r="J255" s="159"/>
      <c r="K255" s="159"/>
      <c r="L255" s="131"/>
      <c r="M255" s="138">
        <f>+F255*J255</f>
        <v>0</v>
      </c>
    </row>
    <row r="256" spans="1:13" ht="12.75" customHeight="1" x14ac:dyDescent="0.2">
      <c r="B256" s="78"/>
      <c r="C256" s="78"/>
      <c r="D256" s="78"/>
      <c r="E256" s="78"/>
      <c r="F256" s="62"/>
      <c r="G256" s="62"/>
      <c r="H256" s="62"/>
      <c r="I256" s="62"/>
      <c r="J256" s="79"/>
      <c r="K256" s="63"/>
      <c r="L256" s="131"/>
      <c r="M256" s="65"/>
    </row>
    <row r="257" spans="1:13" ht="12.75" customHeight="1" x14ac:dyDescent="0.2">
      <c r="A257" s="93" t="s">
        <v>199</v>
      </c>
      <c r="B257" s="170" t="s">
        <v>271</v>
      </c>
      <c r="C257" s="170"/>
      <c r="D257" s="170"/>
      <c r="E257" s="170"/>
      <c r="F257" s="170"/>
      <c r="G257" s="62"/>
      <c r="H257" s="62"/>
      <c r="I257" s="62"/>
      <c r="J257" s="79"/>
      <c r="K257" s="63"/>
      <c r="L257" s="131"/>
      <c r="M257" s="65"/>
    </row>
    <row r="258" spans="1:13" ht="48" customHeight="1" x14ac:dyDescent="0.2">
      <c r="B258" s="168" t="s">
        <v>272</v>
      </c>
      <c r="C258" s="168"/>
      <c r="D258" s="168"/>
      <c r="E258" s="168"/>
      <c r="F258" s="168"/>
      <c r="G258" s="62"/>
      <c r="H258" s="62"/>
      <c r="I258" s="62"/>
      <c r="J258" s="79"/>
      <c r="K258" s="63"/>
      <c r="L258" s="131"/>
      <c r="M258" s="65"/>
    </row>
    <row r="259" spans="1:13" ht="252" customHeight="1" x14ac:dyDescent="0.2">
      <c r="B259" s="168" t="s">
        <v>273</v>
      </c>
      <c r="C259" s="168"/>
      <c r="D259" s="168"/>
      <c r="E259" s="168"/>
      <c r="F259" s="168"/>
      <c r="G259" s="61"/>
      <c r="H259" s="61"/>
      <c r="I259" s="132"/>
      <c r="J259" s="63"/>
      <c r="K259" s="63"/>
      <c r="L259" s="131"/>
      <c r="M259" s="65"/>
    </row>
    <row r="260" spans="1:13" ht="39" customHeight="1" x14ac:dyDescent="0.2">
      <c r="B260" s="154" t="s">
        <v>274</v>
      </c>
      <c r="C260" s="154"/>
      <c r="D260" s="154"/>
      <c r="E260" s="154"/>
      <c r="F260" s="154"/>
      <c r="G260" s="61"/>
      <c r="H260" s="61"/>
      <c r="I260" s="132"/>
      <c r="J260" s="63"/>
      <c r="K260" s="63"/>
      <c r="L260" s="131"/>
      <c r="M260" s="65"/>
    </row>
    <row r="261" spans="1:13" ht="46.5" customHeight="1" x14ac:dyDescent="0.2">
      <c r="B261" s="154" t="s">
        <v>275</v>
      </c>
      <c r="C261" s="154"/>
      <c r="D261" s="154"/>
      <c r="E261" s="154"/>
      <c r="F261" s="154"/>
      <c r="G261" s="61"/>
      <c r="H261" s="61"/>
      <c r="I261" s="132"/>
      <c r="J261" s="63"/>
      <c r="K261" s="63"/>
      <c r="L261" s="131"/>
      <c r="M261" s="65"/>
    </row>
    <row r="262" spans="1:13" ht="33.75" customHeight="1" x14ac:dyDescent="0.2">
      <c r="B262" s="155" t="s">
        <v>256</v>
      </c>
      <c r="C262" s="155"/>
      <c r="D262" s="155"/>
      <c r="E262" s="155"/>
      <c r="F262" s="155"/>
      <c r="G262" s="61"/>
      <c r="H262" s="61"/>
      <c r="I262" s="132"/>
      <c r="J262" s="63"/>
      <c r="K262" s="63"/>
      <c r="L262" s="131"/>
      <c r="M262" s="65"/>
    </row>
    <row r="263" spans="1:13" ht="12.75" customHeight="1" x14ac:dyDescent="0.2">
      <c r="B263" s="161" t="s">
        <v>3</v>
      </c>
      <c r="C263" s="161"/>
      <c r="D263" s="161"/>
      <c r="E263" s="161"/>
      <c r="F263" s="162">
        <v>3</v>
      </c>
      <c r="G263" s="162"/>
      <c r="H263" s="162"/>
      <c r="I263" s="132"/>
      <c r="J263" s="159"/>
      <c r="K263" s="159"/>
      <c r="L263" s="131"/>
      <c r="M263" s="138">
        <f>+F263*J263</f>
        <v>0</v>
      </c>
    </row>
    <row r="264" spans="1:13" ht="12.75" customHeight="1" x14ac:dyDescent="0.2">
      <c r="B264" s="60"/>
      <c r="C264" s="60"/>
      <c r="D264" s="60"/>
      <c r="E264" s="60"/>
      <c r="F264" s="61"/>
      <c r="G264" s="61"/>
      <c r="H264" s="61"/>
      <c r="I264" s="132"/>
      <c r="J264" s="63"/>
      <c r="K264" s="63"/>
      <c r="L264" s="131"/>
      <c r="M264" s="65"/>
    </row>
    <row r="265" spans="1:13" ht="12.75" customHeight="1" x14ac:dyDescent="0.2">
      <c r="B265" s="60"/>
      <c r="C265" s="60"/>
      <c r="D265" s="60"/>
      <c r="E265" s="60"/>
      <c r="F265" s="61"/>
      <c r="G265" s="61"/>
      <c r="H265" s="62"/>
      <c r="I265" s="62"/>
      <c r="J265" s="63"/>
      <c r="K265" s="63"/>
      <c r="L265" s="131"/>
      <c r="M265" s="65"/>
    </row>
    <row r="266" spans="1:13" ht="12.75" customHeight="1" x14ac:dyDescent="0.2">
      <c r="B266" s="66"/>
      <c r="C266" s="66"/>
      <c r="D266" s="66"/>
      <c r="E266" s="66"/>
      <c r="F266" s="67"/>
      <c r="G266" s="61"/>
      <c r="H266" s="62"/>
      <c r="I266" s="62"/>
    </row>
    <row r="267" spans="1:13" ht="12.75" customHeight="1" x14ac:dyDescent="0.2">
      <c r="A267" s="73" t="s">
        <v>276</v>
      </c>
      <c r="B267" s="74"/>
      <c r="C267" s="74"/>
      <c r="D267" s="74"/>
      <c r="E267" s="74"/>
      <c r="F267" s="75"/>
      <c r="G267" s="75"/>
      <c r="H267" s="76"/>
      <c r="I267" s="76"/>
      <c r="J267" s="165"/>
      <c r="K267" s="165"/>
      <c r="L267" s="134"/>
      <c r="M267" s="139">
        <f>SUM(M217:M266)</f>
        <v>0</v>
      </c>
    </row>
    <row r="268" spans="1:13" ht="12.75" customHeight="1" x14ac:dyDescent="0.2">
      <c r="A268" s="94"/>
      <c r="B268" s="95"/>
      <c r="C268" s="95"/>
      <c r="D268" s="95"/>
      <c r="E268" s="95"/>
      <c r="F268" s="96"/>
      <c r="G268" s="96"/>
      <c r="H268" s="97"/>
      <c r="I268" s="97"/>
      <c r="J268" s="95"/>
      <c r="K268" s="95"/>
      <c r="L268" s="95"/>
      <c r="M268" s="71"/>
    </row>
    <row r="270" spans="1:13" ht="13.5" customHeight="1" thickTop="1" x14ac:dyDescent="0.2">
      <c r="A270" s="84" t="s">
        <v>277</v>
      </c>
      <c r="B270" s="85"/>
      <c r="C270" s="85"/>
      <c r="D270" s="85"/>
      <c r="E270" s="85"/>
      <c r="F270" s="86"/>
      <c r="G270" s="86"/>
      <c r="H270" s="87"/>
      <c r="I270" s="87"/>
      <c r="J270" s="182"/>
      <c r="K270" s="182"/>
      <c r="L270" s="137"/>
      <c r="M270" s="140">
        <f>M267</f>
        <v>0</v>
      </c>
    </row>
    <row r="271" spans="1:13" ht="13.5" customHeight="1" x14ac:dyDescent="0.2">
      <c r="A271" s="94"/>
      <c r="B271" s="95"/>
      <c r="C271" s="95"/>
      <c r="D271" s="95"/>
      <c r="E271" s="95"/>
      <c r="F271" s="96"/>
      <c r="G271" s="96"/>
      <c r="H271" s="97"/>
      <c r="I271" s="97"/>
      <c r="J271" s="95"/>
      <c r="K271" s="95"/>
      <c r="L271" s="95"/>
      <c r="M271" s="71"/>
    </row>
    <row r="272" spans="1:13" ht="13.5" customHeight="1" x14ac:dyDescent="0.2">
      <c r="A272" s="94"/>
      <c r="B272" s="95"/>
      <c r="C272" s="95"/>
      <c r="D272" s="95"/>
      <c r="E272" s="95"/>
      <c r="F272" s="96"/>
      <c r="G272" s="96"/>
      <c r="H272" s="97"/>
      <c r="I272" s="97"/>
      <c r="J272" s="95"/>
      <c r="K272" s="95"/>
      <c r="L272" s="95"/>
      <c r="M272" s="71"/>
    </row>
    <row r="273" spans="1:13" ht="13.5" customHeight="1" x14ac:dyDescent="0.2">
      <c r="A273" s="152" t="s">
        <v>307</v>
      </c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</row>
    <row r="274" spans="1:13" ht="13.5" customHeight="1" x14ac:dyDescent="0.2"/>
    <row r="275" spans="1:13" ht="13.5" customHeight="1" x14ac:dyDescent="0.2">
      <c r="A275" s="153" t="s">
        <v>278</v>
      </c>
      <c r="B275" s="153"/>
      <c r="C275" s="153"/>
      <c r="D275" s="153"/>
      <c r="E275" s="153"/>
      <c r="F275" s="153"/>
      <c r="G275" s="153"/>
      <c r="H275" s="153"/>
      <c r="I275" s="153"/>
      <c r="J275" s="153"/>
      <c r="K275" s="153"/>
      <c r="L275" s="153"/>
      <c r="M275" s="153"/>
    </row>
    <row r="276" spans="1:13" ht="12.75" customHeight="1" x14ac:dyDescent="0.2">
      <c r="B276" s="66"/>
      <c r="C276" s="66"/>
      <c r="D276" s="66"/>
      <c r="E276" s="66"/>
      <c r="F276" s="67"/>
      <c r="G276" s="61"/>
      <c r="H276" s="61"/>
      <c r="I276" s="132"/>
    </row>
    <row r="277" spans="1:13" ht="12.75" customHeight="1" x14ac:dyDescent="0.2">
      <c r="A277" s="154" t="s">
        <v>152</v>
      </c>
      <c r="B277" s="164" t="s">
        <v>279</v>
      </c>
      <c r="C277" s="164"/>
      <c r="D277" s="164"/>
      <c r="E277" s="164"/>
      <c r="F277" s="164"/>
      <c r="G277" s="61"/>
      <c r="H277" s="61"/>
      <c r="I277" s="132"/>
    </row>
    <row r="278" spans="1:13" ht="40.5" customHeight="1" x14ac:dyDescent="0.2">
      <c r="A278" s="154"/>
      <c r="B278" s="160" t="s">
        <v>280</v>
      </c>
      <c r="C278" s="160"/>
      <c r="D278" s="160"/>
      <c r="E278" s="160"/>
      <c r="F278" s="160"/>
      <c r="G278" s="61"/>
      <c r="H278" s="61"/>
      <c r="I278" s="132"/>
    </row>
    <row r="279" spans="1:13" ht="25.5" customHeight="1" x14ac:dyDescent="0.2">
      <c r="A279" s="154"/>
      <c r="B279" s="160"/>
      <c r="C279" s="160"/>
      <c r="D279" s="160"/>
      <c r="E279" s="160"/>
      <c r="F279" s="160"/>
      <c r="G279" s="61"/>
      <c r="H279" s="61"/>
      <c r="I279" s="132"/>
    </row>
    <row r="280" spans="1:13" ht="12.75" customHeight="1" x14ac:dyDescent="0.2">
      <c r="B280" s="161" t="s">
        <v>134</v>
      </c>
      <c r="C280" s="161"/>
      <c r="D280" s="161"/>
      <c r="E280" s="161"/>
      <c r="F280" s="162">
        <v>1</v>
      </c>
      <c r="G280" s="162"/>
      <c r="H280" s="162"/>
      <c r="I280" s="132"/>
      <c r="J280" s="159"/>
      <c r="K280" s="159"/>
      <c r="L280" s="131"/>
      <c r="M280" s="138">
        <f>+F280*J280</f>
        <v>0</v>
      </c>
    </row>
    <row r="281" spans="1:13" ht="12.75" customHeight="1" x14ac:dyDescent="0.2">
      <c r="B281" s="60"/>
      <c r="C281" s="60"/>
      <c r="D281" s="60"/>
      <c r="E281" s="60"/>
      <c r="F281" s="61"/>
      <c r="G281" s="61"/>
      <c r="H281" s="61"/>
      <c r="I281" s="132"/>
      <c r="J281" s="63"/>
      <c r="K281" s="63"/>
      <c r="L281" s="131"/>
      <c r="M281" s="65"/>
    </row>
    <row r="282" spans="1:13" ht="16.5" customHeight="1" x14ac:dyDescent="0.2">
      <c r="A282" s="44" t="s">
        <v>136</v>
      </c>
      <c r="B282" s="166" t="s">
        <v>281</v>
      </c>
      <c r="C282" s="166"/>
      <c r="D282" s="166"/>
      <c r="E282" s="166"/>
      <c r="F282" s="166"/>
      <c r="G282" s="61"/>
      <c r="H282" s="61"/>
      <c r="I282" s="132"/>
      <c r="J282" s="63"/>
      <c r="K282" s="63"/>
      <c r="L282" s="131"/>
      <c r="M282" s="65"/>
    </row>
    <row r="283" spans="1:13" ht="32.25" customHeight="1" x14ac:dyDescent="0.2">
      <c r="B283" s="187" t="s">
        <v>282</v>
      </c>
      <c r="C283" s="187"/>
      <c r="D283" s="187"/>
      <c r="E283" s="187"/>
      <c r="F283" s="187"/>
      <c r="G283" s="61"/>
      <c r="H283" s="61"/>
      <c r="I283" s="132"/>
      <c r="J283" s="63"/>
      <c r="K283" s="63"/>
      <c r="L283" s="131"/>
      <c r="M283" s="65"/>
    </row>
    <row r="284" spans="1:13" ht="35.25" customHeight="1" x14ac:dyDescent="0.2">
      <c r="B284" s="155" t="s">
        <v>283</v>
      </c>
      <c r="C284" s="155"/>
      <c r="D284" s="155"/>
      <c r="E284" s="155"/>
      <c r="F284" s="155"/>
      <c r="G284" s="61"/>
      <c r="H284" s="61"/>
      <c r="I284" s="132"/>
      <c r="J284" s="63"/>
      <c r="K284" s="63"/>
      <c r="L284" s="131"/>
      <c r="M284" s="65"/>
    </row>
    <row r="285" spans="1:13" ht="12.75" customHeight="1" x14ac:dyDescent="0.2">
      <c r="B285" s="161" t="s">
        <v>134</v>
      </c>
      <c r="C285" s="161"/>
      <c r="D285" s="161"/>
      <c r="E285" s="161"/>
      <c r="F285" s="162">
        <v>1</v>
      </c>
      <c r="G285" s="162"/>
      <c r="H285" s="162"/>
      <c r="I285" s="132"/>
      <c r="J285" s="171"/>
      <c r="K285" s="171"/>
      <c r="L285" s="136"/>
      <c r="M285" s="138">
        <f>+F285*J285</f>
        <v>0</v>
      </c>
    </row>
    <row r="286" spans="1:13" ht="12.75" customHeight="1" x14ac:dyDescent="0.2">
      <c r="B286" s="78"/>
      <c r="C286" s="78"/>
      <c r="D286" s="78"/>
      <c r="E286" s="78"/>
      <c r="F286" s="62"/>
      <c r="G286" s="62"/>
      <c r="H286" s="62"/>
      <c r="I286" s="62"/>
      <c r="J286" s="79"/>
      <c r="K286" s="63"/>
      <c r="L286" s="131"/>
      <c r="M286" s="65"/>
    </row>
    <row r="287" spans="1:13" ht="13.5" customHeight="1" x14ac:dyDescent="0.2">
      <c r="A287" s="98"/>
      <c r="B287" s="98"/>
      <c r="C287" s="98"/>
      <c r="D287" s="98"/>
      <c r="E287" s="98"/>
      <c r="F287" s="99"/>
      <c r="G287" s="99"/>
      <c r="H287" s="99"/>
      <c r="I287" s="99"/>
      <c r="J287" s="100"/>
      <c r="K287" s="100"/>
      <c r="L287" s="100"/>
      <c r="M287" s="98"/>
    </row>
    <row r="288" spans="1:13" ht="77.25" customHeight="1" x14ac:dyDescent="0.2">
      <c r="A288" s="44" t="s">
        <v>136</v>
      </c>
      <c r="B288" s="155" t="s">
        <v>284</v>
      </c>
      <c r="C288" s="155"/>
      <c r="D288" s="155"/>
      <c r="E288" s="155"/>
      <c r="F288" s="155"/>
      <c r="G288" s="61"/>
      <c r="H288" s="61"/>
      <c r="I288" s="132"/>
      <c r="J288" s="63"/>
      <c r="K288" s="63"/>
      <c r="L288" s="131"/>
      <c r="M288" s="65"/>
    </row>
    <row r="289" spans="1:13" ht="12.75" customHeight="1" x14ac:dyDescent="0.2">
      <c r="B289" s="161" t="s">
        <v>143</v>
      </c>
      <c r="C289" s="161"/>
      <c r="D289" s="161"/>
      <c r="E289" s="161"/>
      <c r="F289" s="162">
        <v>41.5</v>
      </c>
      <c r="G289" s="162"/>
      <c r="H289" s="162"/>
      <c r="I289" s="132"/>
      <c r="J289" s="171"/>
      <c r="K289" s="171"/>
      <c r="L289" s="136"/>
      <c r="M289" s="138">
        <f>+F289*J289</f>
        <v>0</v>
      </c>
    </row>
    <row r="290" spans="1:13" x14ac:dyDescent="0.2">
      <c r="A290" s="101"/>
      <c r="G290" s="96"/>
      <c r="H290" s="96"/>
      <c r="I290" s="96"/>
      <c r="J290" s="95"/>
      <c r="K290" s="95"/>
      <c r="L290" s="95"/>
      <c r="M290" s="71"/>
    </row>
    <row r="291" spans="1:13" ht="41.25" customHeight="1" x14ac:dyDescent="0.2">
      <c r="A291" s="44" t="s">
        <v>145</v>
      </c>
      <c r="B291" s="155" t="s">
        <v>285</v>
      </c>
      <c r="C291" s="155"/>
      <c r="D291" s="155"/>
      <c r="E291" s="155"/>
      <c r="F291" s="155"/>
      <c r="G291" s="61"/>
      <c r="H291" s="61"/>
      <c r="I291" s="132"/>
      <c r="J291" s="63"/>
      <c r="K291" s="63"/>
      <c r="L291" s="131"/>
      <c r="M291" s="65"/>
    </row>
    <row r="292" spans="1:13" ht="12.75" customHeight="1" x14ac:dyDescent="0.2">
      <c r="B292" s="161" t="s">
        <v>143</v>
      </c>
      <c r="C292" s="161"/>
      <c r="D292" s="161"/>
      <c r="E292" s="161"/>
      <c r="F292" s="162">
        <v>36</v>
      </c>
      <c r="G292" s="162"/>
      <c r="H292" s="162"/>
      <c r="I292" s="132"/>
      <c r="J292" s="171"/>
      <c r="K292" s="171"/>
      <c r="L292" s="136"/>
      <c r="M292" s="138">
        <f>+F292*J292</f>
        <v>0</v>
      </c>
    </row>
    <row r="293" spans="1:13" ht="12.75" customHeight="1" x14ac:dyDescent="0.2">
      <c r="B293" s="60"/>
      <c r="C293" s="60"/>
      <c r="D293" s="60"/>
      <c r="E293" s="60"/>
      <c r="F293" s="61"/>
      <c r="G293" s="61"/>
      <c r="H293" s="61"/>
      <c r="I293" s="132"/>
      <c r="J293" s="63"/>
      <c r="K293" s="63"/>
      <c r="L293" s="131"/>
      <c r="M293" s="65"/>
    </row>
    <row r="294" spans="1:13" ht="25.5" customHeight="1" x14ac:dyDescent="0.2">
      <c r="A294" s="44" t="s">
        <v>190</v>
      </c>
      <c r="B294" s="155" t="s">
        <v>286</v>
      </c>
      <c r="C294" s="155"/>
      <c r="D294" s="155"/>
      <c r="E294" s="155"/>
      <c r="F294" s="155"/>
      <c r="G294" s="61"/>
      <c r="H294" s="61"/>
      <c r="I294" s="132"/>
      <c r="J294" s="63"/>
      <c r="K294" s="63"/>
      <c r="L294" s="131"/>
      <c r="M294" s="65"/>
    </row>
    <row r="295" spans="1:13" ht="12.75" customHeight="1" x14ac:dyDescent="0.2">
      <c r="B295" s="161" t="s">
        <v>143</v>
      </c>
      <c r="C295" s="161"/>
      <c r="D295" s="161"/>
      <c r="E295" s="161"/>
      <c r="F295" s="162">
        <v>5.5</v>
      </c>
      <c r="G295" s="162"/>
      <c r="H295" s="162"/>
      <c r="I295" s="132"/>
      <c r="J295" s="171"/>
      <c r="K295" s="171"/>
      <c r="L295" s="136"/>
      <c r="M295" s="138">
        <f>+F295*J295</f>
        <v>0</v>
      </c>
    </row>
    <row r="296" spans="1:13" ht="12.75" customHeight="1" x14ac:dyDescent="0.2">
      <c r="B296" s="60"/>
      <c r="C296" s="60"/>
      <c r="D296" s="60"/>
      <c r="E296" s="60"/>
      <c r="F296" s="61"/>
      <c r="G296" s="61"/>
      <c r="H296" s="61"/>
      <c r="I296" s="132"/>
      <c r="J296" s="63"/>
      <c r="K296" s="63"/>
      <c r="L296" s="131"/>
      <c r="M296" s="65"/>
    </row>
    <row r="297" spans="1:13" ht="135.75" customHeight="1" x14ac:dyDescent="0.2">
      <c r="A297" s="44" t="s">
        <v>195</v>
      </c>
      <c r="B297" s="155" t="s">
        <v>322</v>
      </c>
      <c r="C297" s="155"/>
      <c r="D297" s="155"/>
      <c r="E297" s="155"/>
      <c r="F297" s="155"/>
      <c r="G297" s="61"/>
      <c r="H297" s="61"/>
      <c r="I297" s="132"/>
      <c r="J297" s="63"/>
      <c r="K297" s="63"/>
      <c r="L297" s="131"/>
      <c r="M297" s="65"/>
    </row>
    <row r="298" spans="1:13" ht="76.5" customHeight="1" x14ac:dyDescent="0.2">
      <c r="B298" s="155" t="s">
        <v>287</v>
      </c>
      <c r="C298" s="155"/>
      <c r="D298" s="155"/>
      <c r="E298" s="155"/>
      <c r="F298" s="155"/>
      <c r="G298" s="61"/>
      <c r="H298" s="61"/>
      <c r="I298" s="132"/>
      <c r="J298" s="63"/>
      <c r="K298" s="63"/>
      <c r="L298" s="131"/>
      <c r="M298" s="65"/>
    </row>
    <row r="299" spans="1:13" ht="12.75" customHeight="1" x14ac:dyDescent="0.2">
      <c r="B299" s="161" t="s">
        <v>288</v>
      </c>
      <c r="C299" s="161"/>
      <c r="D299" s="161"/>
      <c r="E299" s="161"/>
      <c r="F299" s="162">
        <v>16</v>
      </c>
      <c r="G299" s="162"/>
      <c r="H299" s="162"/>
      <c r="I299" s="132"/>
      <c r="J299" s="171"/>
      <c r="K299" s="171"/>
      <c r="L299" s="136"/>
      <c r="M299" s="138">
        <f>+F299*J299</f>
        <v>0</v>
      </c>
    </row>
    <row r="300" spans="1:13" ht="12.75" customHeight="1" x14ac:dyDescent="0.2">
      <c r="B300" s="60"/>
      <c r="C300" s="60"/>
      <c r="D300" s="60"/>
      <c r="E300" s="60"/>
      <c r="F300" s="61"/>
      <c r="G300" s="61"/>
      <c r="H300" s="61"/>
      <c r="I300" s="132"/>
      <c r="J300" s="63"/>
      <c r="K300" s="63"/>
      <c r="L300" s="131"/>
      <c r="M300" s="65"/>
    </row>
    <row r="301" spans="1:13" ht="102" customHeight="1" x14ac:dyDescent="0.2">
      <c r="A301" s="44" t="s">
        <v>199</v>
      </c>
      <c r="B301" s="155" t="s">
        <v>323</v>
      </c>
      <c r="C301" s="155"/>
      <c r="D301" s="155"/>
      <c r="E301" s="155"/>
      <c r="F301" s="155"/>
      <c r="G301" s="61"/>
      <c r="H301" s="61"/>
      <c r="I301" s="132"/>
      <c r="J301" s="63"/>
      <c r="K301" s="63"/>
      <c r="L301" s="131"/>
      <c r="M301" s="65"/>
    </row>
    <row r="302" spans="1:13" ht="54.75" customHeight="1" x14ac:dyDescent="0.2">
      <c r="B302" s="155" t="s">
        <v>289</v>
      </c>
      <c r="C302" s="155"/>
      <c r="D302" s="155"/>
      <c r="E302" s="155"/>
      <c r="F302" s="155"/>
      <c r="G302" s="61"/>
      <c r="H302" s="61"/>
      <c r="I302" s="132"/>
      <c r="J302" s="63"/>
      <c r="K302" s="63"/>
      <c r="L302" s="131"/>
      <c r="M302" s="65"/>
    </row>
    <row r="303" spans="1:13" ht="12.75" customHeight="1" x14ac:dyDescent="0.2">
      <c r="B303" s="161" t="s">
        <v>288</v>
      </c>
      <c r="C303" s="161"/>
      <c r="D303" s="161"/>
      <c r="E303" s="161"/>
      <c r="F303" s="162">
        <v>15</v>
      </c>
      <c r="G303" s="162"/>
      <c r="H303" s="162"/>
      <c r="I303" s="132"/>
      <c r="J303" s="171"/>
      <c r="K303" s="171"/>
      <c r="L303" s="136"/>
      <c r="M303" s="138">
        <f>+F303*J303</f>
        <v>0</v>
      </c>
    </row>
    <row r="304" spans="1:13" ht="12.75" customHeight="1" x14ac:dyDescent="0.2">
      <c r="B304" s="60"/>
      <c r="C304" s="60"/>
      <c r="D304" s="60"/>
      <c r="E304" s="60"/>
      <c r="F304" s="61"/>
      <c r="G304" s="61"/>
      <c r="H304" s="61"/>
      <c r="I304" s="132"/>
      <c r="J304" s="63"/>
      <c r="K304" s="63"/>
      <c r="L304" s="131"/>
      <c r="M304" s="65"/>
    </row>
    <row r="305" spans="1:13" ht="102" customHeight="1" x14ac:dyDescent="0.2">
      <c r="A305" s="44" t="s">
        <v>202</v>
      </c>
      <c r="B305" s="155" t="s">
        <v>290</v>
      </c>
      <c r="C305" s="155"/>
      <c r="D305" s="155"/>
      <c r="E305" s="155"/>
      <c r="F305" s="155"/>
      <c r="G305" s="61"/>
      <c r="H305" s="61"/>
      <c r="I305" s="132"/>
      <c r="J305" s="63"/>
      <c r="K305" s="63"/>
      <c r="L305" s="131"/>
      <c r="M305" s="65"/>
    </row>
    <row r="306" spans="1:13" ht="12.75" customHeight="1" x14ac:dyDescent="0.2">
      <c r="B306" s="161" t="s">
        <v>3</v>
      </c>
      <c r="C306" s="161"/>
      <c r="D306" s="161"/>
      <c r="E306" s="161"/>
      <c r="F306" s="162">
        <v>1</v>
      </c>
      <c r="G306" s="162"/>
      <c r="H306" s="162"/>
      <c r="I306" s="132"/>
      <c r="J306" s="171"/>
      <c r="K306" s="171"/>
      <c r="L306" s="136"/>
      <c r="M306" s="138">
        <f>+F306*J306</f>
        <v>0</v>
      </c>
    </row>
    <row r="307" spans="1:13" ht="12.75" customHeight="1" x14ac:dyDescent="0.2">
      <c r="B307" s="60"/>
      <c r="C307" s="60"/>
      <c r="D307" s="60"/>
      <c r="E307" s="60"/>
      <c r="F307" s="61"/>
      <c r="G307" s="61"/>
      <c r="H307" s="61"/>
      <c r="I307" s="132"/>
      <c r="J307" s="63"/>
      <c r="K307" s="63"/>
      <c r="L307" s="131"/>
      <c r="M307" s="65"/>
    </row>
    <row r="308" spans="1:13" ht="69.75" customHeight="1" x14ac:dyDescent="0.2">
      <c r="A308" s="44" t="s">
        <v>206</v>
      </c>
      <c r="B308" s="155" t="s">
        <v>291</v>
      </c>
      <c r="C308" s="155"/>
      <c r="D308" s="155"/>
      <c r="E308" s="155"/>
      <c r="F308" s="155"/>
      <c r="G308" s="61"/>
      <c r="H308" s="61"/>
      <c r="I308" s="132"/>
      <c r="J308" s="63"/>
      <c r="K308" s="63"/>
      <c r="L308" s="131"/>
      <c r="M308" s="65"/>
    </row>
    <row r="309" spans="1:13" ht="12.75" customHeight="1" x14ac:dyDescent="0.2">
      <c r="B309" s="161" t="s">
        <v>3</v>
      </c>
      <c r="C309" s="161"/>
      <c r="D309" s="161"/>
      <c r="E309" s="161"/>
      <c r="F309" s="162">
        <v>1</v>
      </c>
      <c r="G309" s="162"/>
      <c r="H309" s="162"/>
      <c r="I309" s="132"/>
      <c r="J309" s="171"/>
      <c r="K309" s="171"/>
      <c r="L309" s="136"/>
      <c r="M309" s="138">
        <f>+F309*J309</f>
        <v>0</v>
      </c>
    </row>
    <row r="310" spans="1:13" ht="12.75" customHeight="1" x14ac:dyDescent="0.2">
      <c r="B310" s="60"/>
      <c r="C310" s="60"/>
      <c r="D310" s="60"/>
      <c r="E310" s="60"/>
      <c r="F310" s="61"/>
      <c r="G310" s="61"/>
      <c r="H310" s="61"/>
      <c r="I310" s="132"/>
      <c r="J310" s="63"/>
      <c r="K310" s="63"/>
      <c r="L310" s="131"/>
      <c r="M310" s="65"/>
    </row>
    <row r="311" spans="1:13" ht="12.75" customHeight="1" x14ac:dyDescent="0.2">
      <c r="B311" s="60"/>
      <c r="C311" s="60"/>
      <c r="D311" s="60"/>
      <c r="E311" s="60"/>
      <c r="F311" s="61"/>
      <c r="G311" s="61"/>
      <c r="H311" s="61"/>
      <c r="I311" s="132"/>
      <c r="J311" s="63"/>
      <c r="K311" s="63"/>
      <c r="L311" s="131"/>
      <c r="M311" s="65"/>
    </row>
    <row r="312" spans="1:13" x14ac:dyDescent="0.2">
      <c r="A312" s="101"/>
      <c r="G312" s="96"/>
      <c r="H312" s="97"/>
      <c r="I312" s="97"/>
      <c r="J312" s="95"/>
      <c r="K312" s="95"/>
      <c r="L312" s="95"/>
      <c r="M312" s="71"/>
    </row>
    <row r="313" spans="1:13" ht="12.75" customHeight="1" x14ac:dyDescent="0.2">
      <c r="A313" s="73" t="s">
        <v>292</v>
      </c>
      <c r="B313" s="74"/>
      <c r="C313" s="74"/>
      <c r="D313" s="74"/>
      <c r="E313" s="74"/>
      <c r="F313" s="75"/>
      <c r="G313" s="75"/>
      <c r="H313" s="76"/>
      <c r="I313" s="76"/>
      <c r="J313" s="165"/>
      <c r="K313" s="165"/>
      <c r="L313" s="134"/>
      <c r="M313" s="139">
        <f>SUM(M278:M312)</f>
        <v>0</v>
      </c>
    </row>
    <row r="314" spans="1:13" ht="12.75" customHeight="1" x14ac:dyDescent="0.2">
      <c r="A314" s="94"/>
      <c r="B314" s="95"/>
      <c r="C314" s="95"/>
      <c r="D314" s="95"/>
      <c r="E314" s="95"/>
      <c r="F314" s="96"/>
      <c r="G314" s="96"/>
      <c r="H314" s="97"/>
      <c r="I314" s="97"/>
      <c r="J314" s="95"/>
      <c r="K314" s="95"/>
      <c r="L314" s="95"/>
      <c r="M314" s="71"/>
    </row>
    <row r="316" spans="1:13" ht="13.5" customHeight="1" thickTop="1" x14ac:dyDescent="0.2">
      <c r="A316" s="84" t="s">
        <v>293</v>
      </c>
      <c r="B316" s="85"/>
      <c r="C316" s="85"/>
      <c r="D316" s="85"/>
      <c r="E316" s="85"/>
      <c r="F316" s="86"/>
      <c r="G316" s="86"/>
      <c r="H316" s="87"/>
      <c r="I316" s="87"/>
      <c r="J316" s="182"/>
      <c r="K316" s="182"/>
      <c r="L316" s="137"/>
      <c r="M316" s="140">
        <f>M313</f>
        <v>0</v>
      </c>
    </row>
    <row r="317" spans="1:13" x14ac:dyDescent="0.2">
      <c r="A317" s="101"/>
      <c r="G317" s="96"/>
      <c r="H317" s="97"/>
      <c r="I317" s="97"/>
      <c r="J317" s="95"/>
      <c r="K317" s="95"/>
      <c r="L317" s="95"/>
      <c r="M317" s="71"/>
    </row>
    <row r="319" spans="1:13" ht="18" customHeight="1" x14ac:dyDescent="0.2"/>
    <row r="320" spans="1:13" ht="14.25" customHeight="1" x14ac:dyDescent="0.2"/>
    <row r="321" ht="15" customHeight="1" x14ac:dyDescent="0.2"/>
    <row r="322" ht="12" customHeight="1" x14ac:dyDescent="0.2"/>
    <row r="323" ht="15.75" customHeight="1" x14ac:dyDescent="0.2"/>
    <row r="324" ht="16.5" customHeight="1" x14ac:dyDescent="0.2"/>
    <row r="327" s="102" customFormat="1" ht="15" customHeight="1" x14ac:dyDescent="0.2"/>
    <row r="328" s="102" customFormat="1" ht="15" customHeight="1" x14ac:dyDescent="0.2"/>
    <row r="329" s="102" customFormat="1" ht="15" customHeight="1" x14ac:dyDescent="0.2"/>
    <row r="330" s="102" customFormat="1" ht="15" customHeight="1" x14ac:dyDescent="0.2"/>
    <row r="331" ht="7.5" customHeight="1" x14ac:dyDescent="0.2"/>
    <row r="332" ht="15.75" customHeight="1" x14ac:dyDescent="0.2"/>
    <row r="334" ht="16.5" customHeight="1" x14ac:dyDescent="0.2"/>
    <row r="337" ht="15" customHeight="1" x14ac:dyDescent="0.2"/>
    <row r="338" ht="12.75" customHeight="1" x14ac:dyDescent="0.2"/>
    <row r="339" ht="15.75" customHeight="1" x14ac:dyDescent="0.2"/>
    <row r="341" ht="16.5" customHeight="1" x14ac:dyDescent="0.2"/>
    <row r="344" s="102" customFormat="1" ht="15" customHeight="1" x14ac:dyDescent="0.2"/>
    <row r="345" s="102" customFormat="1" ht="15" customHeight="1" x14ac:dyDescent="0.2"/>
    <row r="346" s="102" customFormat="1" ht="38.25" customHeight="1" x14ac:dyDescent="0.2"/>
    <row r="347" ht="7.5" customHeight="1" x14ac:dyDescent="0.2"/>
    <row r="348" ht="15.75" customHeight="1" x14ac:dyDescent="0.2"/>
    <row r="349" ht="14.25" customHeight="1" x14ac:dyDescent="0.2"/>
    <row r="350" ht="18" customHeight="1" x14ac:dyDescent="0.2"/>
    <row r="351" ht="18" customHeight="1" x14ac:dyDescent="0.2"/>
    <row r="352" ht="18" customHeight="1" x14ac:dyDescent="0.2"/>
    <row r="356" ht="18" customHeight="1" x14ac:dyDescent="0.2"/>
  </sheetData>
  <sheetProtection selectLockedCells="1" selectUnlockedCells="1"/>
  <mergeCells count="329">
    <mergeCell ref="B308:F308"/>
    <mergeCell ref="B309:E309"/>
    <mergeCell ref="F309:H309"/>
    <mergeCell ref="J309:K309"/>
    <mergeCell ref="J313:K313"/>
    <mergeCell ref="J316:K316"/>
    <mergeCell ref="B302:F302"/>
    <mergeCell ref="B303:E303"/>
    <mergeCell ref="F303:H303"/>
    <mergeCell ref="J303:K303"/>
    <mergeCell ref="B305:F305"/>
    <mergeCell ref="B306:E306"/>
    <mergeCell ref="F306:H306"/>
    <mergeCell ref="J306:K306"/>
    <mergeCell ref="B297:F297"/>
    <mergeCell ref="B298:F298"/>
    <mergeCell ref="B299:E299"/>
    <mergeCell ref="F299:H299"/>
    <mergeCell ref="J299:K299"/>
    <mergeCell ref="B301:F301"/>
    <mergeCell ref="B291:F291"/>
    <mergeCell ref="B292:E292"/>
    <mergeCell ref="F292:H292"/>
    <mergeCell ref="J292:K292"/>
    <mergeCell ref="B294:F294"/>
    <mergeCell ref="B295:E295"/>
    <mergeCell ref="F295:H295"/>
    <mergeCell ref="J295:K295"/>
    <mergeCell ref="B285:E285"/>
    <mergeCell ref="F285:H285"/>
    <mergeCell ref="J285:K285"/>
    <mergeCell ref="B288:F288"/>
    <mergeCell ref="B289:E289"/>
    <mergeCell ref="F289:H289"/>
    <mergeCell ref="J289:K289"/>
    <mergeCell ref="B280:E280"/>
    <mergeCell ref="F280:H280"/>
    <mergeCell ref="J280:K280"/>
    <mergeCell ref="B282:F282"/>
    <mergeCell ref="B283:F283"/>
    <mergeCell ref="B284:F284"/>
    <mergeCell ref="A273:M273"/>
    <mergeCell ref="A275:M275"/>
    <mergeCell ref="A277:A279"/>
    <mergeCell ref="B277:F277"/>
    <mergeCell ref="B278:F278"/>
    <mergeCell ref="B279:F279"/>
    <mergeCell ref="B262:F262"/>
    <mergeCell ref="B263:E263"/>
    <mergeCell ref="F263:H263"/>
    <mergeCell ref="J263:K263"/>
    <mergeCell ref="J267:K267"/>
    <mergeCell ref="J270:K270"/>
    <mergeCell ref="J255:K255"/>
    <mergeCell ref="B257:F257"/>
    <mergeCell ref="B258:F258"/>
    <mergeCell ref="B259:F259"/>
    <mergeCell ref="B260:F260"/>
    <mergeCell ref="B261:F261"/>
    <mergeCell ref="B251:F251"/>
    <mergeCell ref="B252:F252"/>
    <mergeCell ref="B253:F253"/>
    <mergeCell ref="B254:F254"/>
    <mergeCell ref="B255:E255"/>
    <mergeCell ref="F255:H255"/>
    <mergeCell ref="B246:F246"/>
    <mergeCell ref="B247:E247"/>
    <mergeCell ref="F247:H247"/>
    <mergeCell ref="J247:K247"/>
    <mergeCell ref="B249:F249"/>
    <mergeCell ref="B250:F250"/>
    <mergeCell ref="B241:E241"/>
    <mergeCell ref="F241:H241"/>
    <mergeCell ref="J241:K241"/>
    <mergeCell ref="B243:F243"/>
    <mergeCell ref="B244:F244"/>
    <mergeCell ref="B245:F245"/>
    <mergeCell ref="J234:K234"/>
    <mergeCell ref="B236:F236"/>
    <mergeCell ref="B237:F237"/>
    <mergeCell ref="B238:F238"/>
    <mergeCell ref="B239:F239"/>
    <mergeCell ref="B240:F240"/>
    <mergeCell ref="B230:F230"/>
    <mergeCell ref="B231:F231"/>
    <mergeCell ref="B232:F232"/>
    <mergeCell ref="B233:F233"/>
    <mergeCell ref="B234:E234"/>
    <mergeCell ref="F234:H234"/>
    <mergeCell ref="B225:F225"/>
    <mergeCell ref="B226:F226"/>
    <mergeCell ref="B227:F227"/>
    <mergeCell ref="C228:D228"/>
    <mergeCell ref="F228:H228"/>
    <mergeCell ref="J228:K228"/>
    <mergeCell ref="A214:M214"/>
    <mergeCell ref="A216:M216"/>
    <mergeCell ref="B218:F218"/>
    <mergeCell ref="B219:F219"/>
    <mergeCell ref="B221:F221"/>
    <mergeCell ref="B222:F222"/>
    <mergeCell ref="B203:F203"/>
    <mergeCell ref="B204:E204"/>
    <mergeCell ref="F204:H204"/>
    <mergeCell ref="J204:K204"/>
    <mergeCell ref="J208:K208"/>
    <mergeCell ref="J210:K210"/>
    <mergeCell ref="B197:F197"/>
    <mergeCell ref="B198:E198"/>
    <mergeCell ref="F198:H198"/>
    <mergeCell ref="J198:K198"/>
    <mergeCell ref="B200:F200"/>
    <mergeCell ref="B201:E201"/>
    <mergeCell ref="F201:H201"/>
    <mergeCell ref="J201:K201"/>
    <mergeCell ref="J185:K185"/>
    <mergeCell ref="J188:K188"/>
    <mergeCell ref="A191:M191"/>
    <mergeCell ref="B194:F194"/>
    <mergeCell ref="B195:E195"/>
    <mergeCell ref="F195:H195"/>
    <mergeCell ref="J195:K195"/>
    <mergeCell ref="A182:A184"/>
    <mergeCell ref="B182:F182"/>
    <mergeCell ref="B183:F183"/>
    <mergeCell ref="B184:F184"/>
    <mergeCell ref="B185:E185"/>
    <mergeCell ref="F185:H185"/>
    <mergeCell ref="B178:E178"/>
    <mergeCell ref="F178:H178"/>
    <mergeCell ref="J178:K178"/>
    <mergeCell ref="B179:F179"/>
    <mergeCell ref="B180:E180"/>
    <mergeCell ref="F180:H180"/>
    <mergeCell ref="J180:K180"/>
    <mergeCell ref="A171:A177"/>
    <mergeCell ref="B171:F171"/>
    <mergeCell ref="B172:F172"/>
    <mergeCell ref="B173:F173"/>
    <mergeCell ref="B174:F174"/>
    <mergeCell ref="B175:F175"/>
    <mergeCell ref="B176:F176"/>
    <mergeCell ref="B177:F177"/>
    <mergeCell ref="B166:E166"/>
    <mergeCell ref="F166:H166"/>
    <mergeCell ref="J166:K166"/>
    <mergeCell ref="B168:F168"/>
    <mergeCell ref="B169:E169"/>
    <mergeCell ref="F169:H169"/>
    <mergeCell ref="J169:K169"/>
    <mergeCell ref="B160:F160"/>
    <mergeCell ref="B161:F161"/>
    <mergeCell ref="B162:F162"/>
    <mergeCell ref="B163:F163"/>
    <mergeCell ref="B164:F164"/>
    <mergeCell ref="B165:F165"/>
    <mergeCell ref="B152:E152"/>
    <mergeCell ref="F152:H152"/>
    <mergeCell ref="J152:K152"/>
    <mergeCell ref="A154:A165"/>
    <mergeCell ref="B154:F154"/>
    <mergeCell ref="B155:F155"/>
    <mergeCell ref="B156:F156"/>
    <mergeCell ref="B157:F157"/>
    <mergeCell ref="B158:F158"/>
    <mergeCell ref="B159:F159"/>
    <mergeCell ref="B145:E145"/>
    <mergeCell ref="F145:H145"/>
    <mergeCell ref="J145:K145"/>
    <mergeCell ref="B147:F147"/>
    <mergeCell ref="A148:A151"/>
    <mergeCell ref="B148:F148"/>
    <mergeCell ref="B149:F149"/>
    <mergeCell ref="B150:F150"/>
    <mergeCell ref="B151:F151"/>
    <mergeCell ref="C138:D138"/>
    <mergeCell ref="F138:H138"/>
    <mergeCell ref="J138:K138"/>
    <mergeCell ref="B140:F140"/>
    <mergeCell ref="A141:A144"/>
    <mergeCell ref="B141:F141"/>
    <mergeCell ref="B142:F142"/>
    <mergeCell ref="B143:F143"/>
    <mergeCell ref="B144:F144"/>
    <mergeCell ref="B133:F133"/>
    <mergeCell ref="F134:H134"/>
    <mergeCell ref="J134:K134"/>
    <mergeCell ref="A136:A137"/>
    <mergeCell ref="B136:F136"/>
    <mergeCell ref="B137:E137"/>
    <mergeCell ref="A129:A130"/>
    <mergeCell ref="B129:F129"/>
    <mergeCell ref="B130:E130"/>
    <mergeCell ref="B131:F131"/>
    <mergeCell ref="F132:H132"/>
    <mergeCell ref="J132:K132"/>
    <mergeCell ref="B124:F124"/>
    <mergeCell ref="F125:H125"/>
    <mergeCell ref="J125:K125"/>
    <mergeCell ref="B126:F126"/>
    <mergeCell ref="F127:H127"/>
    <mergeCell ref="J127:K127"/>
    <mergeCell ref="B120:E120"/>
    <mergeCell ref="F120:H120"/>
    <mergeCell ref="J120:K120"/>
    <mergeCell ref="A122:A123"/>
    <mergeCell ref="B122:F122"/>
    <mergeCell ref="B123:E123"/>
    <mergeCell ref="B113:E113"/>
    <mergeCell ref="F113:H113"/>
    <mergeCell ref="J113:K113"/>
    <mergeCell ref="A115:A119"/>
    <mergeCell ref="B115:F115"/>
    <mergeCell ref="B116:F116"/>
    <mergeCell ref="B117:F117"/>
    <mergeCell ref="B118:F118"/>
    <mergeCell ref="B119:F119"/>
    <mergeCell ref="B106:E106"/>
    <mergeCell ref="F106:H106"/>
    <mergeCell ref="J106:K106"/>
    <mergeCell ref="A108:A112"/>
    <mergeCell ref="B108:F108"/>
    <mergeCell ref="B109:F109"/>
    <mergeCell ref="B110:F110"/>
    <mergeCell ref="B111:F111"/>
    <mergeCell ref="B112:F112"/>
    <mergeCell ref="B98:E98"/>
    <mergeCell ref="F98:H98"/>
    <mergeCell ref="J98:K98"/>
    <mergeCell ref="A101:A105"/>
    <mergeCell ref="B101:F101"/>
    <mergeCell ref="B102:F102"/>
    <mergeCell ref="B103:F103"/>
    <mergeCell ref="B104:F104"/>
    <mergeCell ref="B105:F105"/>
    <mergeCell ref="B91:E91"/>
    <mergeCell ref="F91:H91"/>
    <mergeCell ref="J91:K91"/>
    <mergeCell ref="A93:A97"/>
    <mergeCell ref="B93:F93"/>
    <mergeCell ref="B94:F94"/>
    <mergeCell ref="B95:F95"/>
    <mergeCell ref="B96:F96"/>
    <mergeCell ref="B97:F97"/>
    <mergeCell ref="A87:A90"/>
    <mergeCell ref="B87:F87"/>
    <mergeCell ref="B88:F88"/>
    <mergeCell ref="B89:F89"/>
    <mergeCell ref="B90:F90"/>
    <mergeCell ref="B78:F78"/>
    <mergeCell ref="B79:F79"/>
    <mergeCell ref="B80:F80"/>
    <mergeCell ref="B81:F81"/>
    <mergeCell ref="B82:F82"/>
    <mergeCell ref="B83:F83"/>
    <mergeCell ref="J67:K67"/>
    <mergeCell ref="A71:M71"/>
    <mergeCell ref="A74:A83"/>
    <mergeCell ref="B74:F74"/>
    <mergeCell ref="B75:F75"/>
    <mergeCell ref="B76:F76"/>
    <mergeCell ref="B77:F77"/>
    <mergeCell ref="B84:E84"/>
    <mergeCell ref="F84:H84"/>
    <mergeCell ref="J84:K84"/>
    <mergeCell ref="A60:A64"/>
    <mergeCell ref="B60:F60"/>
    <mergeCell ref="B61:F61"/>
    <mergeCell ref="B62:F62"/>
    <mergeCell ref="B63:F63"/>
    <mergeCell ref="B64:F64"/>
    <mergeCell ref="B65:E65"/>
    <mergeCell ref="F65:H65"/>
    <mergeCell ref="J65:K65"/>
    <mergeCell ref="B52:E52"/>
    <mergeCell ref="F52:H52"/>
    <mergeCell ref="J52:K52"/>
    <mergeCell ref="A54:A57"/>
    <mergeCell ref="B54:F54"/>
    <mergeCell ref="B55:F55"/>
    <mergeCell ref="B56:F56"/>
    <mergeCell ref="B57:F57"/>
    <mergeCell ref="B58:E58"/>
    <mergeCell ref="F58:H58"/>
    <mergeCell ref="J58:K58"/>
    <mergeCell ref="J34:K34"/>
    <mergeCell ref="A37:K37"/>
    <mergeCell ref="A41:M41"/>
    <mergeCell ref="A44:A51"/>
    <mergeCell ref="B44:F44"/>
    <mergeCell ref="B45:F45"/>
    <mergeCell ref="B46:F46"/>
    <mergeCell ref="B47:F47"/>
    <mergeCell ref="B48:F48"/>
    <mergeCell ref="B49:F49"/>
    <mergeCell ref="B50:F50"/>
    <mergeCell ref="B51:F51"/>
    <mergeCell ref="A31:A33"/>
    <mergeCell ref="B31:F31"/>
    <mergeCell ref="B32:F32"/>
    <mergeCell ref="B33:F33"/>
    <mergeCell ref="B34:E34"/>
    <mergeCell ref="F34:H34"/>
    <mergeCell ref="B26:F26"/>
    <mergeCell ref="B27:E27"/>
    <mergeCell ref="F27:H27"/>
    <mergeCell ref="J27:K27"/>
    <mergeCell ref="B28:F28"/>
    <mergeCell ref="B29:E29"/>
    <mergeCell ref="F29:H29"/>
    <mergeCell ref="J29:K29"/>
    <mergeCell ref="A18:E18"/>
    <mergeCell ref="F18:H18"/>
    <mergeCell ref="J18:K18"/>
    <mergeCell ref="A21:A25"/>
    <mergeCell ref="B21:F21"/>
    <mergeCell ref="B22:F22"/>
    <mergeCell ref="B23:F23"/>
    <mergeCell ref="B24:F24"/>
    <mergeCell ref="B25:F25"/>
    <mergeCell ref="A9:M9"/>
    <mergeCell ref="A13:M13"/>
    <mergeCell ref="A16:A17"/>
    <mergeCell ref="B16:F16"/>
    <mergeCell ref="B17:F17"/>
    <mergeCell ref="A3:M3"/>
    <mergeCell ref="A6:M7"/>
    <mergeCell ref="B11:D11"/>
    <mergeCell ref="E11:F11"/>
  </mergeCells>
  <pageMargins left="1.3388888888888888" right="0.31527777777777777" top="0.39374999999999999" bottom="1.1951388888888888" header="0.51180555555555551" footer="0.31527777777777777"/>
  <pageSetup paperSize="9" scale="73" firstPageNumber="0" orientation="portrait" horizontalDpi="300" verticalDpi="300" r:id="rId1"/>
  <headerFooter alignWithMargins="0">
    <oddFooter xml:space="preserve">&amp;L&amp;"Arial,Regular"&amp;10            ___________________
&amp;"Arial,Italic"  Troškovnik&amp;R&amp;"Arial,Regular"&amp;10_________________________ 
&amp;"Arial,Italic"str. &amp;P/&amp;N </oddFooter>
  </headerFooter>
  <rowBreaks count="10" manualBreakCount="10">
    <brk id="40" max="16383" man="1"/>
    <brk id="70" max="16383" man="1"/>
    <brk id="107" max="10" man="1"/>
    <brk id="181" max="10" man="1"/>
    <brk id="213" max="16383" man="1"/>
    <brk id="229" max="16383" man="1"/>
    <brk id="248" max="16383" man="1"/>
    <brk id="256" max="10" man="1"/>
    <brk id="272" max="16383" man="1"/>
    <brk id="31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J148"/>
  <sheetViews>
    <sheetView tabSelected="1" view="pageBreakPreview" topLeftCell="A119" zoomScale="150" zoomScaleNormal="100" zoomScaleSheetLayoutView="150" workbookViewId="0">
      <selection activeCell="B122" sqref="B122"/>
    </sheetView>
  </sheetViews>
  <sheetFormatPr defaultRowHeight="12.75" x14ac:dyDescent="0.2"/>
  <cols>
    <col min="1" max="1" width="7.85546875" style="5" bestFit="1" customWidth="1"/>
    <col min="2" max="2" width="35.7109375" style="6" customWidth="1"/>
    <col min="3" max="3" width="3.28515625" style="2" customWidth="1"/>
    <col min="4" max="4" width="7.85546875" style="3" customWidth="1"/>
    <col min="5" max="5" width="6.7109375" style="3" bestFit="1" customWidth="1"/>
    <col min="6" max="6" width="1" style="3" customWidth="1"/>
    <col min="7" max="7" width="11.28515625" style="13" bestFit="1" customWidth="1"/>
    <col min="8" max="8" width="0.85546875" style="13" customWidth="1"/>
    <col min="9" max="9" width="13.140625" style="147" customWidth="1"/>
    <col min="11" max="16384" width="9.140625" style="2"/>
  </cols>
  <sheetData>
    <row r="1" spans="1:9" ht="15.75" x14ac:dyDescent="0.25">
      <c r="A1" s="1" t="s">
        <v>308</v>
      </c>
      <c r="B1" s="1" t="s">
        <v>80</v>
      </c>
    </row>
    <row r="2" spans="1:9" x14ac:dyDescent="0.2">
      <c r="A2" s="15"/>
      <c r="B2" s="15"/>
    </row>
    <row r="3" spans="1:9" ht="25.5" x14ac:dyDescent="0.2">
      <c r="A3" s="126" t="s">
        <v>310</v>
      </c>
      <c r="B3" s="126" t="s">
        <v>311</v>
      </c>
      <c r="D3" s="126" t="s">
        <v>312</v>
      </c>
      <c r="E3" s="126" t="s">
        <v>313</v>
      </c>
      <c r="F3" s="126"/>
      <c r="G3" s="125" t="s">
        <v>316</v>
      </c>
      <c r="H3" s="125"/>
      <c r="I3" s="148" t="s">
        <v>315</v>
      </c>
    </row>
    <row r="4" spans="1:9" x14ac:dyDescent="0.2">
      <c r="A4" s="11"/>
      <c r="B4" s="2"/>
      <c r="E4" s="2"/>
      <c r="F4" s="2"/>
      <c r="G4" s="30"/>
      <c r="H4" s="30"/>
    </row>
    <row r="5" spans="1:9" x14ac:dyDescent="0.2">
      <c r="A5" s="4" t="s">
        <v>6</v>
      </c>
      <c r="B5" s="17" t="s">
        <v>17</v>
      </c>
      <c r="C5" s="17"/>
      <c r="G5" s="30"/>
      <c r="H5" s="30"/>
    </row>
    <row r="6" spans="1:9" x14ac:dyDescent="0.2">
      <c r="B6" s="2"/>
      <c r="G6" s="30"/>
      <c r="H6" s="30"/>
    </row>
    <row r="7" spans="1:9" x14ac:dyDescent="0.2">
      <c r="A7" s="5" t="s">
        <v>33</v>
      </c>
      <c r="B7" s="11" t="s">
        <v>73</v>
      </c>
      <c r="C7" s="11"/>
      <c r="G7" s="30"/>
      <c r="H7" s="30"/>
    </row>
    <row r="8" spans="1:9" x14ac:dyDescent="0.2">
      <c r="B8" s="11" t="s">
        <v>63</v>
      </c>
      <c r="C8" s="11"/>
      <c r="D8" s="3" t="s">
        <v>4</v>
      </c>
      <c r="E8" s="3">
        <v>55</v>
      </c>
      <c r="G8" s="143"/>
      <c r="H8" s="14"/>
      <c r="I8" s="149">
        <f>G8*E8</f>
        <v>0</v>
      </c>
    </row>
    <row r="9" spans="1:9" x14ac:dyDescent="0.2">
      <c r="B9" s="2"/>
      <c r="G9" s="30"/>
      <c r="H9" s="30"/>
    </row>
    <row r="10" spans="1:9" ht="76.5" x14ac:dyDescent="0.2">
      <c r="A10" s="5" t="s">
        <v>34</v>
      </c>
      <c r="B10" s="12" t="s">
        <v>97</v>
      </c>
      <c r="C10" s="11"/>
      <c r="D10" s="3" t="s">
        <v>18</v>
      </c>
      <c r="E10" s="3">
        <v>17.600000000000001</v>
      </c>
      <c r="G10" s="143"/>
      <c r="H10" s="14"/>
      <c r="I10" s="149">
        <f>G10*E10</f>
        <v>0</v>
      </c>
    </row>
    <row r="11" spans="1:9" x14ac:dyDescent="0.2">
      <c r="B11" s="12"/>
      <c r="C11" s="11"/>
      <c r="G11" s="30"/>
      <c r="H11" s="30"/>
    </row>
    <row r="12" spans="1:9" ht="38.25" x14ac:dyDescent="0.2">
      <c r="A12" s="5" t="s">
        <v>69</v>
      </c>
      <c r="B12" s="11" t="s">
        <v>98</v>
      </c>
      <c r="C12" s="11"/>
      <c r="D12" s="3" t="s">
        <v>18</v>
      </c>
      <c r="E12" s="2">
        <v>17.600000000000001</v>
      </c>
      <c r="F12" s="2"/>
      <c r="G12" s="143"/>
      <c r="H12" s="14"/>
      <c r="I12" s="149">
        <f>G12*E12</f>
        <v>0</v>
      </c>
    </row>
    <row r="13" spans="1:9" x14ac:dyDescent="0.2">
      <c r="B13" s="11"/>
      <c r="C13" s="11"/>
      <c r="G13" s="30"/>
      <c r="H13" s="30"/>
    </row>
    <row r="14" spans="1:9" ht="38.25" x14ac:dyDescent="0.2">
      <c r="A14" s="5" t="s">
        <v>40</v>
      </c>
      <c r="B14" s="11" t="s">
        <v>27</v>
      </c>
      <c r="C14" s="11"/>
      <c r="G14" s="30"/>
      <c r="H14" s="30"/>
    </row>
    <row r="15" spans="1:9" x14ac:dyDescent="0.2">
      <c r="A15" s="5" t="s">
        <v>5</v>
      </c>
      <c r="B15" s="11" t="s">
        <v>99</v>
      </c>
      <c r="C15" s="11"/>
      <c r="D15" s="3" t="s">
        <v>18</v>
      </c>
      <c r="E15" s="3">
        <v>4.4000000000000004</v>
      </c>
      <c r="G15" s="143"/>
      <c r="H15" s="14"/>
      <c r="I15" s="149">
        <f>G15*E15</f>
        <v>0</v>
      </c>
    </row>
    <row r="16" spans="1:9" x14ac:dyDescent="0.2">
      <c r="B16" s="11"/>
      <c r="C16" s="11"/>
      <c r="G16" s="14"/>
      <c r="H16" s="14"/>
      <c r="I16" s="150"/>
    </row>
    <row r="17" spans="1:9" x14ac:dyDescent="0.2">
      <c r="B17" s="11"/>
      <c r="C17" s="11"/>
      <c r="E17" s="2"/>
      <c r="F17" s="2"/>
      <c r="G17" s="28"/>
      <c r="H17" s="28"/>
    </row>
    <row r="18" spans="1:9" ht="38.25" x14ac:dyDescent="0.2">
      <c r="A18" s="5" t="s">
        <v>35</v>
      </c>
      <c r="B18" s="11" t="s">
        <v>100</v>
      </c>
      <c r="C18" s="11"/>
      <c r="D18" s="3" t="s">
        <v>4</v>
      </c>
      <c r="E18" s="3">
        <v>100</v>
      </c>
      <c r="G18" s="143"/>
      <c r="H18" s="14"/>
      <c r="I18" s="149">
        <f>G18*E18</f>
        <v>0</v>
      </c>
    </row>
    <row r="19" spans="1:9" x14ac:dyDescent="0.2">
      <c r="B19" s="2"/>
      <c r="G19" s="30"/>
      <c r="H19" s="30"/>
    </row>
    <row r="20" spans="1:9" ht="25.5" x14ac:dyDescent="0.2">
      <c r="A20" s="5" t="s">
        <v>36</v>
      </c>
      <c r="B20" s="11" t="s">
        <v>19</v>
      </c>
      <c r="C20" s="11"/>
      <c r="D20" s="3" t="s">
        <v>3</v>
      </c>
      <c r="E20" s="3">
        <v>55</v>
      </c>
      <c r="G20" s="143"/>
      <c r="H20" s="14"/>
      <c r="I20" s="149">
        <f>G20*E20</f>
        <v>0</v>
      </c>
    </row>
    <row r="21" spans="1:9" x14ac:dyDescent="0.2">
      <c r="B21" s="2"/>
      <c r="G21" s="14"/>
      <c r="H21" s="14"/>
      <c r="I21" s="150"/>
    </row>
    <row r="22" spans="1:9" ht="38.25" x14ac:dyDescent="0.2">
      <c r="A22" s="5" t="s">
        <v>37</v>
      </c>
      <c r="B22" s="11" t="s">
        <v>24</v>
      </c>
      <c r="C22" s="11"/>
      <c r="D22" s="3" t="s">
        <v>4</v>
      </c>
      <c r="E22" s="3">
        <v>60</v>
      </c>
      <c r="G22" s="143"/>
      <c r="H22" s="14"/>
      <c r="I22" s="149">
        <f>G22*E22</f>
        <v>0</v>
      </c>
    </row>
    <row r="23" spans="1:9" x14ac:dyDescent="0.2">
      <c r="B23" s="11"/>
      <c r="C23" s="11"/>
      <c r="G23" s="30"/>
      <c r="H23" s="30"/>
    </row>
    <row r="24" spans="1:9" ht="25.5" x14ac:dyDescent="0.2">
      <c r="A24" s="5" t="s">
        <v>38</v>
      </c>
      <c r="B24" s="11" t="s">
        <v>20</v>
      </c>
      <c r="C24" s="11"/>
      <c r="D24" s="3" t="s">
        <v>4</v>
      </c>
      <c r="E24" s="3">
        <v>10</v>
      </c>
      <c r="G24" s="143"/>
      <c r="H24" s="14"/>
      <c r="I24" s="149">
        <f>G24*E24</f>
        <v>0</v>
      </c>
    </row>
    <row r="25" spans="1:9" x14ac:dyDescent="0.2">
      <c r="B25" s="2"/>
      <c r="E25" s="2"/>
      <c r="F25" s="2"/>
      <c r="G25" s="14"/>
      <c r="H25" s="14"/>
      <c r="I25" s="150"/>
    </row>
    <row r="26" spans="1:9" ht="25.5" x14ac:dyDescent="0.2">
      <c r="A26" s="5" t="s">
        <v>67</v>
      </c>
      <c r="B26" s="11" t="s">
        <v>25</v>
      </c>
      <c r="C26" s="11"/>
      <c r="D26" s="3" t="s">
        <v>3</v>
      </c>
      <c r="E26" s="3">
        <v>1</v>
      </c>
      <c r="G26" s="143"/>
      <c r="H26" s="14"/>
      <c r="I26" s="149">
        <f>G26*E26</f>
        <v>0</v>
      </c>
    </row>
    <row r="27" spans="1:9" x14ac:dyDescent="0.2">
      <c r="B27" s="11"/>
      <c r="C27" s="11"/>
      <c r="G27" s="30"/>
      <c r="H27" s="30"/>
    </row>
    <row r="28" spans="1:9" ht="51" x14ac:dyDescent="0.2">
      <c r="A28" s="5" t="s">
        <v>41</v>
      </c>
      <c r="B28" s="11" t="s">
        <v>74</v>
      </c>
      <c r="C28" s="11"/>
      <c r="D28" s="3" t="s">
        <v>66</v>
      </c>
      <c r="E28" s="3">
        <v>1</v>
      </c>
      <c r="G28" s="143"/>
      <c r="H28" s="14"/>
      <c r="I28" s="149">
        <f>G28</f>
        <v>0</v>
      </c>
    </row>
    <row r="29" spans="1:9" x14ac:dyDescent="0.2">
      <c r="B29" s="2"/>
      <c r="G29" s="14"/>
      <c r="H29" s="14"/>
      <c r="I29" s="150"/>
    </row>
    <row r="30" spans="1:9" x14ac:dyDescent="0.2">
      <c r="A30" s="3" t="s">
        <v>39</v>
      </c>
      <c r="B30" s="2" t="s">
        <v>58</v>
      </c>
      <c r="E30" s="19"/>
      <c r="F30" s="19"/>
      <c r="G30" s="14"/>
      <c r="H30" s="14"/>
    </row>
    <row r="31" spans="1:9" ht="25.5" x14ac:dyDescent="0.2">
      <c r="A31" s="11"/>
      <c r="B31" s="6" t="s">
        <v>59</v>
      </c>
      <c r="E31" s="19"/>
      <c r="F31" s="19"/>
      <c r="G31" s="14"/>
      <c r="H31" s="14"/>
    </row>
    <row r="32" spans="1:9" x14ac:dyDescent="0.2">
      <c r="A32" s="5" t="s">
        <v>5</v>
      </c>
      <c r="B32" s="20" t="s">
        <v>31</v>
      </c>
      <c r="E32" s="19"/>
      <c r="F32" s="19"/>
      <c r="G32" s="14"/>
      <c r="H32" s="14"/>
    </row>
    <row r="33" spans="1:9" x14ac:dyDescent="0.2">
      <c r="A33" s="5" t="s">
        <v>5</v>
      </c>
      <c r="B33" s="20" t="s">
        <v>60</v>
      </c>
      <c r="E33" s="19"/>
      <c r="F33" s="19"/>
      <c r="G33" s="14"/>
      <c r="H33" s="14"/>
    </row>
    <row r="34" spans="1:9" ht="25.5" x14ac:dyDescent="0.2">
      <c r="A34" s="5" t="s">
        <v>5</v>
      </c>
      <c r="B34" s="20" t="s">
        <v>61</v>
      </c>
      <c r="E34" s="19"/>
      <c r="F34" s="19"/>
      <c r="G34" s="14"/>
      <c r="H34" s="14"/>
    </row>
    <row r="35" spans="1:9" ht="25.5" x14ac:dyDescent="0.2">
      <c r="A35" s="5" t="s">
        <v>5</v>
      </c>
      <c r="B35" s="21" t="s">
        <v>32</v>
      </c>
      <c r="C35" s="8"/>
      <c r="D35" s="7"/>
      <c r="E35" s="7"/>
      <c r="F35" s="141"/>
    </row>
    <row r="36" spans="1:9" x14ac:dyDescent="0.2">
      <c r="A36" s="11"/>
      <c r="B36" s="2" t="s">
        <v>29</v>
      </c>
      <c r="D36" s="3" t="s">
        <v>66</v>
      </c>
      <c r="E36" s="2">
        <v>1</v>
      </c>
      <c r="F36" s="2"/>
      <c r="G36" s="143"/>
      <c r="H36" s="14"/>
      <c r="I36" s="149">
        <f>G36*E36</f>
        <v>0</v>
      </c>
    </row>
    <row r="37" spans="1:9" ht="38.25" x14ac:dyDescent="0.2">
      <c r="A37" s="11"/>
      <c r="B37" s="6" t="s">
        <v>62</v>
      </c>
      <c r="E37" s="19"/>
      <c r="F37" s="19"/>
      <c r="G37" s="14"/>
      <c r="H37" s="14"/>
    </row>
    <row r="38" spans="1:9" x14ac:dyDescent="0.2">
      <c r="A38" s="11"/>
      <c r="E38" s="19"/>
      <c r="F38" s="19"/>
      <c r="G38" s="14"/>
      <c r="H38" s="14"/>
    </row>
    <row r="39" spans="1:9" ht="25.5" x14ac:dyDescent="0.2">
      <c r="A39" s="33" t="s">
        <v>42</v>
      </c>
      <c r="B39" s="36" t="s">
        <v>81</v>
      </c>
      <c r="C39" s="36"/>
      <c r="D39" s="35"/>
      <c r="E39" s="32"/>
      <c r="F39" s="32"/>
      <c r="G39" s="14"/>
      <c r="H39" s="14"/>
      <c r="I39" s="150"/>
    </row>
    <row r="40" spans="1:9" x14ac:dyDescent="0.2">
      <c r="A40" s="33"/>
      <c r="B40" s="36" t="s">
        <v>82</v>
      </c>
      <c r="C40" s="36"/>
      <c r="D40" s="36"/>
      <c r="E40" s="32"/>
      <c r="F40" s="32"/>
      <c r="G40" s="14"/>
      <c r="H40" s="14"/>
      <c r="I40" s="150"/>
    </row>
    <row r="41" spans="1:9" x14ac:dyDescent="0.2">
      <c r="A41" s="33"/>
      <c r="B41" s="36" t="s">
        <v>83</v>
      </c>
      <c r="C41" s="36"/>
      <c r="D41" s="36"/>
      <c r="E41" s="32"/>
      <c r="F41" s="32"/>
      <c r="G41" s="14"/>
      <c r="H41" s="14"/>
      <c r="I41" s="150"/>
    </row>
    <row r="42" spans="1:9" x14ac:dyDescent="0.2">
      <c r="A42" s="33"/>
      <c r="B42" s="36" t="s">
        <v>84</v>
      </c>
      <c r="C42" s="36"/>
      <c r="D42" s="36"/>
      <c r="E42" s="32"/>
      <c r="F42" s="32"/>
      <c r="G42" s="14"/>
      <c r="H42" s="14"/>
      <c r="I42" s="150"/>
    </row>
    <row r="43" spans="1:9" x14ac:dyDescent="0.2">
      <c r="A43" s="33"/>
      <c r="B43" s="36" t="s">
        <v>85</v>
      </c>
      <c r="C43" s="36"/>
      <c r="D43" s="36"/>
      <c r="E43" s="32"/>
      <c r="F43" s="32"/>
      <c r="G43" s="14"/>
      <c r="H43" s="14"/>
      <c r="I43" s="150"/>
    </row>
    <row r="44" spans="1:9" ht="25.5" x14ac:dyDescent="0.2">
      <c r="A44" s="33"/>
      <c r="B44" s="36" t="s">
        <v>86</v>
      </c>
      <c r="C44" s="36"/>
      <c r="D44" s="36" t="s">
        <v>3</v>
      </c>
      <c r="E44" s="32">
        <v>1</v>
      </c>
      <c r="F44" s="32"/>
      <c r="G44" s="22"/>
      <c r="I44" s="149">
        <f>G44*E44</f>
        <v>0</v>
      </c>
    </row>
    <row r="45" spans="1:9" x14ac:dyDescent="0.2">
      <c r="A45" s="33"/>
      <c r="B45" s="36"/>
      <c r="C45" s="36"/>
      <c r="D45" s="36"/>
      <c r="E45" s="32"/>
      <c r="F45" s="32"/>
      <c r="I45" s="150"/>
    </row>
    <row r="46" spans="1:9" ht="89.25" x14ac:dyDescent="0.2">
      <c r="A46" s="33" t="s">
        <v>43</v>
      </c>
      <c r="B46" s="36" t="s">
        <v>87</v>
      </c>
      <c r="C46" s="36"/>
      <c r="D46" s="35"/>
      <c r="E46" s="32"/>
      <c r="F46" s="32"/>
      <c r="G46" s="14"/>
      <c r="H46" s="14"/>
      <c r="I46" s="150"/>
    </row>
    <row r="47" spans="1:9" x14ac:dyDescent="0.2">
      <c r="A47" s="33"/>
      <c r="B47" s="36" t="s">
        <v>88</v>
      </c>
      <c r="C47" s="36"/>
      <c r="D47" s="35"/>
      <c r="E47" s="32"/>
      <c r="F47" s="32"/>
      <c r="G47" s="14"/>
      <c r="H47" s="14"/>
      <c r="I47" s="150"/>
    </row>
    <row r="48" spans="1:9" x14ac:dyDescent="0.2">
      <c r="A48" s="33"/>
      <c r="B48" s="36" t="s">
        <v>89</v>
      </c>
      <c r="C48" s="36"/>
      <c r="D48" s="35"/>
      <c r="E48" s="32"/>
      <c r="F48" s="32"/>
      <c r="G48" s="14"/>
      <c r="H48" s="14"/>
      <c r="I48" s="150"/>
    </row>
    <row r="49" spans="1:9" x14ac:dyDescent="0.2">
      <c r="A49" s="33"/>
      <c r="B49" s="36" t="s">
        <v>90</v>
      </c>
      <c r="C49" s="36"/>
      <c r="D49" s="35"/>
      <c r="E49" s="32"/>
      <c r="F49" s="32"/>
      <c r="G49" s="14"/>
      <c r="H49" s="14"/>
      <c r="I49" s="150"/>
    </row>
    <row r="50" spans="1:9" x14ac:dyDescent="0.2">
      <c r="A50" s="33"/>
      <c r="B50" s="36" t="s">
        <v>91</v>
      </c>
      <c r="C50" s="36"/>
      <c r="D50" s="35"/>
      <c r="E50" s="32"/>
      <c r="F50" s="32"/>
      <c r="G50" s="14"/>
      <c r="H50" s="14"/>
      <c r="I50" s="150"/>
    </row>
    <row r="51" spans="1:9" x14ac:dyDescent="0.2">
      <c r="A51" s="33"/>
      <c r="B51" s="36" t="s">
        <v>92</v>
      </c>
      <c r="C51" s="36"/>
      <c r="D51" s="36" t="s">
        <v>3</v>
      </c>
      <c r="E51" s="32">
        <v>1</v>
      </c>
      <c r="F51" s="32"/>
      <c r="G51" s="143"/>
      <c r="H51" s="14"/>
      <c r="I51" s="149">
        <f>G51*E51</f>
        <v>0</v>
      </c>
    </row>
    <row r="52" spans="1:9" x14ac:dyDescent="0.2">
      <c r="B52" s="11"/>
      <c r="G52" s="30"/>
      <c r="H52" s="30"/>
    </row>
    <row r="53" spans="1:9" x14ac:dyDescent="0.2">
      <c r="B53" s="2"/>
      <c r="G53" s="30"/>
      <c r="H53" s="30"/>
    </row>
    <row r="54" spans="1:9" x14ac:dyDescent="0.2">
      <c r="A54" s="4" t="s">
        <v>7</v>
      </c>
      <c r="B54" s="17" t="s">
        <v>21</v>
      </c>
      <c r="C54" s="17"/>
      <c r="G54" s="30"/>
      <c r="H54" s="30"/>
    </row>
    <row r="55" spans="1:9" x14ac:dyDescent="0.2">
      <c r="B55" s="2"/>
      <c r="G55" s="30"/>
      <c r="H55" s="30"/>
    </row>
    <row r="56" spans="1:9" ht="127.5" x14ac:dyDescent="0.2">
      <c r="A56" s="5" t="s">
        <v>44</v>
      </c>
      <c r="B56" s="6" t="s">
        <v>101</v>
      </c>
      <c r="D56" s="3" t="s">
        <v>3</v>
      </c>
      <c r="E56" s="3">
        <v>1</v>
      </c>
      <c r="G56" s="31"/>
      <c r="H56" s="30"/>
      <c r="I56" s="149">
        <f>G56*E56</f>
        <v>0</v>
      </c>
    </row>
    <row r="57" spans="1:9" x14ac:dyDescent="0.2">
      <c r="B57" s="2"/>
      <c r="G57" s="30"/>
      <c r="H57" s="30"/>
    </row>
    <row r="58" spans="1:9" x14ac:dyDescent="0.2">
      <c r="B58" s="2"/>
      <c r="G58" s="30"/>
      <c r="H58" s="30"/>
    </row>
    <row r="59" spans="1:9" ht="267.75" x14ac:dyDescent="0.2">
      <c r="A59" s="5" t="s">
        <v>45</v>
      </c>
      <c r="B59" s="38" t="s">
        <v>298</v>
      </c>
      <c r="D59" s="3" t="s">
        <v>3</v>
      </c>
      <c r="E59" s="3">
        <v>2</v>
      </c>
      <c r="G59" s="31"/>
      <c r="H59" s="30"/>
      <c r="I59" s="149">
        <f>G59*E59</f>
        <v>0</v>
      </c>
    </row>
    <row r="60" spans="1:9" x14ac:dyDescent="0.2">
      <c r="B60" s="24"/>
      <c r="G60" s="30"/>
      <c r="H60" s="30"/>
      <c r="I60" s="150"/>
    </row>
    <row r="61" spans="1:9" ht="178.5" x14ac:dyDescent="0.2">
      <c r="A61" s="5" t="s">
        <v>70</v>
      </c>
      <c r="B61" s="39" t="s">
        <v>299</v>
      </c>
      <c r="C61" s="16"/>
      <c r="D61" s="16" t="s">
        <v>3</v>
      </c>
      <c r="E61" s="3">
        <v>8</v>
      </c>
      <c r="G61" s="144"/>
      <c r="H61" s="28"/>
      <c r="I61" s="149">
        <f>G61*E61</f>
        <v>0</v>
      </c>
    </row>
    <row r="62" spans="1:9" x14ac:dyDescent="0.2">
      <c r="B62" s="11"/>
      <c r="C62" s="11"/>
      <c r="G62" s="30"/>
      <c r="H62" s="30"/>
    </row>
    <row r="63" spans="1:9" ht="51" x14ac:dyDescent="0.2">
      <c r="A63" s="5" t="s">
        <v>46</v>
      </c>
      <c r="B63" s="11" t="s">
        <v>26</v>
      </c>
      <c r="C63" s="11"/>
      <c r="D63" s="3" t="s">
        <v>4</v>
      </c>
      <c r="E63" s="3">
        <v>60</v>
      </c>
      <c r="G63" s="143"/>
      <c r="H63" s="14"/>
      <c r="I63" s="149">
        <f>G63*E63</f>
        <v>0</v>
      </c>
    </row>
    <row r="64" spans="1:9" x14ac:dyDescent="0.2">
      <c r="B64" s="11"/>
      <c r="C64" s="11"/>
      <c r="G64" s="30"/>
      <c r="H64" s="30"/>
    </row>
    <row r="65" spans="1:9" ht="25.5" x14ac:dyDescent="0.2">
      <c r="A65" s="5" t="s">
        <v>47</v>
      </c>
      <c r="B65" s="11" t="s">
        <v>28</v>
      </c>
      <c r="C65" s="11"/>
      <c r="D65" s="3" t="s">
        <v>3</v>
      </c>
      <c r="E65" s="3">
        <v>55</v>
      </c>
      <c r="G65" s="143"/>
      <c r="H65" s="14"/>
      <c r="I65" s="149">
        <f>G65*E65</f>
        <v>0</v>
      </c>
    </row>
    <row r="66" spans="1:9" x14ac:dyDescent="0.2">
      <c r="B66" s="2"/>
      <c r="G66" s="30"/>
      <c r="H66" s="30"/>
    </row>
    <row r="67" spans="1:9" ht="25.5" x14ac:dyDescent="0.2">
      <c r="A67" s="5" t="s">
        <v>48</v>
      </c>
      <c r="B67" s="11" t="s">
        <v>102</v>
      </c>
      <c r="C67" s="11"/>
      <c r="D67" s="3" t="s">
        <v>4</v>
      </c>
      <c r="E67" s="3">
        <v>50</v>
      </c>
      <c r="G67" s="144"/>
      <c r="H67" s="28"/>
      <c r="I67" s="149">
        <f>G67*E67</f>
        <v>0</v>
      </c>
    </row>
    <row r="68" spans="1:9" x14ac:dyDescent="0.2">
      <c r="B68" s="2"/>
      <c r="G68" s="30"/>
      <c r="H68" s="30"/>
    </row>
    <row r="69" spans="1:9" ht="51" x14ac:dyDescent="0.2">
      <c r="A69" s="5" t="s">
        <v>49</v>
      </c>
      <c r="B69" s="12" t="s">
        <v>103</v>
      </c>
      <c r="C69" s="11"/>
      <c r="D69" s="3" t="s">
        <v>4</v>
      </c>
      <c r="E69" s="3">
        <v>55</v>
      </c>
      <c r="G69" s="144"/>
      <c r="H69" s="28"/>
      <c r="I69" s="149">
        <f>G69*E69</f>
        <v>0</v>
      </c>
    </row>
    <row r="70" spans="1:9" x14ac:dyDescent="0.2">
      <c r="B70" s="2"/>
      <c r="G70" s="30"/>
      <c r="H70" s="30"/>
    </row>
    <row r="71" spans="1:9" ht="51" x14ac:dyDescent="0.2">
      <c r="A71" s="5" t="s">
        <v>50</v>
      </c>
      <c r="B71" s="12" t="s">
        <v>104</v>
      </c>
      <c r="C71" s="11"/>
      <c r="D71" s="3" t="s">
        <v>4</v>
      </c>
      <c r="E71" s="3">
        <v>30</v>
      </c>
      <c r="G71" s="144"/>
      <c r="H71" s="28"/>
      <c r="I71" s="149">
        <f>G71*E71</f>
        <v>0</v>
      </c>
    </row>
    <row r="72" spans="1:9" x14ac:dyDescent="0.2">
      <c r="B72" s="2"/>
      <c r="G72" s="30"/>
      <c r="H72" s="30"/>
    </row>
    <row r="73" spans="1:9" ht="51" x14ac:dyDescent="0.2">
      <c r="A73" s="5" t="s">
        <v>51</v>
      </c>
      <c r="B73" s="12" t="s">
        <v>105</v>
      </c>
      <c r="C73" s="11"/>
      <c r="D73" s="3" t="s">
        <v>4</v>
      </c>
      <c r="E73" s="3">
        <v>35</v>
      </c>
      <c r="G73" s="144"/>
      <c r="H73" s="28"/>
      <c r="I73" s="149">
        <f>G73*E73</f>
        <v>0</v>
      </c>
    </row>
    <row r="74" spans="1:9" x14ac:dyDescent="0.2">
      <c r="B74" s="11"/>
      <c r="C74" s="11"/>
      <c r="G74" s="30"/>
      <c r="H74" s="30"/>
    </row>
    <row r="75" spans="1:9" ht="51" x14ac:dyDescent="0.2">
      <c r="A75" s="5" t="s">
        <v>52</v>
      </c>
      <c r="B75" s="12" t="s">
        <v>119</v>
      </c>
      <c r="C75" s="11"/>
      <c r="D75" s="3" t="s">
        <v>4</v>
      </c>
      <c r="E75" s="3">
        <v>25</v>
      </c>
      <c r="G75" s="144"/>
      <c r="H75" s="28"/>
      <c r="I75" s="149">
        <f>G75*E75</f>
        <v>0</v>
      </c>
    </row>
    <row r="76" spans="1:9" x14ac:dyDescent="0.2">
      <c r="B76" s="11"/>
      <c r="C76" s="11"/>
      <c r="G76" s="30"/>
      <c r="H76" s="30"/>
    </row>
    <row r="77" spans="1:9" ht="25.5" x14ac:dyDescent="0.2">
      <c r="A77" s="5" t="s">
        <v>64</v>
      </c>
      <c r="B77" s="12" t="s">
        <v>22</v>
      </c>
      <c r="C77" s="11"/>
      <c r="D77" s="3" t="s">
        <v>66</v>
      </c>
      <c r="E77" s="3">
        <v>1</v>
      </c>
      <c r="G77" s="143"/>
      <c r="H77" s="14"/>
      <c r="I77" s="149">
        <f>G77*E77</f>
        <v>0</v>
      </c>
    </row>
    <row r="78" spans="1:9" x14ac:dyDescent="0.2">
      <c r="B78" s="12"/>
      <c r="C78" s="11"/>
      <c r="G78" s="30"/>
      <c r="H78" s="30"/>
    </row>
    <row r="79" spans="1:9" x14ac:dyDescent="0.2">
      <c r="A79" s="5" t="s">
        <v>111</v>
      </c>
      <c r="B79" s="23" t="s">
        <v>106</v>
      </c>
      <c r="C79" s="11"/>
      <c r="G79" s="30"/>
      <c r="H79" s="30"/>
    </row>
    <row r="80" spans="1:9" ht="51" x14ac:dyDescent="0.2">
      <c r="B80" s="24" t="s">
        <v>107</v>
      </c>
      <c r="C80" s="11"/>
      <c r="D80" s="3" t="s">
        <v>3</v>
      </c>
      <c r="E80" s="3">
        <v>1</v>
      </c>
      <c r="G80" s="30"/>
      <c r="H80" s="30"/>
    </row>
    <row r="81" spans="1:9" x14ac:dyDescent="0.2">
      <c r="A81" s="5" t="s">
        <v>5</v>
      </c>
      <c r="B81" s="25" t="s">
        <v>109</v>
      </c>
      <c r="C81" s="11"/>
      <c r="D81" s="3" t="s">
        <v>3</v>
      </c>
      <c r="E81" s="3">
        <v>1</v>
      </c>
      <c r="G81" s="30"/>
      <c r="H81" s="30"/>
    </row>
    <row r="82" spans="1:9" ht="25.5" x14ac:dyDescent="0.2">
      <c r="A82" s="5" t="s">
        <v>5</v>
      </c>
      <c r="B82" s="26" t="s">
        <v>110</v>
      </c>
      <c r="C82" s="11"/>
      <c r="D82" s="3" t="s">
        <v>3</v>
      </c>
      <c r="E82" s="3">
        <v>1</v>
      </c>
      <c r="G82" s="30"/>
      <c r="H82" s="30"/>
    </row>
    <row r="83" spans="1:9" ht="25.5" x14ac:dyDescent="0.2">
      <c r="A83" s="5" t="s">
        <v>5</v>
      </c>
      <c r="B83" s="26" t="s">
        <v>75</v>
      </c>
      <c r="C83" s="11"/>
      <c r="D83" s="3" t="s">
        <v>3</v>
      </c>
      <c r="E83" s="3">
        <v>1</v>
      </c>
      <c r="G83" s="30"/>
      <c r="H83" s="30"/>
    </row>
    <row r="84" spans="1:9" ht="25.5" x14ac:dyDescent="0.2">
      <c r="A84" s="5" t="s">
        <v>5</v>
      </c>
      <c r="B84" s="26" t="s">
        <v>108</v>
      </c>
      <c r="C84" s="11"/>
      <c r="D84" s="3" t="s">
        <v>3</v>
      </c>
      <c r="E84" s="3">
        <v>1</v>
      </c>
      <c r="G84" s="30"/>
      <c r="H84" s="30"/>
    </row>
    <row r="85" spans="1:9" x14ac:dyDescent="0.2">
      <c r="A85" s="5" t="s">
        <v>5</v>
      </c>
      <c r="B85" s="26" t="s">
        <v>76</v>
      </c>
      <c r="D85" s="3" t="s">
        <v>65</v>
      </c>
      <c r="E85" s="2">
        <v>2</v>
      </c>
      <c r="F85" s="2"/>
      <c r="G85" s="30"/>
      <c r="H85" s="30"/>
    </row>
    <row r="86" spans="1:9" ht="76.5" x14ac:dyDescent="0.2">
      <c r="A86" s="5" t="s">
        <v>5</v>
      </c>
      <c r="B86" s="27" t="s">
        <v>79</v>
      </c>
      <c r="C86" s="8"/>
      <c r="D86" s="7" t="s">
        <v>65</v>
      </c>
      <c r="E86" s="8">
        <v>1</v>
      </c>
      <c r="F86" s="142"/>
      <c r="G86" s="30"/>
      <c r="H86" s="30"/>
    </row>
    <row r="87" spans="1:9" x14ac:dyDescent="0.2">
      <c r="B87" s="12"/>
      <c r="C87" s="11"/>
      <c r="D87" s="3" t="s">
        <v>66</v>
      </c>
      <c r="E87" s="3">
        <v>1</v>
      </c>
      <c r="G87" s="31"/>
      <c r="H87" s="30"/>
      <c r="I87" s="149">
        <f>G87*E87</f>
        <v>0</v>
      </c>
    </row>
    <row r="88" spans="1:9" x14ac:dyDescent="0.2">
      <c r="B88" s="12"/>
      <c r="C88" s="11"/>
      <c r="G88" s="30"/>
      <c r="H88" s="30"/>
      <c r="I88" s="150"/>
    </row>
    <row r="89" spans="1:9" ht="51" x14ac:dyDescent="0.2">
      <c r="A89" s="5" t="s">
        <v>122</v>
      </c>
      <c r="B89" s="12" t="s">
        <v>300</v>
      </c>
      <c r="C89" s="11"/>
      <c r="D89" s="3" t="s">
        <v>3</v>
      </c>
      <c r="E89" s="3">
        <v>1</v>
      </c>
      <c r="G89" s="31"/>
      <c r="H89" s="30"/>
      <c r="I89" s="149">
        <f>G89*E89</f>
        <v>0</v>
      </c>
    </row>
    <row r="90" spans="1:9" x14ac:dyDescent="0.2">
      <c r="B90" s="12"/>
      <c r="C90" s="11"/>
      <c r="G90" s="30"/>
      <c r="H90" s="30"/>
      <c r="I90" s="150"/>
    </row>
    <row r="91" spans="1:9" ht="38.25" x14ac:dyDescent="0.2">
      <c r="A91" s="5" t="s">
        <v>124</v>
      </c>
      <c r="B91" s="11" t="s">
        <v>301</v>
      </c>
      <c r="C91" s="11"/>
      <c r="D91" s="16" t="s">
        <v>3</v>
      </c>
      <c r="E91" s="3">
        <v>1</v>
      </c>
      <c r="G91" s="145"/>
      <c r="H91" s="19"/>
      <c r="I91" s="151">
        <f>G91*E91</f>
        <v>0</v>
      </c>
    </row>
    <row r="92" spans="1:9" x14ac:dyDescent="0.2">
      <c r="B92" s="12"/>
      <c r="C92" s="11"/>
      <c r="G92" s="30"/>
      <c r="H92" s="30"/>
    </row>
    <row r="93" spans="1:9" ht="25.5" x14ac:dyDescent="0.2">
      <c r="A93" s="5" t="s">
        <v>125</v>
      </c>
      <c r="B93" s="12" t="s">
        <v>126</v>
      </c>
      <c r="C93" s="11"/>
      <c r="D93" s="3" t="s">
        <v>3</v>
      </c>
      <c r="E93" s="3">
        <v>3</v>
      </c>
      <c r="G93" s="31"/>
      <c r="H93" s="30"/>
      <c r="I93" s="151">
        <f>G93*E93</f>
        <v>0</v>
      </c>
    </row>
    <row r="94" spans="1:9" x14ac:dyDescent="0.2">
      <c r="B94" s="12"/>
      <c r="C94" s="11"/>
      <c r="G94" s="30"/>
      <c r="H94" s="30"/>
    </row>
    <row r="95" spans="1:9" x14ac:dyDescent="0.2">
      <c r="B95" s="12"/>
      <c r="C95" s="11"/>
      <c r="G95" s="30"/>
      <c r="H95" s="30"/>
    </row>
    <row r="96" spans="1:9" x14ac:dyDescent="0.2">
      <c r="A96" s="4" t="s">
        <v>8</v>
      </c>
      <c r="B96" s="17" t="s">
        <v>23</v>
      </c>
      <c r="C96" s="17"/>
      <c r="G96" s="30"/>
      <c r="H96" s="30"/>
    </row>
    <row r="97" spans="1:10" x14ac:dyDescent="0.2">
      <c r="B97" s="2"/>
      <c r="G97" s="30"/>
      <c r="H97" s="30"/>
    </row>
    <row r="98" spans="1:10" ht="38.25" x14ac:dyDescent="0.2">
      <c r="A98" s="33" t="s">
        <v>53</v>
      </c>
      <c r="B98" s="34" t="s">
        <v>112</v>
      </c>
      <c r="C98" s="35"/>
      <c r="D98" s="32" t="s">
        <v>3</v>
      </c>
      <c r="E98" s="32">
        <v>2</v>
      </c>
      <c r="F98" s="32"/>
      <c r="G98" s="31"/>
      <c r="H98" s="30"/>
      <c r="I98" s="149">
        <f>G98*E98</f>
        <v>0</v>
      </c>
    </row>
    <row r="99" spans="1:10" x14ac:dyDescent="0.2">
      <c r="B99" s="2"/>
      <c r="G99" s="30"/>
      <c r="H99" s="30"/>
    </row>
    <row r="100" spans="1:10" ht="25.5" x14ac:dyDescent="0.2">
      <c r="A100" s="5" t="s">
        <v>54</v>
      </c>
      <c r="B100" s="6" t="s">
        <v>113</v>
      </c>
      <c r="D100" s="3" t="s">
        <v>3</v>
      </c>
      <c r="E100" s="3">
        <v>1</v>
      </c>
      <c r="G100" s="31"/>
      <c r="H100" s="30"/>
      <c r="I100" s="149">
        <f>G100*E100</f>
        <v>0</v>
      </c>
    </row>
    <row r="101" spans="1:10" x14ac:dyDescent="0.2">
      <c r="B101" s="2"/>
      <c r="G101" s="30"/>
      <c r="H101" s="30"/>
    </row>
    <row r="102" spans="1:10" ht="25.5" x14ac:dyDescent="0.2">
      <c r="A102" s="5" t="s">
        <v>54</v>
      </c>
      <c r="B102" s="6" t="s">
        <v>93</v>
      </c>
      <c r="D102" s="3" t="s">
        <v>4</v>
      </c>
      <c r="E102" s="3">
        <v>7</v>
      </c>
      <c r="G102" s="31"/>
      <c r="H102" s="30"/>
      <c r="I102" s="149">
        <f>G102*E102</f>
        <v>0</v>
      </c>
    </row>
    <row r="103" spans="1:10" x14ac:dyDescent="0.2">
      <c r="B103" s="2"/>
      <c r="G103" s="30"/>
      <c r="H103" s="30"/>
    </row>
    <row r="104" spans="1:10" ht="25.5" x14ac:dyDescent="0.2">
      <c r="A104" s="5" t="s">
        <v>96</v>
      </c>
      <c r="B104" s="6" t="s">
        <v>114</v>
      </c>
      <c r="D104" s="3" t="s">
        <v>3</v>
      </c>
      <c r="E104" s="3">
        <v>2</v>
      </c>
      <c r="G104" s="31"/>
      <c r="H104" s="30"/>
      <c r="I104" s="149">
        <f>G104*E104</f>
        <v>0</v>
      </c>
      <c r="J104" s="2"/>
    </row>
    <row r="105" spans="1:10" x14ac:dyDescent="0.2">
      <c r="G105" s="30"/>
      <c r="H105" s="30"/>
    </row>
    <row r="106" spans="1:10" ht="25.5" x14ac:dyDescent="0.2">
      <c r="A106" s="5" t="s">
        <v>55</v>
      </c>
      <c r="B106" s="12" t="s">
        <v>72</v>
      </c>
      <c r="C106" s="11"/>
      <c r="G106" s="28"/>
      <c r="H106" s="28"/>
    </row>
    <row r="107" spans="1:10" x14ac:dyDescent="0.2">
      <c r="A107" s="5" t="s">
        <v>5</v>
      </c>
      <c r="B107" s="12" t="s">
        <v>115</v>
      </c>
      <c r="C107" s="11"/>
      <c r="D107" s="3" t="s">
        <v>4</v>
      </c>
      <c r="E107" s="3">
        <v>60</v>
      </c>
      <c r="G107" s="144"/>
      <c r="H107" s="28"/>
      <c r="I107" s="149">
        <f>G107*E107</f>
        <v>0</v>
      </c>
    </row>
    <row r="108" spans="1:10" x14ac:dyDescent="0.2">
      <c r="A108" s="5" t="s">
        <v>5</v>
      </c>
      <c r="B108" s="12" t="s">
        <v>94</v>
      </c>
      <c r="C108" s="11"/>
      <c r="D108" s="3" t="s">
        <v>4</v>
      </c>
      <c r="E108" s="3">
        <v>30</v>
      </c>
      <c r="G108" s="144"/>
      <c r="H108" s="28"/>
      <c r="I108" s="149">
        <f>G108*E108</f>
        <v>0</v>
      </c>
    </row>
    <row r="109" spans="1:10" x14ac:dyDescent="0.2">
      <c r="B109" s="12"/>
      <c r="C109" s="11"/>
      <c r="G109" s="28"/>
      <c r="H109" s="28"/>
      <c r="I109" s="150"/>
    </row>
    <row r="110" spans="1:10" x14ac:dyDescent="0.2">
      <c r="A110" s="5" t="s">
        <v>56</v>
      </c>
      <c r="B110" s="12" t="s">
        <v>77</v>
      </c>
      <c r="C110" s="11"/>
      <c r="E110" s="2"/>
      <c r="F110" s="2"/>
      <c r="G110" s="30"/>
      <c r="H110" s="30"/>
      <c r="I110" s="150"/>
    </row>
    <row r="111" spans="1:10" ht="25.5" x14ac:dyDescent="0.2">
      <c r="A111" s="5" t="s">
        <v>5</v>
      </c>
      <c r="B111" s="11" t="s">
        <v>116</v>
      </c>
      <c r="C111" s="11"/>
      <c r="D111" s="3" t="s">
        <v>4</v>
      </c>
      <c r="E111" s="3">
        <v>30</v>
      </c>
      <c r="G111" s="31"/>
      <c r="H111" s="30"/>
      <c r="I111" s="149">
        <f>G111*E111</f>
        <v>0</v>
      </c>
    </row>
    <row r="112" spans="1:10" x14ac:dyDescent="0.2">
      <c r="A112" s="5" t="s">
        <v>5</v>
      </c>
      <c r="B112" s="11" t="s">
        <v>117</v>
      </c>
      <c r="C112" s="11"/>
      <c r="D112" s="3" t="s">
        <v>4</v>
      </c>
      <c r="E112" s="3">
        <v>35</v>
      </c>
      <c r="G112" s="31"/>
      <c r="H112" s="30"/>
      <c r="I112" s="149">
        <f>G112*E112</f>
        <v>0</v>
      </c>
    </row>
    <row r="113" spans="1:10" x14ac:dyDescent="0.2">
      <c r="A113" s="5" t="s">
        <v>5</v>
      </c>
      <c r="B113" s="11" t="s">
        <v>118</v>
      </c>
      <c r="C113" s="11"/>
      <c r="D113" s="3" t="s">
        <v>4</v>
      </c>
      <c r="E113" s="3">
        <v>20</v>
      </c>
      <c r="G113" s="31"/>
      <c r="H113" s="30"/>
      <c r="I113" s="149">
        <f>G113*E113</f>
        <v>0</v>
      </c>
    </row>
    <row r="114" spans="1:10" x14ac:dyDescent="0.2">
      <c r="B114" s="2"/>
      <c r="G114" s="30"/>
      <c r="H114" s="30"/>
    </row>
    <row r="115" spans="1:10" ht="25.5" x14ac:dyDescent="0.2">
      <c r="A115" s="5" t="s">
        <v>326</v>
      </c>
      <c r="B115" s="11" t="s">
        <v>95</v>
      </c>
      <c r="C115" s="11"/>
      <c r="G115" s="19"/>
      <c r="H115" s="19"/>
    </row>
    <row r="116" spans="1:10" x14ac:dyDescent="0.2">
      <c r="A116" s="5" t="s">
        <v>5</v>
      </c>
      <c r="B116" s="11" t="s">
        <v>120</v>
      </c>
      <c r="C116" s="11"/>
      <c r="D116" s="3" t="s">
        <v>3</v>
      </c>
      <c r="E116" s="3">
        <v>1</v>
      </c>
      <c r="G116" s="146"/>
      <c r="H116" s="40"/>
      <c r="I116" s="151">
        <f t="shared" ref="I116" si="0">G116*E116</f>
        <v>0</v>
      </c>
    </row>
    <row r="117" spans="1:10" x14ac:dyDescent="0.2">
      <c r="B117" s="11"/>
      <c r="C117" s="11"/>
      <c r="G117" s="30"/>
      <c r="H117" s="30"/>
      <c r="I117" s="150"/>
    </row>
    <row r="118" spans="1:10" ht="27.75" x14ac:dyDescent="0.2">
      <c r="A118" s="33" t="s">
        <v>71</v>
      </c>
      <c r="B118" s="37" t="s">
        <v>78</v>
      </c>
      <c r="C118" s="36"/>
      <c r="D118" s="32" t="s">
        <v>3</v>
      </c>
      <c r="E118" s="32">
        <v>2</v>
      </c>
      <c r="F118" s="32"/>
      <c r="G118" s="144"/>
      <c r="H118" s="28"/>
      <c r="I118" s="149">
        <f>G118*E118</f>
        <v>0</v>
      </c>
    </row>
    <row r="119" spans="1:10" x14ac:dyDescent="0.2">
      <c r="B119" s="11"/>
      <c r="C119" s="11"/>
      <c r="G119" s="30"/>
      <c r="H119" s="30"/>
      <c r="I119" s="150"/>
    </row>
    <row r="120" spans="1:10" ht="51" x14ac:dyDescent="0.2">
      <c r="A120" s="5" t="s">
        <v>57</v>
      </c>
      <c r="B120" s="11" t="s">
        <v>121</v>
      </c>
      <c r="C120" s="11"/>
      <c r="D120" s="3" t="s">
        <v>3</v>
      </c>
      <c r="E120" s="3">
        <v>11</v>
      </c>
      <c r="G120" s="144"/>
      <c r="H120" s="28"/>
      <c r="I120" s="149">
        <f>G120*E120</f>
        <v>0</v>
      </c>
    </row>
    <row r="121" spans="1:10" x14ac:dyDescent="0.2">
      <c r="A121" s="2"/>
      <c r="B121" s="2"/>
      <c r="G121" s="30"/>
      <c r="H121" s="30"/>
    </row>
    <row r="122" spans="1:10" ht="76.5" x14ac:dyDescent="0.2">
      <c r="A122" s="5" t="s">
        <v>327</v>
      </c>
      <c r="B122" s="12" t="s">
        <v>123</v>
      </c>
      <c r="C122" s="11"/>
      <c r="D122" s="3" t="s">
        <v>3</v>
      </c>
      <c r="E122" s="3">
        <v>1</v>
      </c>
      <c r="G122" s="145"/>
      <c r="H122" s="19"/>
      <c r="I122" s="151">
        <f>G122*E122</f>
        <v>0</v>
      </c>
    </row>
    <row r="123" spans="1:10" x14ac:dyDescent="0.2">
      <c r="A123" s="2"/>
      <c r="B123" s="2"/>
      <c r="G123" s="30"/>
      <c r="H123" s="30"/>
    </row>
    <row r="124" spans="1:10" ht="25.5" x14ac:dyDescent="0.2">
      <c r="A124" s="5" t="s">
        <v>52</v>
      </c>
      <c r="B124" s="6" t="s">
        <v>127</v>
      </c>
      <c r="D124" s="3" t="s">
        <v>3</v>
      </c>
      <c r="E124" s="3">
        <v>3</v>
      </c>
      <c r="G124" s="22"/>
      <c r="I124" s="151">
        <f>G124*E124</f>
        <v>0</v>
      </c>
    </row>
    <row r="125" spans="1:10" x14ac:dyDescent="0.2">
      <c r="C125" s="6"/>
      <c r="G125" s="30"/>
      <c r="H125" s="30"/>
      <c r="I125" s="150"/>
    </row>
    <row r="126" spans="1:10" x14ac:dyDescent="0.2">
      <c r="I126" s="150"/>
    </row>
    <row r="127" spans="1:10" x14ac:dyDescent="0.2">
      <c r="A127" s="4" t="s">
        <v>302</v>
      </c>
      <c r="B127" s="124" t="s">
        <v>0</v>
      </c>
      <c r="C127" s="3"/>
      <c r="E127" s="14"/>
      <c r="F127" s="14"/>
      <c r="G127" s="2"/>
      <c r="H127" s="2"/>
      <c r="J127" s="2"/>
    </row>
    <row r="128" spans="1:10" x14ac:dyDescent="0.2">
      <c r="A128" s="9"/>
      <c r="C128" s="3"/>
      <c r="E128" s="14"/>
      <c r="F128" s="14"/>
      <c r="G128" s="2"/>
      <c r="H128" s="2"/>
      <c r="J128" s="2"/>
    </row>
    <row r="129" spans="1:10" ht="38.25" x14ac:dyDescent="0.2">
      <c r="A129" s="5" t="s">
        <v>303</v>
      </c>
      <c r="B129" s="6" t="s">
        <v>30</v>
      </c>
      <c r="C129" s="3"/>
      <c r="E129" s="14"/>
      <c r="F129" s="14"/>
      <c r="G129" s="2"/>
      <c r="H129" s="2"/>
      <c r="J129" s="2"/>
    </row>
    <row r="130" spans="1:10" x14ac:dyDescent="0.2">
      <c r="A130" s="5" t="s">
        <v>5</v>
      </c>
      <c r="B130" s="10" t="s">
        <v>9</v>
      </c>
      <c r="C130" s="3"/>
      <c r="E130" s="14"/>
      <c r="F130" s="14"/>
      <c r="G130" s="2"/>
      <c r="H130" s="2"/>
      <c r="J130" s="2"/>
    </row>
    <row r="131" spans="1:10" x14ac:dyDescent="0.2">
      <c r="A131" s="5" t="s">
        <v>5</v>
      </c>
      <c r="B131" s="10" t="s">
        <v>10</v>
      </c>
      <c r="C131" s="3"/>
      <c r="E131" s="14"/>
      <c r="F131" s="14"/>
      <c r="G131" s="2"/>
      <c r="H131" s="2"/>
      <c r="J131" s="2"/>
    </row>
    <row r="132" spans="1:10" x14ac:dyDescent="0.2">
      <c r="A132" s="5" t="s">
        <v>5</v>
      </c>
      <c r="B132" s="10" t="s">
        <v>11</v>
      </c>
      <c r="C132" s="3"/>
      <c r="E132" s="14"/>
      <c r="F132" s="14"/>
      <c r="G132" s="2"/>
      <c r="H132" s="2"/>
      <c r="J132" s="2"/>
    </row>
    <row r="133" spans="1:10" x14ac:dyDescent="0.2">
      <c r="A133" s="5" t="s">
        <v>5</v>
      </c>
      <c r="B133" s="10" t="s">
        <v>12</v>
      </c>
      <c r="C133" s="3"/>
      <c r="E133" s="14"/>
      <c r="F133" s="14"/>
      <c r="G133" s="2"/>
      <c r="H133" s="2"/>
      <c r="J133" s="2"/>
    </row>
    <row r="134" spans="1:10" x14ac:dyDescent="0.2">
      <c r="A134" s="5" t="s">
        <v>5</v>
      </c>
      <c r="B134" s="10" t="s">
        <v>13</v>
      </c>
      <c r="C134" s="3"/>
      <c r="E134" s="14"/>
      <c r="F134" s="14"/>
      <c r="G134" s="2"/>
      <c r="H134" s="2"/>
      <c r="J134" s="2"/>
    </row>
    <row r="135" spans="1:10" ht="25.5" x14ac:dyDescent="0.2">
      <c r="A135" s="5" t="s">
        <v>5</v>
      </c>
      <c r="B135" s="10" t="s">
        <v>14</v>
      </c>
      <c r="C135" s="3"/>
      <c r="E135" s="14"/>
      <c r="F135" s="14"/>
      <c r="G135" s="2"/>
      <c r="H135" s="2"/>
      <c r="J135" s="2"/>
    </row>
    <row r="136" spans="1:10" x14ac:dyDescent="0.2">
      <c r="A136" s="5" t="s">
        <v>5</v>
      </c>
      <c r="B136" s="10" t="s">
        <v>15</v>
      </c>
      <c r="C136" s="3"/>
      <c r="E136" s="14"/>
      <c r="F136" s="14"/>
      <c r="G136" s="2"/>
      <c r="H136" s="2"/>
      <c r="J136" s="2"/>
    </row>
    <row r="137" spans="1:10" x14ac:dyDescent="0.2">
      <c r="A137" s="5" t="s">
        <v>5</v>
      </c>
      <c r="B137" s="10" t="s">
        <v>16</v>
      </c>
      <c r="C137" s="3"/>
      <c r="E137" s="14"/>
      <c r="F137" s="14"/>
      <c r="G137" s="2"/>
      <c r="H137" s="2"/>
      <c r="J137" s="2"/>
    </row>
    <row r="138" spans="1:10" x14ac:dyDescent="0.2">
      <c r="C138" s="3"/>
      <c r="D138" s="3" t="s">
        <v>66</v>
      </c>
      <c r="E138" s="3">
        <v>1</v>
      </c>
      <c r="G138" s="22"/>
      <c r="I138" s="149">
        <f>G138*E138</f>
        <v>0</v>
      </c>
      <c r="J138" s="2"/>
    </row>
    <row r="139" spans="1:10" x14ac:dyDescent="0.2">
      <c r="C139" s="3"/>
      <c r="I139" s="150"/>
      <c r="J139" s="2"/>
    </row>
    <row r="140" spans="1:10" ht="38.25" x14ac:dyDescent="0.2">
      <c r="A140" s="5" t="s">
        <v>304</v>
      </c>
      <c r="B140" s="6" t="s">
        <v>1</v>
      </c>
      <c r="C140" s="3"/>
      <c r="E140" s="13"/>
      <c r="F140" s="13"/>
      <c r="J140" s="2"/>
    </row>
    <row r="141" spans="1:10" x14ac:dyDescent="0.2">
      <c r="C141" s="3"/>
      <c r="D141" s="3" t="s">
        <v>66</v>
      </c>
      <c r="E141" s="3">
        <v>1</v>
      </c>
      <c r="G141" s="22"/>
      <c r="I141" s="149">
        <f>G141*E141</f>
        <v>0</v>
      </c>
      <c r="J141" s="2"/>
    </row>
    <row r="142" spans="1:10" x14ac:dyDescent="0.2">
      <c r="I142" s="150"/>
    </row>
    <row r="143" spans="1:10" x14ac:dyDescent="0.2">
      <c r="A143" s="18"/>
      <c r="B143" s="8"/>
      <c r="C143" s="8"/>
      <c r="D143" s="7"/>
      <c r="E143" s="8"/>
      <c r="F143" s="8"/>
      <c r="G143" s="31"/>
      <c r="H143" s="31"/>
      <c r="I143" s="149"/>
    </row>
    <row r="144" spans="1:10" x14ac:dyDescent="0.2">
      <c r="A144" s="2"/>
      <c r="B144" s="11"/>
      <c r="E144" s="2"/>
      <c r="F144" s="2"/>
      <c r="G144" s="30"/>
      <c r="H144" s="30"/>
      <c r="I144" s="150"/>
    </row>
    <row r="145" spans="1:9" x14ac:dyDescent="0.2">
      <c r="A145" s="11" t="s">
        <v>309</v>
      </c>
      <c r="B145" s="29" t="s">
        <v>68</v>
      </c>
      <c r="C145" s="11"/>
      <c r="E145" s="2"/>
      <c r="F145" s="2"/>
      <c r="G145" s="30"/>
      <c r="H145" s="30"/>
      <c r="I145" s="149">
        <f>SUM(I4:I141)</f>
        <v>0</v>
      </c>
    </row>
    <row r="146" spans="1:9" x14ac:dyDescent="0.2">
      <c r="A146" s="8"/>
      <c r="B146" s="18"/>
      <c r="C146" s="8"/>
      <c r="D146" s="7"/>
      <c r="E146" s="8"/>
      <c r="F146" s="8"/>
      <c r="G146" s="31"/>
      <c r="H146" s="31"/>
      <c r="I146" s="149"/>
    </row>
    <row r="147" spans="1:9" x14ac:dyDescent="0.2">
      <c r="C147" s="6"/>
      <c r="G147" s="30"/>
      <c r="H147" s="30"/>
      <c r="I147" s="150"/>
    </row>
    <row r="148" spans="1:9" x14ac:dyDescent="0.2">
      <c r="I148" s="15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3E50-B1E5-431D-9BBA-FF262E3F9078}">
  <dimension ref="A1:K43"/>
  <sheetViews>
    <sheetView view="pageBreakPreview" workbookViewId="0">
      <selection activeCell="H34" sqref="H34"/>
    </sheetView>
  </sheetViews>
  <sheetFormatPr defaultColWidth="9" defaultRowHeight="15" x14ac:dyDescent="0.25"/>
  <cols>
    <col min="1" max="10" width="9" style="103"/>
    <col min="11" max="11" width="14.7109375" style="103" customWidth="1"/>
    <col min="12" max="266" width="9" style="103"/>
    <col min="267" max="267" width="14.7109375" style="103" customWidth="1"/>
    <col min="268" max="522" width="9" style="103"/>
    <col min="523" max="523" width="14.7109375" style="103" customWidth="1"/>
    <col min="524" max="778" width="9" style="103"/>
    <col min="779" max="779" width="14.7109375" style="103" customWidth="1"/>
    <col min="780" max="1034" width="9" style="103"/>
    <col min="1035" max="1035" width="14.7109375" style="103" customWidth="1"/>
    <col min="1036" max="1290" width="9" style="103"/>
    <col min="1291" max="1291" width="14.7109375" style="103" customWidth="1"/>
    <col min="1292" max="1546" width="9" style="103"/>
    <col min="1547" max="1547" width="14.7109375" style="103" customWidth="1"/>
    <col min="1548" max="1802" width="9" style="103"/>
    <col min="1803" max="1803" width="14.7109375" style="103" customWidth="1"/>
    <col min="1804" max="2058" width="9" style="103"/>
    <col min="2059" max="2059" width="14.7109375" style="103" customWidth="1"/>
    <col min="2060" max="2314" width="9" style="103"/>
    <col min="2315" max="2315" width="14.7109375" style="103" customWidth="1"/>
    <col min="2316" max="2570" width="9" style="103"/>
    <col min="2571" max="2571" width="14.7109375" style="103" customWidth="1"/>
    <col min="2572" max="2826" width="9" style="103"/>
    <col min="2827" max="2827" width="14.7109375" style="103" customWidth="1"/>
    <col min="2828" max="3082" width="9" style="103"/>
    <col min="3083" max="3083" width="14.7109375" style="103" customWidth="1"/>
    <col min="3084" max="3338" width="9" style="103"/>
    <col min="3339" max="3339" width="14.7109375" style="103" customWidth="1"/>
    <col min="3340" max="3594" width="9" style="103"/>
    <col min="3595" max="3595" width="14.7109375" style="103" customWidth="1"/>
    <col min="3596" max="3850" width="9" style="103"/>
    <col min="3851" max="3851" width="14.7109375" style="103" customWidth="1"/>
    <col min="3852" max="4106" width="9" style="103"/>
    <col min="4107" max="4107" width="14.7109375" style="103" customWidth="1"/>
    <col min="4108" max="4362" width="9" style="103"/>
    <col min="4363" max="4363" width="14.7109375" style="103" customWidth="1"/>
    <col min="4364" max="4618" width="9" style="103"/>
    <col min="4619" max="4619" width="14.7109375" style="103" customWidth="1"/>
    <col min="4620" max="4874" width="9" style="103"/>
    <col min="4875" max="4875" width="14.7109375" style="103" customWidth="1"/>
    <col min="4876" max="5130" width="9" style="103"/>
    <col min="5131" max="5131" width="14.7109375" style="103" customWidth="1"/>
    <col min="5132" max="5386" width="9" style="103"/>
    <col min="5387" max="5387" width="14.7109375" style="103" customWidth="1"/>
    <col min="5388" max="5642" width="9" style="103"/>
    <col min="5643" max="5643" width="14.7109375" style="103" customWidth="1"/>
    <col min="5644" max="5898" width="9" style="103"/>
    <col min="5899" max="5899" width="14.7109375" style="103" customWidth="1"/>
    <col min="5900" max="6154" width="9" style="103"/>
    <col min="6155" max="6155" width="14.7109375" style="103" customWidth="1"/>
    <col min="6156" max="6410" width="9" style="103"/>
    <col min="6411" max="6411" width="14.7109375" style="103" customWidth="1"/>
    <col min="6412" max="6666" width="9" style="103"/>
    <col min="6667" max="6667" width="14.7109375" style="103" customWidth="1"/>
    <col min="6668" max="6922" width="9" style="103"/>
    <col min="6923" max="6923" width="14.7109375" style="103" customWidth="1"/>
    <col min="6924" max="7178" width="9" style="103"/>
    <col min="7179" max="7179" width="14.7109375" style="103" customWidth="1"/>
    <col min="7180" max="7434" width="9" style="103"/>
    <col min="7435" max="7435" width="14.7109375" style="103" customWidth="1"/>
    <col min="7436" max="7690" width="9" style="103"/>
    <col min="7691" max="7691" width="14.7109375" style="103" customWidth="1"/>
    <col min="7692" max="7946" width="9" style="103"/>
    <col min="7947" max="7947" width="14.7109375" style="103" customWidth="1"/>
    <col min="7948" max="8202" width="9" style="103"/>
    <col min="8203" max="8203" width="14.7109375" style="103" customWidth="1"/>
    <col min="8204" max="8458" width="9" style="103"/>
    <col min="8459" max="8459" width="14.7109375" style="103" customWidth="1"/>
    <col min="8460" max="8714" width="9" style="103"/>
    <col min="8715" max="8715" width="14.7109375" style="103" customWidth="1"/>
    <col min="8716" max="8970" width="9" style="103"/>
    <col min="8971" max="8971" width="14.7109375" style="103" customWidth="1"/>
    <col min="8972" max="9226" width="9" style="103"/>
    <col min="9227" max="9227" width="14.7109375" style="103" customWidth="1"/>
    <col min="9228" max="9482" width="9" style="103"/>
    <col min="9483" max="9483" width="14.7109375" style="103" customWidth="1"/>
    <col min="9484" max="9738" width="9" style="103"/>
    <col min="9739" max="9739" width="14.7109375" style="103" customWidth="1"/>
    <col min="9740" max="9994" width="9" style="103"/>
    <col min="9995" max="9995" width="14.7109375" style="103" customWidth="1"/>
    <col min="9996" max="10250" width="9" style="103"/>
    <col min="10251" max="10251" width="14.7109375" style="103" customWidth="1"/>
    <col min="10252" max="10506" width="9" style="103"/>
    <col min="10507" max="10507" width="14.7109375" style="103" customWidth="1"/>
    <col min="10508" max="10762" width="9" style="103"/>
    <col min="10763" max="10763" width="14.7109375" style="103" customWidth="1"/>
    <col min="10764" max="11018" width="9" style="103"/>
    <col min="11019" max="11019" width="14.7109375" style="103" customWidth="1"/>
    <col min="11020" max="11274" width="9" style="103"/>
    <col min="11275" max="11275" width="14.7109375" style="103" customWidth="1"/>
    <col min="11276" max="11530" width="9" style="103"/>
    <col min="11531" max="11531" width="14.7109375" style="103" customWidth="1"/>
    <col min="11532" max="11786" width="9" style="103"/>
    <col min="11787" max="11787" width="14.7109375" style="103" customWidth="1"/>
    <col min="11788" max="12042" width="9" style="103"/>
    <col min="12043" max="12043" width="14.7109375" style="103" customWidth="1"/>
    <col min="12044" max="12298" width="9" style="103"/>
    <col min="12299" max="12299" width="14.7109375" style="103" customWidth="1"/>
    <col min="12300" max="12554" width="9" style="103"/>
    <col min="12555" max="12555" width="14.7109375" style="103" customWidth="1"/>
    <col min="12556" max="12810" width="9" style="103"/>
    <col min="12811" max="12811" width="14.7109375" style="103" customWidth="1"/>
    <col min="12812" max="13066" width="9" style="103"/>
    <col min="13067" max="13067" width="14.7109375" style="103" customWidth="1"/>
    <col min="13068" max="13322" width="9" style="103"/>
    <col min="13323" max="13323" width="14.7109375" style="103" customWidth="1"/>
    <col min="13324" max="13578" width="9" style="103"/>
    <col min="13579" max="13579" width="14.7109375" style="103" customWidth="1"/>
    <col min="13580" max="13834" width="9" style="103"/>
    <col min="13835" max="13835" width="14.7109375" style="103" customWidth="1"/>
    <col min="13836" max="14090" width="9" style="103"/>
    <col min="14091" max="14091" width="14.7109375" style="103" customWidth="1"/>
    <col min="14092" max="14346" width="9" style="103"/>
    <col min="14347" max="14347" width="14.7109375" style="103" customWidth="1"/>
    <col min="14348" max="14602" width="9" style="103"/>
    <col min="14603" max="14603" width="14.7109375" style="103" customWidth="1"/>
    <col min="14604" max="14858" width="9" style="103"/>
    <col min="14859" max="14859" width="14.7109375" style="103" customWidth="1"/>
    <col min="14860" max="15114" width="9" style="103"/>
    <col min="15115" max="15115" width="14.7109375" style="103" customWidth="1"/>
    <col min="15116" max="15370" width="9" style="103"/>
    <col min="15371" max="15371" width="14.7109375" style="103" customWidth="1"/>
    <col min="15372" max="15626" width="9" style="103"/>
    <col min="15627" max="15627" width="14.7109375" style="103" customWidth="1"/>
    <col min="15628" max="15882" width="9" style="103"/>
    <col min="15883" max="15883" width="14.7109375" style="103" customWidth="1"/>
    <col min="15884" max="16138" width="9" style="103"/>
    <col min="16139" max="16139" width="14.7109375" style="103" customWidth="1"/>
    <col min="16140" max="16384" width="9" style="103"/>
  </cols>
  <sheetData>
    <row r="1" spans="1:11" x14ac:dyDescent="0.25">
      <c r="A1" s="101"/>
      <c r="B1" s="45"/>
      <c r="C1" s="45"/>
      <c r="D1" s="45"/>
      <c r="E1" s="45"/>
      <c r="F1" s="56"/>
      <c r="G1" s="96"/>
      <c r="H1" s="97"/>
      <c r="I1" s="95"/>
      <c r="J1" s="95"/>
      <c r="K1" s="71"/>
    </row>
    <row r="2" spans="1:11" ht="18" x14ac:dyDescent="0.25">
      <c r="A2" s="188" t="s">
        <v>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ht="18" x14ac:dyDescent="0.25">
      <c r="A3" s="50"/>
      <c r="B3" s="51"/>
      <c r="C3" s="51"/>
      <c r="D3" s="51"/>
      <c r="E3" s="51"/>
      <c r="F3" s="52"/>
      <c r="G3" s="52"/>
      <c r="H3" s="53"/>
      <c r="I3" s="54"/>
      <c r="J3" s="55"/>
      <c r="K3" s="55"/>
    </row>
    <row r="4" spans="1:11" x14ac:dyDescent="0.25">
      <c r="A4" s="41"/>
      <c r="B4" s="42"/>
      <c r="C4" s="42"/>
      <c r="D4" s="42"/>
      <c r="E4" s="42"/>
      <c r="F4" s="46"/>
      <c r="G4" s="46"/>
      <c r="H4" s="47"/>
      <c r="I4" s="48"/>
      <c r="J4" s="49"/>
      <c r="K4" s="42"/>
    </row>
    <row r="5" spans="1:11" ht="16.5" x14ac:dyDescent="0.25">
      <c r="A5" s="152" t="s">
        <v>130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</row>
    <row r="6" spans="1:11" x14ac:dyDescent="0.25">
      <c r="A6" s="44"/>
      <c r="B6" s="45"/>
      <c r="C6" s="45"/>
      <c r="D6" s="45"/>
      <c r="E6" s="45"/>
      <c r="F6" s="56"/>
      <c r="G6" s="56"/>
      <c r="H6" s="57"/>
      <c r="I6" s="58"/>
      <c r="J6" s="59"/>
      <c r="K6" s="45"/>
    </row>
    <row r="7" spans="1:11" x14ac:dyDescent="0.25">
      <c r="A7" s="44"/>
      <c r="B7" s="45"/>
      <c r="C7" s="45"/>
      <c r="D7" s="45"/>
      <c r="E7" s="45"/>
      <c r="F7" s="56"/>
      <c r="G7" s="56"/>
      <c r="H7" s="57"/>
      <c r="I7" s="58"/>
      <c r="J7" s="59"/>
      <c r="K7" s="45"/>
    </row>
    <row r="8" spans="1:11" x14ac:dyDescent="0.25">
      <c r="A8" s="189" t="s">
        <v>131</v>
      </c>
      <c r="B8" s="189"/>
      <c r="C8" s="189"/>
      <c r="D8" s="189"/>
      <c r="E8" s="189"/>
      <c r="F8" s="189"/>
      <c r="G8" s="189"/>
      <c r="H8" s="189"/>
      <c r="I8" s="189"/>
      <c r="J8" s="190">
        <f>+'građevinski radovi_instalacije'!M37</f>
        <v>0</v>
      </c>
      <c r="K8" s="190"/>
    </row>
    <row r="9" spans="1:11" x14ac:dyDescent="0.25">
      <c r="A9" s="189" t="s">
        <v>151</v>
      </c>
      <c r="B9" s="189"/>
      <c r="C9" s="189"/>
      <c r="D9" s="189"/>
      <c r="E9" s="189"/>
      <c r="F9" s="189"/>
      <c r="G9" s="189"/>
      <c r="H9" s="189"/>
      <c r="I9" s="189"/>
      <c r="J9" s="190">
        <f>+'građevinski radovi_instalacije'!M67</f>
        <v>0</v>
      </c>
      <c r="K9" s="190"/>
    </row>
    <row r="10" spans="1:11" x14ac:dyDescent="0.25">
      <c r="A10" s="189" t="s">
        <v>294</v>
      </c>
      <c r="B10" s="189"/>
      <c r="C10" s="189"/>
      <c r="D10" s="189"/>
      <c r="E10" s="189"/>
      <c r="F10" s="189"/>
      <c r="G10" s="189"/>
      <c r="H10" s="189"/>
      <c r="I10" s="189"/>
      <c r="J10" s="190">
        <f>+'građevinski radovi_instalacije'!M188</f>
        <v>0</v>
      </c>
      <c r="K10" s="190"/>
    </row>
    <row r="11" spans="1:11" x14ac:dyDescent="0.25">
      <c r="A11" s="189" t="s">
        <v>295</v>
      </c>
      <c r="B11" s="189"/>
      <c r="C11" s="189"/>
      <c r="D11" s="189"/>
      <c r="E11" s="189"/>
      <c r="F11" s="189"/>
      <c r="G11" s="189"/>
      <c r="H11" s="189"/>
      <c r="I11" s="189"/>
      <c r="J11" s="190">
        <f>+'građevinski radovi_instalacije'!M208</f>
        <v>0</v>
      </c>
      <c r="K11" s="190"/>
    </row>
    <row r="12" spans="1:11" x14ac:dyDescent="0.25">
      <c r="A12" s="104"/>
      <c r="B12" s="105"/>
      <c r="C12" s="105"/>
      <c r="D12" s="105"/>
      <c r="E12" s="105"/>
      <c r="F12" s="106"/>
      <c r="G12" s="106"/>
      <c r="H12" s="107"/>
      <c r="I12" s="108"/>
      <c r="J12" s="109"/>
      <c r="K12" s="105"/>
    </row>
    <row r="13" spans="1:11" ht="15.75" x14ac:dyDescent="0.25">
      <c r="A13" s="110" t="s">
        <v>249</v>
      </c>
      <c r="B13" s="111"/>
      <c r="C13" s="111"/>
      <c r="D13" s="111"/>
      <c r="E13" s="111"/>
      <c r="F13" s="112"/>
      <c r="G13" s="112"/>
      <c r="H13" s="113"/>
      <c r="I13" s="111"/>
      <c r="J13" s="191">
        <f>SUM(J8:K11)</f>
        <v>0</v>
      </c>
      <c r="K13" s="191"/>
    </row>
    <row r="14" spans="1:11" ht="15.75" x14ac:dyDescent="0.25">
      <c r="A14" s="114"/>
      <c r="B14" s="115"/>
      <c r="C14" s="115"/>
      <c r="D14" s="115"/>
      <c r="E14" s="115"/>
      <c r="F14" s="116"/>
      <c r="G14" s="116"/>
      <c r="H14" s="117"/>
      <c r="I14" s="115"/>
      <c r="J14" s="118"/>
      <c r="K14" s="119"/>
    </row>
    <row r="15" spans="1:11" ht="16.5" x14ac:dyDescent="0.25">
      <c r="A15" s="152" t="s">
        <v>250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</row>
    <row r="16" spans="1:11" x14ac:dyDescent="0.25">
      <c r="A16" s="44"/>
      <c r="B16" s="45"/>
      <c r="C16" s="45"/>
      <c r="D16" s="45"/>
      <c r="E16" s="45"/>
      <c r="F16" s="56"/>
      <c r="G16" s="56"/>
      <c r="H16" s="57"/>
      <c r="I16" s="58"/>
      <c r="J16" s="59"/>
      <c r="K16" s="45"/>
    </row>
    <row r="17" spans="1:11" x14ac:dyDescent="0.25">
      <c r="A17" s="44"/>
      <c r="B17" s="45"/>
      <c r="C17" s="45"/>
      <c r="D17" s="45"/>
      <c r="E17" s="45"/>
      <c r="F17" s="56"/>
      <c r="G17" s="56"/>
      <c r="H17" s="57"/>
      <c r="I17" s="58"/>
      <c r="J17" s="59"/>
      <c r="K17" s="45"/>
    </row>
    <row r="18" spans="1:11" x14ac:dyDescent="0.25">
      <c r="A18" s="189" t="s">
        <v>251</v>
      </c>
      <c r="B18" s="189"/>
      <c r="C18" s="189"/>
      <c r="D18" s="189"/>
      <c r="E18" s="189"/>
      <c r="F18" s="189"/>
      <c r="G18" s="189"/>
      <c r="H18" s="189"/>
      <c r="I18" s="189"/>
      <c r="J18" s="190">
        <f>+'građevinski radovi_instalacije'!M267</f>
        <v>0</v>
      </c>
      <c r="K18" s="190"/>
    </row>
    <row r="19" spans="1:11" x14ac:dyDescent="0.25">
      <c r="A19" s="104"/>
      <c r="B19" s="105"/>
      <c r="C19" s="105"/>
      <c r="D19" s="105"/>
      <c r="E19" s="105"/>
      <c r="F19" s="106"/>
      <c r="G19" s="106"/>
      <c r="H19" s="107"/>
      <c r="I19" s="108"/>
      <c r="J19" s="109"/>
      <c r="K19" s="105"/>
    </row>
    <row r="20" spans="1:11" ht="15.75" x14ac:dyDescent="0.25">
      <c r="A20" s="110" t="s">
        <v>277</v>
      </c>
      <c r="B20" s="111"/>
      <c r="C20" s="111"/>
      <c r="D20" s="111"/>
      <c r="E20" s="111"/>
      <c r="F20" s="112"/>
      <c r="G20" s="112"/>
      <c r="H20" s="113"/>
      <c r="I20" s="111"/>
      <c r="J20" s="191">
        <f>SUM(J18)</f>
        <v>0</v>
      </c>
      <c r="K20" s="191"/>
    </row>
    <row r="21" spans="1:11" x14ac:dyDescent="0.25">
      <c r="A21" s="44"/>
      <c r="B21" s="45"/>
      <c r="C21" s="45"/>
      <c r="D21" s="45"/>
      <c r="E21" s="45"/>
      <c r="F21" s="56"/>
      <c r="G21" s="56"/>
      <c r="H21" s="57"/>
      <c r="I21" s="58"/>
      <c r="J21" s="59"/>
      <c r="K21" s="45"/>
    </row>
    <row r="22" spans="1:11" ht="16.5" x14ac:dyDescent="0.25">
      <c r="A22" s="152" t="s">
        <v>305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</row>
    <row r="23" spans="1:11" x14ac:dyDescent="0.25">
      <c r="A23" s="44"/>
      <c r="B23" s="45"/>
      <c r="C23" s="45"/>
      <c r="D23" s="45"/>
      <c r="E23" s="45"/>
      <c r="F23" s="56"/>
      <c r="G23" s="56"/>
      <c r="H23" s="57"/>
      <c r="I23" s="58"/>
      <c r="J23" s="59"/>
      <c r="K23" s="45"/>
    </row>
    <row r="24" spans="1:11" x14ac:dyDescent="0.25">
      <c r="A24" s="44"/>
      <c r="B24" s="45"/>
      <c r="C24" s="45"/>
      <c r="D24" s="45"/>
      <c r="E24" s="45"/>
      <c r="F24" s="56"/>
      <c r="G24" s="56"/>
      <c r="H24" s="57"/>
      <c r="I24" s="58"/>
      <c r="J24" s="59"/>
      <c r="K24" s="45"/>
    </row>
    <row r="25" spans="1:11" x14ac:dyDescent="0.25">
      <c r="A25" s="189" t="s">
        <v>278</v>
      </c>
      <c r="B25" s="189"/>
      <c r="C25" s="189"/>
      <c r="D25" s="189"/>
      <c r="E25" s="189"/>
      <c r="F25" s="189"/>
      <c r="G25" s="189"/>
      <c r="H25" s="189"/>
      <c r="I25" s="189"/>
      <c r="J25" s="190">
        <f>+'građevinski radovi_instalacije'!M313</f>
        <v>0</v>
      </c>
      <c r="K25" s="190"/>
    </row>
    <row r="26" spans="1:11" x14ac:dyDescent="0.25">
      <c r="A26" s="189" t="s">
        <v>306</v>
      </c>
      <c r="B26" s="189"/>
      <c r="C26" s="189"/>
      <c r="D26" s="189"/>
      <c r="E26" s="189"/>
      <c r="F26" s="189"/>
      <c r="G26" s="189"/>
      <c r="H26" s="189"/>
      <c r="I26" s="189"/>
      <c r="J26" s="190">
        <f>+'energetske instalacije'!I145</f>
        <v>0</v>
      </c>
      <c r="K26" s="190"/>
    </row>
    <row r="27" spans="1:11" x14ac:dyDescent="0.25">
      <c r="A27" s="104"/>
      <c r="B27" s="105"/>
      <c r="C27" s="105"/>
      <c r="D27" s="105"/>
      <c r="E27" s="105"/>
      <c r="F27" s="106"/>
      <c r="G27" s="106"/>
      <c r="H27" s="107"/>
      <c r="I27" s="108"/>
      <c r="J27" s="109"/>
      <c r="K27" s="105"/>
    </row>
    <row r="28" spans="1:11" ht="15.75" x14ac:dyDescent="0.25">
      <c r="A28" s="110" t="s">
        <v>293</v>
      </c>
      <c r="B28" s="111"/>
      <c r="C28" s="111"/>
      <c r="D28" s="111"/>
      <c r="E28" s="111"/>
      <c r="F28" s="112"/>
      <c r="G28" s="112"/>
      <c r="H28" s="113"/>
      <c r="I28" s="111"/>
      <c r="J28" s="191">
        <f>SUM(J25:K26)</f>
        <v>0</v>
      </c>
      <c r="K28" s="191"/>
    </row>
    <row r="29" spans="1:11" ht="15.75" thickBot="1" x14ac:dyDescent="0.3">
      <c r="A29" s="44"/>
      <c r="B29" s="45"/>
      <c r="C29" s="45"/>
      <c r="D29" s="45"/>
      <c r="E29" s="45"/>
      <c r="F29" s="56"/>
      <c r="G29" s="56"/>
      <c r="H29" s="57"/>
      <c r="I29" s="58"/>
      <c r="J29" s="59"/>
      <c r="K29" s="45"/>
    </row>
    <row r="30" spans="1:11" ht="19.5" thickTop="1" thickBot="1" x14ac:dyDescent="0.3">
      <c r="A30" s="120" t="s">
        <v>324</v>
      </c>
      <c r="B30" s="121"/>
      <c r="C30" s="121"/>
      <c r="D30" s="121"/>
      <c r="E30" s="121"/>
      <c r="F30" s="122"/>
      <c r="G30" s="122"/>
      <c r="H30" s="123"/>
      <c r="I30" s="121"/>
      <c r="J30" s="194">
        <f>J13+J20+J28</f>
        <v>0</v>
      </c>
      <c r="K30" s="194"/>
    </row>
    <row r="31" spans="1:11" ht="19.5" thickTop="1" thickBot="1" x14ac:dyDescent="0.3">
      <c r="A31" s="120" t="s">
        <v>325</v>
      </c>
      <c r="B31" s="121"/>
      <c r="C31" s="121"/>
      <c r="D31" s="121"/>
      <c r="E31" s="121"/>
      <c r="F31" s="122"/>
      <c r="G31" s="122"/>
      <c r="H31" s="123"/>
      <c r="I31" s="121"/>
      <c r="J31" s="195">
        <f>J30*0.25</f>
        <v>0</v>
      </c>
      <c r="K31" s="195"/>
    </row>
    <row r="32" spans="1:11" ht="19.5" thickTop="1" thickBot="1" x14ac:dyDescent="0.3">
      <c r="A32" s="120" t="s">
        <v>296</v>
      </c>
      <c r="B32" s="121"/>
      <c r="C32" s="121"/>
      <c r="D32" s="121"/>
      <c r="E32" s="121"/>
      <c r="F32" s="122"/>
      <c r="G32" s="122"/>
      <c r="H32" s="123"/>
      <c r="I32" s="121"/>
      <c r="J32" s="196">
        <f>J30+J31</f>
        <v>0</v>
      </c>
      <c r="K32" s="196"/>
    </row>
    <row r="33" spans="1:11" ht="15.75" thickTop="1" x14ac:dyDescent="0.25">
      <c r="A33" s="44"/>
      <c r="B33" s="45"/>
      <c r="C33" s="45"/>
      <c r="D33" s="45"/>
      <c r="E33" s="45"/>
      <c r="F33" s="56"/>
      <c r="G33" s="56"/>
      <c r="H33" s="57"/>
      <c r="I33" s="58"/>
      <c r="J33" s="59"/>
      <c r="K33" s="45"/>
    </row>
    <row r="34" spans="1:11" x14ac:dyDescent="0.25">
      <c r="A34" s="44"/>
      <c r="B34" s="45"/>
      <c r="C34" s="45"/>
      <c r="D34" s="45"/>
      <c r="E34" s="45"/>
      <c r="F34" s="56"/>
      <c r="G34" s="56"/>
      <c r="H34" s="57"/>
      <c r="I34" s="58"/>
      <c r="J34" s="59"/>
      <c r="K34" s="45"/>
    </row>
    <row r="35" spans="1:11" x14ac:dyDescent="0.25">
      <c r="A35" s="44"/>
      <c r="B35" s="45"/>
      <c r="C35" s="45"/>
      <c r="D35" s="45"/>
      <c r="E35" s="45"/>
      <c r="F35" s="56"/>
      <c r="G35" s="56"/>
      <c r="H35" s="57"/>
      <c r="I35" s="58"/>
      <c r="J35" s="59"/>
      <c r="K35" s="45"/>
    </row>
    <row r="36" spans="1:11" x14ac:dyDescent="0.25">
      <c r="A36" s="192"/>
      <c r="B36" s="192"/>
      <c r="C36" s="192"/>
      <c r="D36" s="45"/>
      <c r="E36" s="193"/>
      <c r="F36" s="193"/>
      <c r="G36" s="193"/>
      <c r="H36" s="193"/>
      <c r="I36" s="193"/>
      <c r="J36" s="193"/>
      <c r="K36" s="193"/>
    </row>
    <row r="37" spans="1:11" x14ac:dyDescent="0.25">
      <c r="A37" s="44"/>
      <c r="B37" s="45"/>
      <c r="C37" s="45"/>
      <c r="D37" s="45"/>
      <c r="E37" s="45"/>
      <c r="F37" s="56"/>
      <c r="G37" s="56"/>
      <c r="H37" s="57"/>
      <c r="I37" s="58"/>
      <c r="J37" s="59"/>
      <c r="K37" s="45"/>
    </row>
    <row r="38" spans="1:11" x14ac:dyDescent="0.25">
      <c r="A38" s="44"/>
      <c r="B38" s="45"/>
      <c r="C38" s="45"/>
      <c r="D38" s="45"/>
      <c r="E38" s="45"/>
      <c r="F38" s="56"/>
      <c r="G38" s="56"/>
      <c r="H38" s="57"/>
      <c r="I38" s="58"/>
      <c r="J38" s="59"/>
      <c r="K38" s="45"/>
    </row>
    <row r="39" spans="1:11" x14ac:dyDescent="0.25">
      <c r="A39" s="44"/>
      <c r="B39" s="45"/>
      <c r="C39" s="45"/>
      <c r="D39" s="45"/>
      <c r="E39" s="45"/>
      <c r="F39" s="56"/>
      <c r="G39" s="56"/>
      <c r="H39" s="57"/>
      <c r="I39" s="58"/>
      <c r="J39" s="59"/>
      <c r="K39" s="45"/>
    </row>
    <row r="40" spans="1:11" x14ac:dyDescent="0.25">
      <c r="A40" s="44"/>
      <c r="B40" s="45"/>
      <c r="C40" s="45"/>
      <c r="D40" s="45"/>
      <c r="E40" s="45"/>
      <c r="F40" s="56"/>
      <c r="G40" s="56"/>
      <c r="H40" s="57"/>
      <c r="I40" s="58"/>
      <c r="J40" s="59"/>
      <c r="K40" s="45"/>
    </row>
    <row r="41" spans="1:11" x14ac:dyDescent="0.25">
      <c r="A41" s="44"/>
      <c r="B41" s="45"/>
      <c r="C41" s="45"/>
      <c r="D41" s="45"/>
      <c r="E41" s="45"/>
      <c r="F41" s="56"/>
      <c r="G41" s="56"/>
      <c r="H41" s="57"/>
      <c r="I41" s="58"/>
      <c r="J41" s="59"/>
      <c r="K41" s="45"/>
    </row>
    <row r="42" spans="1:11" x14ac:dyDescent="0.25">
      <c r="A42" s="44"/>
      <c r="B42" s="45"/>
      <c r="C42" s="45"/>
      <c r="D42" s="45"/>
      <c r="E42" s="45"/>
      <c r="F42" s="56"/>
      <c r="G42" s="56"/>
      <c r="H42" s="57"/>
      <c r="I42" s="58"/>
      <c r="J42" s="59"/>
      <c r="K42" s="45"/>
    </row>
    <row r="43" spans="1:11" x14ac:dyDescent="0.25">
      <c r="A43" s="44"/>
      <c r="B43" s="45"/>
      <c r="C43" s="45"/>
      <c r="D43" s="45"/>
      <c r="E43" s="45"/>
      <c r="F43" s="56"/>
      <c r="G43" s="56"/>
      <c r="H43" s="57"/>
      <c r="I43" s="58"/>
      <c r="J43" s="59"/>
      <c r="K43" s="45"/>
    </row>
  </sheetData>
  <sheetProtection selectLockedCells="1" selectUnlockedCells="1"/>
  <mergeCells count="26">
    <mergeCell ref="A36:C36"/>
    <mergeCell ref="E36:K36"/>
    <mergeCell ref="A26:I26"/>
    <mergeCell ref="J26:K26"/>
    <mergeCell ref="J28:K28"/>
    <mergeCell ref="J30:K30"/>
    <mergeCell ref="J31:K31"/>
    <mergeCell ref="J32:K32"/>
    <mergeCell ref="A18:I18"/>
    <mergeCell ref="J18:K18"/>
    <mergeCell ref="J20:K20"/>
    <mergeCell ref="A22:K22"/>
    <mergeCell ref="A25:I25"/>
    <mergeCell ref="J25:K25"/>
    <mergeCell ref="A15:K15"/>
    <mergeCell ref="A2:K2"/>
    <mergeCell ref="A5:K5"/>
    <mergeCell ref="A8:I8"/>
    <mergeCell ref="J8:K8"/>
    <mergeCell ref="A9:I9"/>
    <mergeCell ref="J9:K9"/>
    <mergeCell ref="A10:I10"/>
    <mergeCell ref="J10:K10"/>
    <mergeCell ref="A11:I11"/>
    <mergeCell ref="J11:K11"/>
    <mergeCell ref="J13:K13"/>
  </mergeCells>
  <pageMargins left="0.74791666666666667" right="0.74791666666666667" top="0.98402777777777772" bottom="0.98402777777777772" header="0.51180555555555551" footer="0.51180555555555551"/>
  <pageSetup paperSize="9" scale="8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građevinski radovi_instalacije</vt:lpstr>
      <vt:lpstr>energetske instalacije</vt:lpstr>
      <vt:lpstr>rekapitulacija</vt:lpstr>
      <vt:lpstr>'građevinski radovi_instalacije'!Ispis_naslova</vt:lpstr>
      <vt:lpstr>'građevinski radovi_instalacije'!Podrucje_ispisa</vt:lpstr>
    </vt:vector>
  </TitlesOfParts>
  <Company>R&amp;T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Martina Tomašić</cp:lastModifiedBy>
  <cp:lastPrinted>2020-05-27T09:43:39Z</cp:lastPrinted>
  <dcterms:created xsi:type="dcterms:W3CDTF">2007-12-18T13:31:40Z</dcterms:created>
  <dcterms:modified xsi:type="dcterms:W3CDTF">2020-05-27T09:44:30Z</dcterms:modified>
</cp:coreProperties>
</file>