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4226"/>
  <mc:AlternateContent xmlns:mc="http://schemas.openxmlformats.org/markup-compatibility/2006">
    <mc:Choice Requires="x15">
      <x15ac:absPath xmlns:x15ac="http://schemas.microsoft.com/office/spreadsheetml/2010/11/ac" url="C:\Users\MartinaT\Desktop\JAVNA NABAVA\2019\11_RADOVI NA IZGRADNJI PLAŽE JADRANOVO ,2 .FAZA\04_DOKUMENTACIJA SAVJETOVANJE\"/>
    </mc:Choice>
  </mc:AlternateContent>
  <xr:revisionPtr revIDLastSave="0" documentId="13_ncr:1_{2E642698-DDF4-4373-AA2B-47302BE6BBC1}" xr6:coauthVersionLast="45" xr6:coauthVersionMax="45" xr10:uidLastSave="{00000000-0000-0000-0000-000000000000}"/>
  <bookViews>
    <workbookView xWindow="-120" yWindow="-120" windowWidth="29040" windowHeight="15840" tabRatio="898" activeTab="1" xr2:uid="{00000000-000D-0000-FFFF-FFFF00000000}"/>
  </bookViews>
  <sheets>
    <sheet name="1. KONSTRUKCIJA OBALNOG POJASA" sheetId="35" r:id="rId1"/>
    <sheet name="2. GRAĐEVINSKO-OBRTNIČKI RADOVI" sheetId="17" r:id="rId2"/>
    <sheet name="3. ELEKTROINSTALACIJE " sheetId="29" r:id="rId3"/>
    <sheet name="4. Javna rasvjeta i DTK" sheetId="33" r:id="rId4"/>
    <sheet name="5. Vodovodne instalacije" sheetId="36" r:id="rId5"/>
    <sheet name="6. HORTIKULTURA" sheetId="32" r:id="rId6"/>
    <sheet name="UKUPNA REKAPITULACIJA" sheetId="18" r:id="rId7"/>
  </sheets>
  <externalReferences>
    <externalReference r:id="rId8"/>
    <externalReference r:id="rId9"/>
    <externalReference r:id="rId10"/>
  </externalReferences>
  <definedNames>
    <definedName name="_____xlnm_Print_Area_3">#REF!</definedName>
    <definedName name="____xlnm_Print_Area_3">#REF!</definedName>
    <definedName name="____xlnm_Print_Area_4">#REF!</definedName>
    <definedName name="___xlnm_Print_Area_2">#REF!</definedName>
    <definedName name="___xlnm_Print_Area_3">#REF!</definedName>
    <definedName name="___xlnm_Print_Area_4">#REF!</definedName>
    <definedName name="__BET1" localSheetId="0">#REF!</definedName>
    <definedName name="__BET1">#REF!</definedName>
    <definedName name="__BET2">#REF!</definedName>
    <definedName name="__MAS1">#REF!</definedName>
    <definedName name="__xlnm_Print_Area_2">#REF!</definedName>
    <definedName name="__xlnm_Print_Area_3">#REF!</definedName>
    <definedName name="__xlnm_Print_Area_4">#REF!</definedName>
    <definedName name="_1Excel_BuiltIn_Print_Area_1">#REF!</definedName>
    <definedName name="_bod1">#REF!</definedName>
    <definedName name="BET">#REF!</definedName>
    <definedName name="BOD">#REF!</definedName>
    <definedName name="BODIC">#REF!</definedName>
    <definedName name="CELIJA">#REF!</definedName>
    <definedName name="dwqd">#REF!</definedName>
    <definedName name="Excel_BuiltIn_Print_Area_1">#REF!</definedName>
    <definedName name="Excel_BuiltIn_Print_Area_1___1">#REF!</definedName>
    <definedName name="Excel_BuiltIn_Print_Area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9">"$"</definedName>
    <definedName name="Excel_BuiltIn_Print_Titles">#REF!</definedName>
    <definedName name="Excel_BuiltIn_Print_Titles_1">#REF!</definedName>
    <definedName name="Excel_BuiltIn_Print_Titles_1__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6___6">#REF!</definedName>
    <definedName name="Excel_BuiltIn_Print_Titles_7">"$"</definedName>
    <definedName name="Excel_BuiltIn_Print_Titles_8">#REF!</definedName>
    <definedName name="Excel_BuiltIn_Print_Titles_9">"$"</definedName>
    <definedName name="GP_KRK">#REF!</definedName>
    <definedName name="Gradjevina">#REF!</definedName>
    <definedName name="KAM">#REF!</definedName>
    <definedName name="kod">#REF!</definedName>
    <definedName name="labellla">#REF!</definedName>
    <definedName name="matrix">#REF!</definedName>
    <definedName name="NOVA">#REF!</definedName>
    <definedName name="novi">#REF!</definedName>
    <definedName name="OSIJEK_KOTEKS">#REF!</definedName>
    <definedName name="OST" localSheetId="0">#REF!</definedName>
    <definedName name="OST">#REF!</definedName>
    <definedName name="_xlnm.Print_Area" localSheetId="0">'1. KONSTRUKCIJA OBALNOG POJASA'!$A$1:$F$168</definedName>
    <definedName name="_xlnm.Print_Area" localSheetId="1">'2. GRAĐEVINSKO-OBRTNIČKI RADOVI'!$A$1:$F$258</definedName>
    <definedName name="_xlnm.Print_Area" localSheetId="3">'4. Javna rasvjeta i DTK'!$A$1:$F$69</definedName>
    <definedName name="_xlnm.Print_Area" localSheetId="4">'5. Vodovodne instalacije'!$A$1:$F$111</definedName>
    <definedName name="_xlnm.Print_Area" localSheetId="5">'6. HORTIKULTURA'!$A$1:$F$120</definedName>
    <definedName name="_xlnm.Print_Area" localSheetId="6">'UKUPNA REKAPITULACIJA'!$A$1:$F$18</definedName>
    <definedName name="Ponudjac">#REF!</definedName>
    <definedName name="pop">#REF!</definedName>
    <definedName name="PRI">#REF!</definedName>
    <definedName name="Print_Area_MI" localSheetId="0">#REF!</definedName>
    <definedName name="Print_Area_MI">'[1]F.9.ANTENE'!#REF!</definedName>
    <definedName name="PRIV" localSheetId="0">#REF!</definedName>
    <definedName name="PRIV">#REF!</definedName>
    <definedName name="rbr">#REF!</definedName>
    <definedName name="rdmrab">#REF!</definedName>
    <definedName name="RED">#REF!</definedName>
    <definedName name="ritrab">#REF!</definedName>
    <definedName name="RUS">#REF!</definedName>
    <definedName name="UKUPNO1">[2]ZEMLJAN!$F$10</definedName>
    <definedName name="UKUPNO10">#REF!</definedName>
    <definedName name="UKUPNO11">#REF!</definedName>
    <definedName name="UKUPNO12">[2]soboslik!#REF!</definedName>
    <definedName name="UKUPNO13">'[2]razni '!#REF!</definedName>
    <definedName name="UKUPNO14">#REF!</definedName>
    <definedName name="UKUPNO15">#REF!</definedName>
    <definedName name="UKUPNO16">#REF!</definedName>
    <definedName name="UKUPNO17">#REF!</definedName>
    <definedName name="UKUPNO18">#REF!</definedName>
    <definedName name="UKUPNO19">#REF!</definedName>
    <definedName name="UKUPNO2">'[3]RAZNI RADOVI'!$F$22</definedName>
    <definedName name="UKUPNO20">#REF!</definedName>
    <definedName name="UKUPNO3">#REF!</definedName>
    <definedName name="UKUPNO4">[2]izolacija!$F$13</definedName>
    <definedName name="UKUPNO5">'[2]oprema dvor.'!$F$28</definedName>
    <definedName name="UKUPNO6">[2]okoliš!$F$25</definedName>
    <definedName name="UKUPNO7">#REF!</definedName>
    <definedName name="UKUPNO8">[2]elektr!#REF!</definedName>
    <definedName name="UKUPNO9">[2]PLIN!#REF!</definedName>
    <definedName name="VOD" localSheetId="0">#REF!</definedName>
    <definedName name="VOD">#REF!</definedName>
    <definedName name="ZEM">#REF!</definedName>
    <definedName name="ZEM1">#REF!</definedName>
    <definedName name="ZEM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8" l="1"/>
  <c r="F54" i="36"/>
  <c r="F83" i="36"/>
  <c r="F44" i="36"/>
  <c r="F46" i="36" s="1"/>
  <c r="D41" i="36"/>
  <c r="D37" i="36"/>
  <c r="D33" i="36"/>
  <c r="D29" i="36"/>
  <c r="F20" i="36"/>
  <c r="D18" i="36"/>
  <c r="D14" i="36"/>
  <c r="F9" i="18" l="1"/>
  <c r="F8" i="18"/>
  <c r="F7" i="18"/>
  <c r="F6" i="18"/>
  <c r="F157" i="35"/>
  <c r="F156" i="35"/>
  <c r="F154" i="35"/>
  <c r="F153" i="35"/>
  <c r="F128" i="35"/>
  <c r="F155" i="35" s="1"/>
  <c r="D126" i="35"/>
  <c r="D122" i="35"/>
  <c r="D75" i="35"/>
  <c r="D134" i="35" s="1"/>
  <c r="D62" i="35"/>
  <c r="F53" i="35"/>
  <c r="F52" i="35"/>
  <c r="D49" i="35"/>
  <c r="F46" i="35"/>
  <c r="D43" i="35"/>
  <c r="D40" i="35"/>
  <c r="D25" i="35"/>
  <c r="D22" i="35"/>
  <c r="F16" i="35"/>
  <c r="F159" i="35" l="1"/>
  <c r="F160" i="35"/>
  <c r="F161" i="35" s="1"/>
  <c r="D179" i="17" l="1"/>
  <c r="D163" i="17"/>
  <c r="D158" i="17"/>
  <c r="D152" i="17"/>
  <c r="D147" i="17"/>
  <c r="D142" i="17"/>
  <c r="B118" i="32" l="1"/>
  <c r="B116" i="32"/>
  <c r="B114" i="32"/>
  <c r="B112" i="32"/>
  <c r="B110" i="32"/>
  <c r="F11" i="18" l="1"/>
  <c r="P159" i="17" l="1"/>
  <c r="F15" i="18" l="1"/>
  <c r="F16" i="18" s="1"/>
  <c r="F17" i="18" s="1"/>
</calcChain>
</file>

<file path=xl/sharedStrings.xml><?xml version="1.0" encoding="utf-8"?>
<sst xmlns="http://schemas.openxmlformats.org/spreadsheetml/2006/main" count="827" uniqueCount="533">
  <si>
    <t>Količina</t>
  </si>
  <si>
    <t>kom</t>
  </si>
  <si>
    <t>I</t>
  </si>
  <si>
    <t>kg</t>
  </si>
  <si>
    <t>UKUPNO</t>
  </si>
  <si>
    <t>m3</t>
  </si>
  <si>
    <t>r.br.</t>
  </si>
  <si>
    <t>opis stavke</t>
  </si>
  <si>
    <t>JM</t>
  </si>
  <si>
    <t>m2</t>
  </si>
  <si>
    <t>ZEMLJANI RADOVI</t>
  </si>
  <si>
    <t>ZEMLJANI RADOVI UKUPNO</t>
  </si>
  <si>
    <t>BETONSKI I ARMIRANOBETONSKI RADOVI</t>
  </si>
  <si>
    <t>oplata</t>
  </si>
  <si>
    <t xml:space="preserve">armatura B 500B </t>
  </si>
  <si>
    <t>Betoniranje armirano-betonskih temelja za rasvjetne stupove, dimenzija 80x80x80cm u četverostranoj oplati. Uključiti svu potrebnu armaturu i oplatu. Izrada, dobava i sječenje, ravnanje, savijanje i postava armature izvodi se prema statičkom računu i nacrtima armature.</t>
  </si>
  <si>
    <t>BETONSKI I ARMIRANO BETONSKI RADOVI UKUPNO</t>
  </si>
  <si>
    <t>m'</t>
  </si>
  <si>
    <t>POSEBNI UVJETI ZA RADOVE POSTAVE URBANE RASVJETE</t>
  </si>
  <si>
    <t>Obračun po kom.</t>
  </si>
  <si>
    <t>URBANA OPREMA</t>
  </si>
  <si>
    <t>Izvesti u svemu prema nacrtima i detaljima.</t>
  </si>
  <si>
    <t>Obračun po kompletu.</t>
  </si>
  <si>
    <t>URBANA OPREMA UKUPNO</t>
  </si>
  <si>
    <t>BRAVARSKI RADOVI</t>
  </si>
  <si>
    <t>BRAVARSKI RADOVI UKUPNO</t>
  </si>
  <si>
    <t>UKUPNO bez PDV-a:</t>
  </si>
  <si>
    <t>REKAPITULACIJA</t>
  </si>
  <si>
    <t>PDV (25%):</t>
  </si>
  <si>
    <r>
      <rPr>
        <sz val="10"/>
        <rFont val="Arial"/>
        <family val="2"/>
        <charset val="238"/>
      </rPr>
      <t>Strojni iskop jame za temelje elemenata urbane opreme (betonske klupe, koševi za smeće, rasvjetni stupovi i sl.)</t>
    </r>
    <r>
      <rPr>
        <sz val="10"/>
        <color indexed="10"/>
        <rFont val="Arial"/>
        <family val="2"/>
        <charset val="238"/>
      </rPr>
      <t xml:space="preserve">. </t>
    </r>
    <r>
      <rPr>
        <sz val="10"/>
        <rFont val="Arial"/>
        <family val="2"/>
        <charset val="238"/>
      </rPr>
      <t>Ova stavka  obuhvaća: iskop, utovar u prijevozno sredstvo, i prijevoz na deponiju udaljenosti do 10 km te istovar i razastiranje na deponiji. Dio iskopanog materijala koji će se koristiti za zatrapavanje viška iskopa mora se deponirati na gradilištu. Obračun po m3.</t>
    </r>
  </si>
  <si>
    <t>Zatrpavanje jame za temelje elemenata urbane opreme (betonske klupe, koševi za smeće, rasvjetni stupovi i sl.) nakon betoniranja temelja. Zatrpavanje se vrši materijalom iz iskopa. U slučaju nekvalitetnog materijala po naputku nadzornog inženjera zatrpavanje se vrši zamjenskim materijalom. Obračun po m3.</t>
  </si>
  <si>
    <t>1.1.</t>
  </si>
  <si>
    <t>1.2.</t>
  </si>
  <si>
    <t>2.1.</t>
  </si>
  <si>
    <t>2.2.</t>
  </si>
  <si>
    <t>2.3.</t>
  </si>
  <si>
    <t xml:space="preserve">Stvarne količine prema statičkom proračunu. </t>
  </si>
  <si>
    <t>Betoniranje armirano-betonskih temelja za jarbole, dimenzija 80x80x80cm u četverostranoj oplati. Uključiti svu potrebnu armaturu i oplatu. Izrada, dobava i sječenje, ravnanje, savijanje i postava armature izvodi se prema statičkom računu i nacrtima armature.</t>
  </si>
  <si>
    <t>3.1.</t>
  </si>
  <si>
    <t>3.2.</t>
  </si>
  <si>
    <t>RASVJETA UKUPNO</t>
  </si>
  <si>
    <t>RASVJETA</t>
  </si>
  <si>
    <t>Izrada i dobava čeličnog L profila</t>
  </si>
  <si>
    <t>Obračun po m'</t>
  </si>
  <si>
    <t>Koš za smeće</t>
  </si>
  <si>
    <t>4.1.</t>
  </si>
  <si>
    <t>5.1.</t>
  </si>
  <si>
    <t>5.2.</t>
  </si>
  <si>
    <t>Postolje za božićnu jelku</t>
  </si>
  <si>
    <t>6.1.</t>
  </si>
  <si>
    <t xml:space="preserve">Natpis od čeličnih slova </t>
  </si>
  <si>
    <t>6.2.</t>
  </si>
  <si>
    <t>ELEKTROINSTALACIJE</t>
  </si>
  <si>
    <t>Razvodni ormar</t>
  </si>
  <si>
    <t>Utičnice u klupama za povremena događanja</t>
  </si>
  <si>
    <t>1.3.</t>
  </si>
  <si>
    <t>Ukopane utičnice za povremenu rasvjetu stabala</t>
  </si>
  <si>
    <t>Montaža visokih rasvjetnih stupova</t>
  </si>
  <si>
    <t>Drvena klupa</t>
  </si>
  <si>
    <t>Prostorni reper</t>
  </si>
  <si>
    <t>Obračun po komadu</t>
  </si>
  <si>
    <t>Kabliranje</t>
  </si>
  <si>
    <t>1.4.</t>
  </si>
  <si>
    <t xml:space="preserve">                RADOVI KRAJOBRAZNOG UREĐENJA</t>
  </si>
  <si>
    <t>PRIPREMNI I ZEMLJANI RADOVI</t>
  </si>
  <si>
    <t>I/1</t>
  </si>
  <si>
    <t>Iskolčavanje na terenu</t>
  </si>
  <si>
    <t>m²</t>
  </si>
  <si>
    <t>I/2</t>
  </si>
  <si>
    <t>m³</t>
  </si>
  <si>
    <t>I/3</t>
  </si>
  <si>
    <t>I/4</t>
  </si>
  <si>
    <r>
      <t xml:space="preserve">Strojni i ručni transport do mjesta ugradnje i razastiranje plodne zemlje na zelenim površinama. Planiranje s dopuštenim razlikama +/- 3 cm. </t>
    </r>
    <r>
      <rPr>
        <u/>
        <sz val="10"/>
        <rFont val="Arial"/>
        <family val="2"/>
      </rPr>
      <t/>
    </r>
  </si>
  <si>
    <t>I/5</t>
  </si>
  <si>
    <t>Fina priprema terena za sadnju - planiranje navezene i razastrte zemlje, usitnjavanje, vađenje eventualno zaostalog kamena, uređenje nivoa i priprema terena za sadnju.</t>
  </si>
  <si>
    <t>II</t>
  </si>
  <si>
    <t>SUPSTRATI I STABILIZACIJSKI ELEMENTI</t>
  </si>
  <si>
    <t>II/1</t>
  </si>
  <si>
    <t>lit.</t>
  </si>
  <si>
    <t>II/2</t>
  </si>
  <si>
    <t>III</t>
  </si>
  <si>
    <t>RAD S BILJNIM MATERIJALOM</t>
  </si>
  <si>
    <t>III/1</t>
  </si>
  <si>
    <t>III/2</t>
  </si>
  <si>
    <t>III/3</t>
  </si>
  <si>
    <t>III/4</t>
  </si>
  <si>
    <t>III/5</t>
  </si>
  <si>
    <t>IV</t>
  </si>
  <si>
    <t xml:space="preserve">BILJNI MATERIJAL </t>
  </si>
  <si>
    <t xml:space="preserve">   </t>
  </si>
  <si>
    <t>IV/1</t>
  </si>
  <si>
    <t>DRVEĆE</t>
  </si>
  <si>
    <t>1.</t>
  </si>
  <si>
    <t>kontejner 500 lit., visine 450/500 cm, prsni opseg debla 20/22 cm, ravnog debla s pravilno formiranom krošnjom na visini 300 cm, krošnja gustog sklopa širine 300/350 cm</t>
  </si>
  <si>
    <t>2.</t>
  </si>
  <si>
    <t>3.</t>
  </si>
  <si>
    <t>V</t>
  </si>
  <si>
    <t>SUSTAV AUTOMATSKOG NAVODNJAVANJA</t>
  </si>
  <si>
    <t>V/1</t>
  </si>
  <si>
    <t>PRIPREMNI I ZAVRŠNI RADOVI</t>
  </si>
  <si>
    <t>Priprema gradilišta, pregled i ispitivanje postojećih vodovodnih instalacija njihove ispravnosti i funkcionalnosti, nakon izvršenih grubih građevinskih radova.</t>
  </si>
  <si>
    <t xml:space="preserve">Odvoz glomaznog otpada, te grubog kamenja na gradsku deponiju. </t>
  </si>
  <si>
    <t>V/2</t>
  </si>
  <si>
    <t>ZEMLJANI I GRAĐEVINSKI RADOVI</t>
  </si>
  <si>
    <t>V/3</t>
  </si>
  <si>
    <t>INSTALATERSKI I MONTAŽERSKI RADOVI</t>
  </si>
  <si>
    <t>4.</t>
  </si>
  <si>
    <t>komplet</t>
  </si>
  <si>
    <t>V/4</t>
  </si>
  <si>
    <t>RAZNI RADOVI</t>
  </si>
  <si>
    <t>Ispiranje instalacije po sekcijama i fazama ugradnje, tlačne probe po sekcijama tlačnih vodova. Ispiranje instalacije vrši se izvedbom privremenog priključka na postojeću opskrbnu vodovodnu mrežu.</t>
  </si>
  <si>
    <t xml:space="preserve">Start-up sustava za navodnjavanje s puštanjem u pogon i optimizacijom sustava, unosom podataka i referentnih režima navodnjavanja do pune funkcije i primopredaje investitoru. </t>
  </si>
  <si>
    <t>Izrada tehničke dokumentacije izvedenog stanja i programa održavanja sustava</t>
  </si>
  <si>
    <t>Prvo zimsko ispuštanje sustava komprimiranim zrakom i prvo proljetno puštanje sustava u pogon. (Nije dio ovog troškovnika, posebno se naplaćuje).</t>
  </si>
  <si>
    <t>Iskolčenje zahvata</t>
  </si>
  <si>
    <t>Iskolčenje građevine mora obaviti osoba ovlaštena za obavljanje poslova državne izmjere katastra nekretnina prema posebom zakonu.</t>
  </si>
  <si>
    <t xml:space="preserve">Iskolčenje objekta obuhvaća sva geodetska mjerenja kojima se podaci s projekta prenose na teren (vertikalno i horizontalno), obnavljanje i održavanje iskolčenih oznaka na terenu za sve vrijeme građenja. </t>
  </si>
  <si>
    <t>Obračun za komplet radove.</t>
  </si>
  <si>
    <t xml:space="preserve">Izrada elaborata izvedenog stanja.
Izrada elaborata  izvedenog stanja koji u sebi sadržava elemente geodetskog snimka za katastar, a prilagođen je prema Naputku i traženoj formi Investitora. 
Elaborat izvedenog stanja mora obuhvatiti sve izmjene na građevini koje su se desile tijekom gradnje u odnosu na osnovni projekt.
Periodično izrađen radni materijal davati na kontrolu stručnim službama Investitora u cilju dobivanja što kvalitetnije završne snimke izvedenog stanja.
Predati kao digitalnu snimku u .dwg formatu na CD-u uz tri primjerka uvezanog elaborata.
Obračun za komplet radove u zoni obuhvata.
</t>
  </si>
  <si>
    <t>3.3.</t>
  </si>
  <si>
    <t>3.4.</t>
  </si>
  <si>
    <t>3.5.</t>
  </si>
  <si>
    <t>3.6.</t>
  </si>
  <si>
    <t>3.7.</t>
  </si>
  <si>
    <t>3.8.</t>
  </si>
  <si>
    <t>Završno čišćenje zone obuhvata.</t>
  </si>
  <si>
    <t>Završno fino čišćenje zone obuhvata nakon dovršetka svih građevinsko-obrtničkih i instalaterskih radova kao priprema za tehnički pregled.</t>
  </si>
  <si>
    <t>Prilikom čišćenja paziti da se završna obrada ne ošteti.</t>
  </si>
  <si>
    <t>Napomena: višekratna čišćenja u tijeku gradnje ulaze u jedinične cijene svih sudionika na gradnji, ne ulaze u ovu stavku i ne obračunavaju se posebno!</t>
  </si>
  <si>
    <t xml:space="preserve">Obračun po m2 tlocrtne neto površine prostora. </t>
  </si>
  <si>
    <t>Odvoz šute i smeća</t>
  </si>
  <si>
    <t xml:space="preserve">Utovar i odvoz šute i otpadnog materijala, ambalaže i sl. na deponiju udaljenu cca 10 km. </t>
  </si>
  <si>
    <t xml:space="preserve">Uključivo svi troškovi prijevoza i komunalne naknade deponije. </t>
  </si>
  <si>
    <t>Stavka ne obuhvaća smeće, šutu i sl. koje je ostalo od izvođača građevinskih ili obrtničkih radova jer je svaki sudionik na gradnji dužan odstraniti vlastiti otpad već otpad investitora.</t>
  </si>
  <si>
    <t>Obračun po m3 odvezenog materijala u rastresitom stanju.</t>
  </si>
  <si>
    <t xml:space="preserve"> </t>
  </si>
  <si>
    <t>radnik nkv</t>
  </si>
  <si>
    <t>sati</t>
  </si>
  <si>
    <t>radnik  kv</t>
  </si>
  <si>
    <t>3</t>
  </si>
  <si>
    <t>REKAPITULACIJA GRAĐEVINSKO OBRTNIČKIH RADOVA:</t>
  </si>
  <si>
    <t>Dobava, ugradnja i razvod kablova od razvodnog ormarića do vodoneporpusnih instalacijskih kutija, priključaka u klupama i rasvjetnih tijela. Kabeli se polažu u već položene PVC cijevi. U cijenu uključiti i kabelske završetke.</t>
  </si>
  <si>
    <t>Nabava i doprema mineralnog gnojiva s kontroliranim otpuštanjem gnojiva  kroz 8-9 mjeseci tip kao ili primjenjivo OSMOCOTE EXACT 15+9+9+3MgO+mikroeelementi za gnojidbu stabala</t>
  </si>
  <si>
    <r>
      <t>Humusno-tresetni supstrat s kokosovim vlaknima</t>
    </r>
    <r>
      <rPr>
        <sz val="10"/>
        <rFont val="Arial"/>
        <family val="2"/>
        <charset val="238"/>
      </rPr>
      <t xml:space="preserve"> - nabava i doprema za sadnju biljnog materijala - 140 lit./drvo; 
Obračun prema stvarno ugrađenim količinama.</t>
    </r>
  </si>
  <si>
    <r>
      <t xml:space="preserve">Sadnja drveća - </t>
    </r>
    <r>
      <rPr>
        <sz val="10"/>
        <rFont val="Arial"/>
        <family val="2"/>
        <charset val="238"/>
      </rPr>
      <t xml:space="preserve">iskop jame veličine 100x100x100 cm.u tlu III/IV ktg. Ispuna zemljom, humusno-tresetnim supstratom 140 lit./sadnici, sadnja sadnice, Izrada zdjelice. Jednokratno zalijevanje. Sve postavno bez sadnice i humusno-tresetnog supstrata. </t>
    </r>
    <r>
      <rPr>
        <b/>
        <u/>
        <sz val="10"/>
        <rFont val="Arial"/>
        <family val="2"/>
        <charset val="238"/>
      </rPr>
      <t>Napomena: Težina pojedinačnog stabla iznosi od 300 do 500 kila i visine od 400 do 550 cm.</t>
    </r>
  </si>
  <si>
    <r>
      <rPr>
        <b/>
        <sz val="10"/>
        <rFont val="Arial"/>
        <family val="2"/>
        <charset val="238"/>
      </rPr>
      <t>Sjetva travnjaka</t>
    </r>
    <r>
      <rPr>
        <sz val="10"/>
        <rFont val="Arial"/>
        <family val="2"/>
        <charset val="238"/>
      </rPr>
      <t xml:space="preserve"> - </t>
    </r>
    <r>
      <rPr>
        <b/>
        <i/>
        <sz val="10"/>
        <rFont val="Arial"/>
        <family val="2"/>
        <charset val="238"/>
      </rPr>
      <t>Dichondra repens</t>
    </r>
    <r>
      <rPr>
        <sz val="10"/>
        <rFont val="Arial"/>
        <family val="2"/>
        <charset val="238"/>
      </rPr>
      <t xml:space="preserve">
dobava, doprema i istovar travne smjese 0,08 kg/m</t>
    </r>
    <r>
      <rPr>
        <vertAlign val="superscript"/>
        <sz val="10"/>
        <rFont val="Arial"/>
        <family val="2"/>
        <charset val="238"/>
      </rPr>
      <t>2</t>
    </r>
    <r>
      <rPr>
        <sz val="10"/>
        <rFont val="Arial"/>
        <family val="2"/>
        <charset val="238"/>
      </rPr>
      <t xml:space="preserve"> , kompleksnog mine. gnojiva  s kontroliranim otpuštanjem gnojiva  kroz 8-9 mjeseci tip kao ili primjenjivo OSMOCOTE EXACT15+9+9+3MgO +mikroeelementi, plitko prekopavanje cca 10 cm, gnojidba u količini od 0,07 kg/m</t>
    </r>
    <r>
      <rPr>
        <vertAlign val="superscript"/>
        <sz val="10"/>
        <rFont val="Arial"/>
        <family val="2"/>
        <charset val="238"/>
      </rPr>
      <t>2</t>
    </r>
    <r>
      <rPr>
        <sz val="10"/>
        <rFont val="Arial"/>
        <family val="2"/>
        <charset val="238"/>
      </rPr>
      <t>, fino planiranje +/- m, sjetva, smjesa Dichondra repens</t>
    </r>
  </si>
  <si>
    <r>
      <t xml:space="preserve">Dobava, doprema i polaganje  PVC cijevi </t>
    </r>
    <r>
      <rPr>
        <sz val="10"/>
        <rFont val="Calibri"/>
        <family val="2"/>
        <charset val="238"/>
      </rPr>
      <t>Ø</t>
    </r>
    <r>
      <rPr>
        <sz val="10"/>
        <rFont val="Arial"/>
        <family val="2"/>
        <charset val="238"/>
      </rPr>
      <t>110 mm za provlačenje opskrbne vodovodne instalacije sistema za navodnjavanje.</t>
    </r>
  </si>
  <si>
    <r>
      <t>m</t>
    </r>
    <r>
      <rPr>
        <vertAlign val="superscript"/>
        <sz val="10"/>
        <rFont val="Arial"/>
        <family val="2"/>
        <charset val="238"/>
      </rPr>
      <t>3</t>
    </r>
  </si>
  <si>
    <t>Gleditsia triacanthos (Gledičija)</t>
  </si>
  <si>
    <t>Izrada, dobava i montaža čeličnog rubnjaka od L profila.
Oznaka u projektu L metalni rubnjak (k.6).
Stavka obuhvaća izradu, dobavu i ugradnju čeličnog L profila kao ruba zelenih površina. Čelični profili se ugrađuju na granici između zelenih površina i betonskog popločenja, sve prema detaljima i pozicijama u nacrtima.
Ugradnja se vrši na postavljenu betonsku podlogu (dimenzije 20x20 cm) s ankerima Ø16, 2kom/m' (d=15 cm). Izvedba podloge je dio troškovnika betonskih radova. Dimenzije čeličnog L-profila su 12x12 cm, čelik kvalitete S235JR. Debljina profila je 1 mm. Antikorozivnu zaštitu izvesti vručim cinčanjem.
U cijenu stavke uključiti komplet sav potreban rad i materijal prema opisu u troškovniku, kao i sve dodatne radove i materijale potrebne da se izradi kompletna stavka kao oblikovna i funkcionalna cijelina.</t>
  </si>
  <si>
    <t>Obračun po komadu.</t>
  </si>
  <si>
    <t>Betoniranje betonske podloge dimenzija 20x20 cm s ankerima Ø16, 2 kom/m', za čelične rubnjake od L profila. Uključiti svu potrebnu armaturu i oplatu. Dobava i postava ankera izvodi se prema projektnim detaljima.</t>
  </si>
  <si>
    <t>ankeri Ø16, duljine 15 cm</t>
  </si>
  <si>
    <r>
      <t xml:space="preserve">Napomena: sa svih novo planiranih zelenih površina potrebno je ukloniti sav postojeći materijal (zemlja, šuta i građevinski otpad, kamenje) do dubine od 20 cm. </t>
    </r>
    <r>
      <rPr>
        <sz val="10"/>
        <rFont val="Arial"/>
        <family val="2"/>
        <charset val="238"/>
      </rPr>
      <t>Stavka obuhvaća iskop, utovar na kamion i odvoz na gradsku planirku.
Obračun prema uklonjenoj količini materijala.</t>
    </r>
  </si>
  <si>
    <t>Izrada iskolčenja i elaborata iskolčenja od strane ovlaštenog geodeta zone obuhvata zahvata po projektu.</t>
  </si>
  <si>
    <t>Elaborat iskolčenja potrebno je izraditi u skladu sa Zakonom o prostornom uređenju i gradnji, predati kao digitalnu snimku u .dwg formatu na CD-u uz tri primjerka uvezanog elaborata.</t>
  </si>
  <si>
    <t>PRIPREMNI RADOVI UKUPNO</t>
  </si>
  <si>
    <t>Planiranje dna iskopa na kote predviđene projektom uz točnost +/- 1 cm.</t>
  </si>
  <si>
    <t>Obračun po m2</t>
  </si>
  <si>
    <r>
      <rPr>
        <sz val="10"/>
        <rFont val="Arial"/>
        <family val="2"/>
        <charset val="238"/>
      </rPr>
      <t xml:space="preserve">Nabava, doprema i montaža koša za otpatke kao </t>
    </r>
    <r>
      <rPr>
        <b/>
        <sz val="10"/>
        <rFont val="Arial"/>
        <family val="2"/>
      </rPr>
      <t>mmcite</t>
    </r>
    <r>
      <rPr>
        <sz val="10"/>
        <rFont val="Arial"/>
        <family val="2"/>
        <charset val="238"/>
      </rPr>
      <t xml:space="preserve"> tip </t>
    </r>
    <r>
      <rPr>
        <b/>
        <sz val="10"/>
        <rFont val="Arial"/>
        <family val="2"/>
      </rPr>
      <t>"nanuk"</t>
    </r>
    <r>
      <rPr>
        <sz val="10"/>
        <rFont val="Arial"/>
        <family val="2"/>
        <charset val="238"/>
      </rPr>
      <t xml:space="preserve"> ili jednakovrijedno _____________, dimenzija 92x30 cm, visine 92 cm. 
Oznaka u projektu</t>
    </r>
    <r>
      <rPr>
        <b/>
        <sz val="10"/>
        <rFont val="Arial"/>
        <family val="2"/>
        <charset val="238"/>
      </rPr>
      <t xml:space="preserve"> Koš za otpatke (C).</t>
    </r>
    <r>
      <rPr>
        <sz val="10"/>
        <rFont val="Arial"/>
        <family val="2"/>
        <charset val="238"/>
      </rPr>
      <t xml:space="preserve">
</t>
    </r>
    <r>
      <rPr>
        <sz val="10"/>
        <color rgb="FFFF0000"/>
        <rFont val="Arial"/>
        <family val="2"/>
      </rPr>
      <t xml:space="preserve">
</t>
    </r>
    <r>
      <rPr>
        <sz val="10"/>
        <rFont val="Arial"/>
        <family val="2"/>
        <charset val="238"/>
      </rPr>
      <t>Obračun po komadu.</t>
    </r>
  </si>
  <si>
    <t>Jarboli</t>
  </si>
  <si>
    <t>Dobava, ugradnja i spajanje vodonepropusnih instalacijskih utičnica sa stupnjem zaštite IP67. Kutija utičnica se ugrađuju u beton pri betoniranju tako da se postave u oplatu zajedno sa bužirima, sve prema detaljnim nacrtima i uputi projektanta. U cijenu uključen sav potreban spojni i pričvrsni materijal.</t>
  </si>
  <si>
    <t>Dobava, ugradnja i spajanje vodonepropusnih  instalacionih kutija IP67 za podzemnu montažu za spajanje/odvajanje kabela za napajanje privremene rasvjete na stablima. Kutija će biti smještena ispod kamenja pored stabla. U kutiju montirati redne stezaljke.U cijenu uključen sav potreban spojni i pričvrsni materijal.</t>
  </si>
  <si>
    <r>
      <t>Strojni iskop rova za glavne i lateralne opskrbne vodove u tlu</t>
    </r>
    <r>
      <rPr>
        <sz val="10"/>
        <rFont val="Arial"/>
        <family val="2"/>
        <charset val="238"/>
      </rPr>
      <t xml:space="preserve">, u profilu 30 x 30 cm, za rovove u koje se polaže jedna ili više cijevi profila 25 i 40 mm. Stavka uključuje zatrpavanje rova probranim materijalom iz iskopa nakon ugradnje instalacije, uz zbijanje zemlje te odvoz viška materijala na gradski deponij. Obračun po dužnom metru rova. </t>
    </r>
  </si>
  <si>
    <r>
      <t>Kombinirani iskop jame u tlu</t>
    </r>
    <r>
      <rPr>
        <sz val="10"/>
        <rFont val="Arial"/>
        <family val="2"/>
        <charset val="238"/>
      </rPr>
      <t>, na odgovarajuću dubinu, za ugradnju tipskih ventilskih okana za smještaj elektromagnetskih ventila (cca 0,5 m</t>
    </r>
    <r>
      <rPr>
        <vertAlign val="superscript"/>
        <sz val="10"/>
        <rFont val="Arial"/>
        <family val="2"/>
        <charset val="238"/>
      </rPr>
      <t>3</t>
    </r>
    <r>
      <rPr>
        <sz val="10"/>
        <rFont val="Arial"/>
        <family val="2"/>
        <charset val="238"/>
      </rPr>
      <t>/okno). Stavka uključuje zatrpavanje probranim materijalom iz iskopa uz ručno zbijanje zemlje.</t>
    </r>
  </si>
  <si>
    <t>1.5.</t>
  </si>
  <si>
    <t>Dobava, doprema iz polietilena PE100, 50 x 2,4 mm, SDR22, 10 bara za izvedbu glavnog opskrbnog  voda. Stavka uključuje dobavu  kvalitetnog spojnog materijala iz polipropilena PN10 za izvedbu glavnog i lateralnog opskrbnog vodovodnog sustava.</t>
  </si>
  <si>
    <t>Postava cijevi iz polietilena PE100, 50 x 2,4 mm, SDR22, 10 bara za izvedbu glavnog opskrbnog  voda. Stavka uključuje ugradnju kvalitetnog spojnog materijala iz polipropilena PN10 za izvedbu glavnog i lateralnog opskrbnog vodovodnog sustava.</t>
  </si>
  <si>
    <t>Dobava, doprema spojnih cijevi pomoću koje se  povezuju kap na kap na lateralni cjevovod. Računato cca 1m po rasprskivaču i 1m po zoni pod knk.</t>
  </si>
  <si>
    <t>Postava spojne cijevi pomoću koje se  povezuju kap na kap  na lateralni cjevovod.</t>
  </si>
  <si>
    <t>Dobava koljena 1/2'' za povezivanje  knk.</t>
  </si>
  <si>
    <t>III/6</t>
  </si>
  <si>
    <t>Ugradnja koljena 1/2'' za povezivanje  knk sa spojnom cijevi.</t>
  </si>
  <si>
    <t>III/7</t>
  </si>
  <si>
    <t>Dobava cijevi kap-na-kap za podzemnu ugradnju sa samoregulirajućim kapaljkama, za pritisak 0,6 do 4 bara, razmak kapaljki 33 cm, 2,3 l/h po kapaljki, dvoslojna, smeđa,  Rain Bird XF-S DripLine</t>
  </si>
  <si>
    <t>(ili jednakovrijedno___________________________)</t>
  </si>
  <si>
    <t>Stavka uključuje dobavu ubodnih elemenata za vertikalnu stabilizaciju cijevi protiv izdizanja pod pritiskom.</t>
  </si>
  <si>
    <t>III/8</t>
  </si>
  <si>
    <t>Polaganje cijevi kap-na-kap za podzemnu ugradnju sa samoregulirajućim kapaljkama, za pritisak 0,6 do 4 bara, razmak kapaljki 33 cm, 2,3 l/h po kapaljki, dvoslojna, smeđa, Rain Bird XF-S Drip Line</t>
  </si>
  <si>
    <t xml:space="preserve">Stavka uključuje ugradnju ubodnih elemenata za vertikalnu stabilizaciju cijevi protiv izdizanja pod pritiskom. Ubodni elementi ugrađuju se na svakih 2 m' cijevi. Stavka uključuje sav potreban ubodni spojni materijal promjera 16mm. Cijevi se spajaju na izvedene priključne ogranke, a polažu se na kotu 5 cm ispod kote gotovog terena. Stavka uključuje istovremeno sve montažerske radove i zatrpavanje plitkog rova. </t>
  </si>
  <si>
    <t>Betoniranje armirano-betonskog temelja koševa za smeće dimenzija 100x40x50cm u četverostranoj oplati. Uključiti svu potrebnu armaturu i oplatu. Izrada, dobava i sječenje, ravnanje, savijanje i postava armature izvodi se prema statičkom računu i nacrtima armature.</t>
  </si>
  <si>
    <t>OPĆI UVJETI</t>
  </si>
  <si>
    <t>NORMATIVI I PROPISI:</t>
  </si>
  <si>
    <t>Kod izvedbe betonskih treba se u svemu pridržavati postojećih propisa, standarda (Tehničkog propisa za betonske konstrukcije „Narodne novine“ broj 139/09., 14/10., 125/10., 136/12.), te statičkog proračuna. Prije početka izvedbe betonskih radova treba pregledati i zapisnički konstatirati podatke o agregatu, cementu i vodi, odnosno o faktorima koji će utjecati na kvalitetu radova i ugrađenog betona. 
Svi materijali moraju odgovarati uvjetima iz Tehničkog propisa o građevnim proizvodima („Narodne novine“ broj 33/10., 87/10., 146/10., 81/11., 100/11., 130/12., 81/13., 136/14., 119/15.)</t>
  </si>
  <si>
    <t>Prije početka radova obveza izvođača je izraditi projekt betona, te redovito pratiti kvalitetu betonskih konstrukcija u skladu sa elementima iz projekta betona.</t>
  </si>
  <si>
    <t>VRSTE BETONA, MATERIJALI I OZNAKE</t>
  </si>
  <si>
    <t>VRSTE BETONA - koristit će se projektirani beton razreda tlačne čvrstoće prema projektu.</t>
  </si>
  <si>
    <t>Čvrstoća betona određuje se  razredom  tlačne čvrstoće. izvođač se mora strogo pridržavati  razreda tlačne čvrstoće za pojedine konstrukcije prema statičkom proračunu.</t>
  </si>
  <si>
    <t>Beton spravljati isključivo strojnim putem.</t>
  </si>
  <si>
    <t>Za izradu betona upotrijebiti istu vrstu cementa i granulirani agregat.</t>
  </si>
  <si>
    <t>CEMENT</t>
  </si>
  <si>
    <t>Tehnička svojstva i drugi zahtjevi, te potvrđivanje sukladnosti cementa, određuje se odnosno provodi, ovisno o vrsti cementa, prema Tehničkom propisu za betonske konstrukcije „Narodne novine“ broj 139/09., 14/10., 125/10., 136/12.
Tehnička svojstva cementa specificiraju se u projektu betonske konstrukcije.</t>
  </si>
  <si>
    <t>Pri betoniranju jedne cjelovite betonske ili AB konstrukcije upotrijebiti isključivo jednu vrstu cementa.</t>
  </si>
  <si>
    <t>AGREGAT</t>
  </si>
  <si>
    <t>Za izradu betona predviđa se prirodno granulirani šljunak ili drobljeni agregat. Kameni agregat mora imati propisani granulometrijski sastav, mora biti dovoljno čvrst i postojan, ne smije sadržavati zemljanih i organskih sastojaka, niti drugih primjesa štetnih za beton i armaturu.</t>
  </si>
  <si>
    <t>VODA iz vodovoda</t>
  </si>
  <si>
    <t>Isprave o sukladnosti osnovnih materijala - za sve rabljene materijale izvođač je dužan priložiti izjave o sukladnosti ili certifikate sukladnosti.</t>
  </si>
  <si>
    <t xml:space="preserve">Kontrolni postupci kod ugradnje betona </t>
  </si>
  <si>
    <t>Svježi beton</t>
  </si>
  <si>
    <t>Očvrsnuli beton</t>
  </si>
  <si>
    <t>Kod izvođenja betonskih radova treba voditi računa o tome kakve su atmosferske prilike, tj. ako je temperatura visoka prije betoniranja politi podlogu, odnosno tlo i eventualno oplatu kako ne bi došlo do upijanja vode iz betona. S ugradnjom betona može se započeti tek kada je oplata i armatura definitivno postavljena i učvršćena.</t>
  </si>
  <si>
    <t>Beton treba spravljati  isključivo strojnim putem. 
Transport projektiranog betona će se vršiti automješalicama. Transportna sredstva ne smiju izazivati segregaciju betonske smjese tijekom vožnje od mjesta proizvodnje do mjesta ugradnje.
Vrijeme transporta i drugih manipulacija svježim betonom mora biti u neposrednoj vezi s vremenom početka vezivanja cementa.</t>
  </si>
  <si>
    <t>Ugrađivanje betona se može početi samo na osnovu pismene potvrde o preuzimanju podloge, armature i odobrenju betoniranja od strane nadzornog inženjera.</t>
  </si>
  <si>
    <t>Beton se mora ugrađivati prema određenom planu.</t>
  </si>
  <si>
    <t>Zabranjeno je korigiranje vode u svježem betonu bez prisustva tehnologa betona.</t>
  </si>
  <si>
    <t>Prije betoniranja treba oplatu polijevati kod čega se treba paziti da voda ne uđe u svježi beton.</t>
  </si>
  <si>
    <t>Beton treba ubacivati što bliže njegovom konačnom položaju u konstrukciji. Svaki započeti konstruktivni dio ili element mora biti izbetoniran neprekinuto u započetom opsegu.</t>
  </si>
  <si>
    <t>Ugrađivanje betona u posebnim uvjetima</t>
  </si>
  <si>
    <t xml:space="preserve">Ugrađivanje betona u kalupima ili u oplatu pri vanjskim temperaturama ispod +5 ili iznad +30 ̊C smatra se betoniranjem u posebnim uvjetima. Za betoniranje u posebnim uvjetima moraju se osigurati posebne mjere zaštite betona. Betonu treba dodati dodatke protiv smrzavanja betona. Prije prvog smrzavanja beton mora imati najmanje 50 % zahtijevane čvrstoće. Kad se u vrlo hladnim danima skida oplata, ne smije doći do naglog </t>
  </si>
  <si>
    <t xml:space="preserve">hlađenja betona te se vanjske površine betona moraju zaštititi.
Pri betoniranju na visokim temperaturama početnu obradivost treba odrediti prema prethodno utvrđenom gubitku  i obradivosti prilikom transporta i ugradnje. </t>
  </si>
  <si>
    <r>
      <t>U slučaju dužeg transporta ili spore ugradnje betona  treba rabiti dodatke - usporivače vezanja.
Cement i sastav betona koji se ugrađuju u masivne elemente moraju biti takvi da ni u kom slučaju temperatura betona ugrađenog u  masu elemenata ne bude iznad 65</t>
    </r>
    <r>
      <rPr>
        <vertAlign val="superscript"/>
        <sz val="11"/>
        <rFont val="Calibri"/>
        <family val="2"/>
        <charset val="238"/>
      </rPr>
      <t xml:space="preserve">o </t>
    </r>
    <r>
      <rPr>
        <sz val="11"/>
        <rFont val="Calibri"/>
        <family val="2"/>
        <charset val="238"/>
      </rPr>
      <t>C. U protivnom se poduzimaju mjere za hlađenje komponenata betona ili hlađenje betona u samom elementu.
Ukoliko se betonira u posebnim uvjetima mjere zaštite moraju biti ukalkulirane u jediničnu cijenu.</t>
    </r>
  </si>
  <si>
    <t>Njegovanje ugrađenog betona</t>
  </si>
  <si>
    <t>Neposredno nakon betoniranja beton će se zaštićivati od:
- oborina i tekuće vode - prekrivanjem najlonima i ceradama 
- vibracija koje mogu utjecati na promjenu unutrašnje strukture i prionljivosti betona i armature, kao i drugih mehaničkih oštećenja u vrijeme vezivanja i početnog očvršćivanja.
Zaštitu od prebrzog isušivanja treba provoditi mokrim postupkom (polijevanjem, prekrivanjem filcom ili jutom) a u trajanju od najmanje 7 dana ili postizanja 70 % tražene čvrstoće.
Zaštita betona mora biti ukalkulitrana u jedinične cijene.</t>
  </si>
  <si>
    <t xml:space="preserve">Sve troškove oko redovitog ili izvanrednog ispitivanja kvalitete betona snosi izvođač radova. Tehnologiju izvedbe, te eventualno prekida, izvesti isključivo po uputama konstruktera. Obrada gornjih površina treba biti ravno zaribana, osim gdje se u stavci traži drugačija obrada. Sve visine pri izradi oplate određivati, a nakon betoniranja kontrolirati instrumentom. Armirano-betonski elementi moraju imati potpuno ravne i glatke površine i izvode se u pravilu u glatkoj drvenoj ili limenoj oplati. Prilikom betoniranja naročito treba paziti da armatura ostane u položaju predviđenom statičkim proračunom i nacrtom.U jediničnim cijenama betonskih i arm.-betonskih konstrukcija sadržani su svi pripremni radovi, skele, zaštita betona od niskih i visokih temperatura, te ispitivanje uzoraka.  </t>
  </si>
  <si>
    <t>Velike površine betonskih ploča moraju se dilatirati. Prekid pri betoniranju ploča , greda, itd. vršiti po propisima odnosno prema uputama statičara, a što se upisuje u građevinski dnevnik.</t>
  </si>
  <si>
    <t>Nadzorni inženjer zadržava pravo izvanrednog ispitivanja betona, tj. može uzeti seriju kocki i dati ih na ispitivanje.</t>
  </si>
  <si>
    <t>OPLATE</t>
  </si>
  <si>
    <t>Oplate, kao i razna razupiranja, moraju imati takvu sigurnost i krutost da bez slijegavanja i štetnih deformacija mogu primiti opterećenja i utjecaje koji nastaju za vrijeme izvedbe radova.</t>
  </si>
  <si>
    <t>Oplate moraju biti stabilne, otporne i dovoljno poduprte da se ne bi izvile ili popustile u bilo kojem pravcu. Moraju biti izrađene točno po mjerama označenim u crtežima plana oplate za pojedine dijelove konstrukcije koji će se betonirati sa svim potrebnim podupiračima.</t>
  </si>
  <si>
    <t>Unutarnje površine oplate moraju biti ravne, bilo da su horizontalne, vertikalne ili nagnute, prema tome kako je to u crtežima planova oplate predviđeno. Nastavci pojedinih dasaka ne smiju izlaziti iz ravnine, tako da nakon njihovog skidanja vidljive površine betona budu ravne i s oštrim rubovima, te da se osigura dobro brtvljenje i sprečavaju deformacije.</t>
  </si>
  <si>
    <t>Za oplatu se ne smiju koristiti takvi premazi koji se ne bi mogli oprati s gotovog betona ili bi nakon pranja ostale mrlje na tim površinama.</t>
  </si>
  <si>
    <t>Oplatu za betonske konstrukcije čije će površine ostati vidljive, potrebno je izvesti u glatkoj “bažuj”, blanjanoj ili profiliranoj oplati, a prema nacrtu. Ako se u projektu traži blanjana oplata, onda treba koristiti daske istih širina, osim ako nije drugačije predviđeno, s vidljivom strukturom drveta, a slaganje dasaka prema projektu ili uputama projektanata.</t>
  </si>
  <si>
    <t>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t>
  </si>
  <si>
    <t>Kod nastavljanja betoniranja po visini, prilikom postavljanja oplate za tu konstrukciju treba izvesti zaštitu površina betona već gotovih konstrukcija od procjeđivanja cementnog mlijeka.</t>
  </si>
  <si>
    <t>Neposredno prije početka ugrađivanja betona oplata se mora očistiti.</t>
  </si>
  <si>
    <t>Oplate moraju biti tako izvedene da se mogu skidati lako i bez potreba i oštećenja konstrukcija, sa svim njenim elementima, kao i slaganje i sortiranje građe na određenim mjestima. Također je uključeno i čišćenje dasaka, gredica, potpora i drugog, vađenje čavala.</t>
  </si>
  <si>
    <t>Izrađena oplata, s podupiranjem, prije betoniranja mora biti od strane izvođača statički kontrolirana. Prije nego što se počne ugrađivati beton moraju se provjeriti dimenzije oplate i kakvoća njihove izvedbe, kao i čistoća i vlažnost oplate.</t>
  </si>
  <si>
    <t>Rezultati ispitivanja nivelete oplate, kao i zapisnik o prijemu tih konstrukcija, čuvaju se u evidenciji koja se prilikom primopredaje izgrađene građevine ustupa korisniku te građevine.</t>
  </si>
  <si>
    <t>Premjere i obračun izvršenih radova vršiti će se prema “Prosječnim normama u građevinarstvu”  GN-601 za tesarske radove.</t>
  </si>
  <si>
    <t>Opći uvjeti za armiračke radove</t>
  </si>
  <si>
    <t>Kod izvedbe armiračkih radova treba se u svemu pridržavati postojećh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</si>
  <si>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</si>
  <si>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</si>
  <si>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čistoću, te dati nalog da se takav betonski čelik odstrani ili očisti.</t>
  </si>
  <si>
    <t>Savijeni glatki i rebrasti čelik te mreže moraju biti označeni točno prema armaturnim nacrtima i u svemu mora zadovoljavati odgovarajuće propise.</t>
  </si>
  <si>
    <t>Armatura mora biti na gradilištu pregledno deponirana. Prije polaganja, armatura mora biti oćišćena od rđe i nećistoće. Žica, plastični ili drugi ulošci koji se polažu radi održavanja razmaka kao i sav drugi pomoćni materijal uključeni su u jediničnu cijenu.</t>
  </si>
  <si>
    <t xml:space="preserve">Ugrađivati se mora armatura po profilima iz statičkog proračuna, odnosno prema nacrtu savijanja armature. Ukoliko je onemogućena nabava određenih profila zamjena se vrši uz odobrenje statičara. </t>
  </si>
  <si>
    <t>Postavljenu armaturu prije betoniranja dužan je osim rukovoditelja gradilišta i nadzornog inženjera, pregledati statičar, o tome izvršiti upis u građevinski dnevnik. Mjerodavni podatak za marku betona koji treba upotrijebiti na pojedinim dijelovima konstrukcije uzima se iz statičkog proračuna i nacrta savijanja armature.</t>
  </si>
  <si>
    <t xml:space="preserve">Prilikom polaganja armature, naročitu pažnju posvetiti visini armature  u konstrukciji i zaštitnom sloju betona do armature. </t>
  </si>
  <si>
    <t>Obračun ugrađene armature vrši se po kg neovisno o profilu.</t>
  </si>
  <si>
    <t>Ponuditelj je dužan prije ugradnje obaviti:</t>
  </si>
  <si>
    <t>* -uzimanje potrebnih uzoraka</t>
  </si>
  <si>
    <t>* -ispitivanje materijala sa predočenjem atesta</t>
  </si>
  <si>
    <t>* -pregled armature prije savijanja sa čišćenjem i sortiranjem</t>
  </si>
  <si>
    <t>*- sječenje, ravnanje i savijanje armature na gradilištu sa transportom do mjesta ugradnje ili savijanje u centralnom savijalištu, transport do radilišta, te horizontalni i vertikalni transport već gotovog savijenog čelika do mjesta ugradnje.</t>
  </si>
  <si>
    <t>*- postavljanje i vezanje armature točno prema armaturnim nacrtima, sa podmetanjem podložaka, kako bi se osigurala potrebna udaljenost između armature i oplate.</t>
  </si>
  <si>
    <t>* -pregled armature od strane izvođača, statičara i nadzornog inženjera prije početka betoniranja.</t>
  </si>
  <si>
    <t>*- njegu ugrađenog betona</t>
  </si>
  <si>
    <t>Kod izrade betonskih i armiranobetonskih radova treba se pridržavati ovih općih uvjeta i TEHNIČKIH UVJETA IZVOĐENJA RADOVA.</t>
  </si>
  <si>
    <r>
      <t>m</t>
    </r>
    <r>
      <rPr>
        <vertAlign val="superscript"/>
        <sz val="11"/>
        <rFont val="Calibri"/>
        <family val="2"/>
        <charset val="238"/>
      </rPr>
      <t>3</t>
    </r>
  </si>
  <si>
    <t>Betoniranje betonske podne ploče trga</t>
  </si>
  <si>
    <r>
      <t xml:space="preserve">NAPOMENA: </t>
    </r>
    <r>
      <rPr>
        <b/>
        <i/>
        <sz val="11"/>
        <rFont val="Calibri"/>
        <family val="2"/>
        <scheme val="minor"/>
      </rPr>
      <t>Sastav, njegu i tretiranje betona pogledati u Općim uvjetima ove stavke. Izvođač je dužan prije betoniranja ploče projektantu prezentirati uzorak obrađene površine. Stavka uključuje sve prijevoze, prijenose te sav potreban dodatni materijal i rad.
Navedena cijena ove stavke sadrži i sva potrebna pripasivanja uz šahtove  i na sudaru sa drugim površinskim obradama te sva potrebna rezanja betona. Izvesti u svemu prema nacrtima i detaljima.
Obračun po m3 betona.</t>
    </r>
  </si>
  <si>
    <t>NAPOMENA: Prije betoniranja u oplatu je potrebno postaviti kutije za utičnice i pripadajuće bužire kao i transformator za podne LED trake. Sve obračunato u stavci 2. ELEKTROINSTALACIJE</t>
  </si>
  <si>
    <r>
      <t xml:space="preserve">Dobava, isporuka i montaža rasvjetnih stupova (oznaka u projektu </t>
    </r>
    <r>
      <rPr>
        <b/>
        <sz val="10"/>
        <rFont val="Arial"/>
        <family val="2"/>
      </rPr>
      <t>B</t>
    </r>
    <r>
      <rPr>
        <sz val="10"/>
        <rFont val="Arial"/>
        <family val="2"/>
        <charset val="238"/>
      </rPr>
      <t xml:space="preserve">) kao </t>
    </r>
    <r>
      <rPr>
        <b/>
        <sz val="10"/>
        <rFont val="Arial"/>
        <family val="2"/>
      </rPr>
      <t>CARIBONI LIT LARGE</t>
    </r>
    <r>
      <rPr>
        <sz val="10"/>
        <rFont val="Arial"/>
        <family val="2"/>
        <charset val="238"/>
      </rPr>
      <t xml:space="preserve"> ili jednakovrijedno _____________.  U cijenu stavke uključeni su svi potrebni pričvrsni i spojni elementi, ožičenje i priključivanje na mrežu. Stupovi visine cca 6 m.</t>
    </r>
  </si>
  <si>
    <t>Izrada podloge površina obloženih betonskom pločom od drobljenog kamenog materijala 0-64 mm</t>
  </si>
  <si>
    <t>Grubo i fino planiranje i valjanje posteljice površina obloženih betonskom pločom  od drobljenog kamena granulacije 0-64mm u sloju debljine 25 cm. Neravnine je potrebno zasjeći, a udubljenja napuniti materijalom. Nakon razastiranja, planiranja i profiliranja vrši se zbijanje vibracijskim sredstvima do modula stišljivosti Ms = 60 Mn/m2. Stavka uključuje sav potreban rad, sve prijevoze i prijenose.</t>
  </si>
  <si>
    <t>Obračun se vrši po m3</t>
  </si>
  <si>
    <t>Izrada podloge površina obloženih betonskom pločom od drobljenog kamenog materijala 0-32 mm</t>
  </si>
  <si>
    <r>
      <t>Grubo i fino planiranje i valjanje posteljice površina obloženih betonskom pločom  od drobljenog kamena granulacije 0-32 mm u sloju debljine 25 cm. Neravnine je potrebno zasjeći, a udubljenja napuniti materijalom. Nakon razastiranja, planiranja i profiliranja vrši se zbijanje vibracijskim sredstvima do modula stišljivosti Ms =80 Mn/m2.</t>
    </r>
    <r>
      <rPr>
        <sz val="11"/>
        <rFont val="Calibri"/>
        <family val="2"/>
        <charset val="238"/>
      </rPr>
      <t xml:space="preserve">  Stavka uključuje sav potreban rad, sve prijevoze i prijenose.</t>
    </r>
  </si>
  <si>
    <t>- beton</t>
  </si>
  <si>
    <t>- oplata</t>
  </si>
  <si>
    <t>- dilatacija</t>
  </si>
  <si>
    <r>
      <t>m</t>
    </r>
    <r>
      <rPr>
        <vertAlign val="superscript"/>
        <sz val="10"/>
        <rFont val="Arial"/>
        <family val="2"/>
      </rPr>
      <t>3</t>
    </r>
  </si>
  <si>
    <t>beton C 35/45</t>
  </si>
  <si>
    <t xml:space="preserve">Betoniranje armirano-betonskih temelja za betonske klupe. Betoniranje vodonepropusnim betonom razreda tl. čvrstoće C 35/45 (2500 kg/m3) u zemlji i oplati. Armirati prema statičkom proračunu. Stavka uključuje svu potrebnu armaturu i oplatu. Stavka uključuje dobavu, ugradnju i njegu betona u trajanju 20 dana.
</t>
  </si>
  <si>
    <t>beton C 35/45, vodonepropustan</t>
  </si>
  <si>
    <t xml:space="preserve">Betoniranje ispune poklopca okna betonom C 35/45  u sloju debljine do 8 cm. </t>
  </si>
  <si>
    <t xml:space="preserve">beton C 35/45, </t>
  </si>
  <si>
    <t xml:space="preserve">Izrada betonskog okna za smještaj božićne jelke. Dimenzije šahta 80x80x40 cm, debljina stijenke 15 cm, beton C35/45. U cijenu uključena armatura i oplata. </t>
  </si>
  <si>
    <t>Betoniranje armiranobetonskih postolja za drvene klupe razreda tl. čvrstoće C 35/45 (2500 kg/m3) u oplati s crnim pigmentom kao Iron Oxide Black i crnim agregatom. Armirati prema statičkom proračunu. Stavka uključuje svu potrebnu armaturu i oplatu. Stavka uključuje dobavu, ugradnju i njegu betona u trajanju 20 dana.</t>
  </si>
  <si>
    <t xml:space="preserve">Betoniranje pasica </t>
  </si>
  <si>
    <t>- dilatacije</t>
  </si>
  <si>
    <t>Betoniranje betonskih pasica razreda tl. čvrstoće C 35/45 (2500 kg/m3) u oplati s crnim pigmentom kao Iron Oxide Black i crnim agregatom. Armirati polipropilenskim vlaknima. Pasicu je potrebno dilatirati svakih 1.5 m te popuniti trajnoelastičnim kitom. Stavka uključuje dobavu, ugradnju i njegu betona u trajanju 20 dana.</t>
  </si>
  <si>
    <t>NAPOMENA: Potrebno je osigurati prostor cca 2cm između pasice i betonske ploče trga za ugradnju podnih ugradbenih lampi (vidi elektroprojekt)</t>
  </si>
  <si>
    <t xml:space="preserve">Izvođač je dužan prije nabave i polaganja betonskih ploča projektantu prezentirati uzorak obrađene površine opločenja. Stavka uključuje sve prijevoze, prijenose te sav potreban dodatni materijal i rad.
Navedena cijena ove stavke sadrži i sva potrebna pripasivanja uz pročelja, šahtove  i na sudaru sa drugim površinskim obradama te sva potrebna rezanja betona. 
Izvesti sve prema nacrtima i detaljima.
</t>
  </si>
  <si>
    <t>4.2.</t>
  </si>
  <si>
    <t>5.3.</t>
  </si>
  <si>
    <t>5.4.</t>
  </si>
  <si>
    <t>Betoniranje drenažnog betona debljine cca 25 cm tlačne čvrstoće &gt; 20MPa. Drenažni beton služi kao podloga za betonsku ploču trga te se kroz njega odvodi oborinska voda u upojne jame izvan obuhvata samog trga. Beton izvesti u padu od min 2% prema projektu.</t>
  </si>
  <si>
    <t>3.11</t>
  </si>
  <si>
    <t>3.9.</t>
  </si>
  <si>
    <t>Ugradnja podne svjetiljke</t>
  </si>
  <si>
    <r>
      <t xml:space="preserve">Dobava, isporuka i montaža podne svjetiljke (oznaka u projektu </t>
    </r>
    <r>
      <rPr>
        <b/>
        <sz val="10"/>
        <rFont val="Arial"/>
        <family val="2"/>
      </rPr>
      <t>A</t>
    </r>
    <r>
      <rPr>
        <sz val="10"/>
        <rFont val="Arial"/>
        <family val="2"/>
        <charset val="238"/>
      </rPr>
      <t xml:space="preserve">) kao </t>
    </r>
    <r>
      <rPr>
        <b/>
        <sz val="10"/>
        <rFont val="Arial"/>
        <family val="2"/>
      </rPr>
      <t xml:space="preserve">Klus </t>
    </r>
    <r>
      <rPr>
        <sz val="10"/>
        <rFont val="Arial"/>
        <family val="2"/>
      </rPr>
      <t xml:space="preserve">model </t>
    </r>
    <r>
      <rPr>
        <b/>
        <sz val="10"/>
        <rFont val="Arial"/>
        <family val="2"/>
      </rPr>
      <t>"HR-line"</t>
    </r>
    <r>
      <rPr>
        <sz val="10"/>
        <rFont val="Arial"/>
        <family val="2"/>
        <charset val="238"/>
      </rPr>
      <t xml:space="preserve"> ili jednakovrijedno________________ sa pripadajućom konstrukcijom, ožičenjem i transformatorom. U cijenu stavke uključeni su svi potrebni pričvrsni i spojni elementi, ožičenje i priključivanje na mrežu. Transformator rasvjete nalazi se u jednoj klupi na poziciji prikazanoj u nacrtima</t>
    </r>
  </si>
  <si>
    <t>Betoniranje klupa od pranog betona</t>
  </si>
  <si>
    <t>RED. BR.</t>
  </si>
  <si>
    <t>OPIS</t>
  </si>
  <si>
    <t>JEDIN.   MJERA</t>
  </si>
  <si>
    <t>KOLIČINA</t>
  </si>
  <si>
    <t>A</t>
  </si>
  <si>
    <t>JAKA STRUJA</t>
  </si>
  <si>
    <t>RASVJETNA TIJELA</t>
  </si>
  <si>
    <t>Kom</t>
  </si>
  <si>
    <t>UKUPNO RASVJETA</t>
  </si>
  <si>
    <t>KABELI</t>
  </si>
  <si>
    <r>
      <t xml:space="preserve">Dobava postava i spajanje kabela. Kabeli se polažu u iskopan i pripremljen zemljani rov, podžbukno u pripremljenom šlicu, u instalacijskim cijevima, po kabelskoj trasi. U stavkama su predviđeni svi kabeli za potrebe napajanja jake struje. </t>
    </r>
    <r>
      <rPr>
        <b/>
        <sz val="11"/>
        <rFont val="Arial"/>
        <family val="2"/>
        <charset val="238"/>
      </rPr>
      <t>Spajanje kabela se odnosi na oba kraja; na razdjelniku i elementu kojega spaja.</t>
    </r>
  </si>
  <si>
    <t>Polaže se:</t>
  </si>
  <si>
    <t>PP00-y 5x6 mm2</t>
  </si>
  <si>
    <t>m</t>
  </si>
  <si>
    <t>Cu 50 mm2</t>
  </si>
  <si>
    <t>PP00 3x2,5 mm2</t>
  </si>
  <si>
    <t>Plastična dvoslojna rebrasta cijev fi 75</t>
  </si>
  <si>
    <t>Plastična dvoslojna rebrasta cijev fi 110</t>
  </si>
  <si>
    <t>Traka upozorenja</t>
  </si>
  <si>
    <t>Plastični štitnici duljine 1m</t>
  </si>
  <si>
    <t>Dobava i ugradnja zdenca MZD-01 komplet sa potrebnim iskopom, te uređenjem okoliša nakon ugradnje. U cijeni predvidjeti odvoz viška materijala na odgovarajuće predviđeno mjesto.</t>
  </si>
  <si>
    <t>UKUPNO KABELI</t>
  </si>
  <si>
    <t>kn</t>
  </si>
  <si>
    <t>DTK</t>
  </si>
  <si>
    <t>Dobava i polaganje PEHD cijevi fi 50 za instalaciju DTK</t>
  </si>
  <si>
    <t>Dobava i ugradnja zdenca MZD-0 komplet sa potrebnim iskopom, te uređenjem okoliša nakon ugradnje. U cijeni predvidjeti odvoz viška materijala na odgovarajuće predviđeno mjesto.</t>
  </si>
  <si>
    <t>UKUPNO DTK</t>
  </si>
  <si>
    <t>GRAĐEVINSKI RADOVI</t>
  </si>
  <si>
    <t>Izrada iskopa rova širine 40 cm, dubine 80 cm. U iskopan rov se postavlja posteljica od finog materijala u visini 20cm koja se nabija strojno. Nakon polaganja instalacija potrebno je zatrpati rov istim materijalom koji je korišten za posteljicu. Nakon polaganja štitnika i trake upozorenja rov se zatrpava iskopanim materijalom iz kojeg su odstranjena veća kamenja koja mogu naštetiti instalacijama.</t>
  </si>
  <si>
    <t>Izrada betonskog temelja dimenzija 1mx1m, visine 1,2m. U temelj je potrebno prije betoniranja uvući dvije rebraste dvoslojne cijevi fi 75 i ugraditi ankere za stup.</t>
  </si>
  <si>
    <t>UKUPNO GRAĐEVINSKI RADOVI</t>
  </si>
  <si>
    <t>OSTALO</t>
  </si>
  <si>
    <t>Izrada projekta izvedenog stanja s ucrtanim svim izmjenama.</t>
  </si>
  <si>
    <t>kpl</t>
  </si>
  <si>
    <t>Ispitivanje izvedene instalacije.</t>
  </si>
  <si>
    <r>
      <t xml:space="preserve">Dobava, isporuka i montaža rasvjetnih stupova (oznaka u projektu </t>
    </r>
    <r>
      <rPr>
        <b/>
        <sz val="11"/>
        <rFont val="Arial"/>
        <family val="2"/>
      </rPr>
      <t>B</t>
    </r>
    <r>
      <rPr>
        <sz val="11"/>
        <rFont val="Arial"/>
        <family val="2"/>
      </rPr>
      <t xml:space="preserve">) kao </t>
    </r>
    <r>
      <rPr>
        <b/>
        <sz val="11"/>
        <rFont val="Arial"/>
        <family val="2"/>
      </rPr>
      <t>CARIBONI LIT LARGE</t>
    </r>
    <r>
      <rPr>
        <sz val="11"/>
        <rFont val="Arial"/>
        <family val="2"/>
      </rPr>
      <t xml:space="preserve"> ili jednakovrijedno _____________.  U cijenu stavke uključeni su svi potrebni pričvrsni i spojni elementi, ožičenje i priključivanje na mrežu. Stupovi visine cca 5 m.</t>
    </r>
  </si>
  <si>
    <t>32</t>
  </si>
  <si>
    <t>jed</t>
  </si>
  <si>
    <t>KONSTRUKCIJA OBALNOG POJASA</t>
  </si>
  <si>
    <t>PRIPREMNI  RADOVI</t>
  </si>
  <si>
    <t>Iskolčenje predmetnog zahvata, s označavanjem i osiguranjem točaka iskolčenja.</t>
  </si>
  <si>
    <t>PRIPREMNI  RADOVI  - UKUPNO :</t>
  </si>
  <si>
    <t xml:space="preserve">Iskop postojećeg nasipnog materijala na području izrade nove plaže. U cijenu je uključen iskop, ukrcaj u plovilo ili vozilo, odvoz te odlaganje na trajnu deponiju uz odgovarajuću popratnu dokumentaciju.
</t>
  </si>
  <si>
    <t xml:space="preserve">Obračun po m3 iskopanog materijala.                                                    </t>
  </si>
  <si>
    <r>
      <t>m</t>
    </r>
    <r>
      <rPr>
        <vertAlign val="superscript"/>
        <sz val="8"/>
        <rFont val="Arial"/>
        <family val="2"/>
        <charset val="238"/>
      </rPr>
      <t>3</t>
    </r>
  </si>
  <si>
    <t xml:space="preserve">Strojno uklanjanje dijelova mula do razine morskog
dna. U jediničnu cijenu je uključen iskop, ukrcaj i odvoz
uklonjenih dijelova na trajnu deponiju, sva pomoćna
sredstva, rad i materijal potreban do potpunog
dovršenja stavke.
</t>
  </si>
  <si>
    <r>
      <t xml:space="preserve">Izrada općeg kamenog nasipa konstrukcije šetnice i plaže. Nasip se </t>
    </r>
    <r>
      <rPr>
        <sz val="8"/>
        <color indexed="8"/>
        <rFont val="Arial"/>
        <family val="2"/>
      </rPr>
      <t>formira kamenom mase od 0 - 500 kg.</t>
    </r>
    <r>
      <rPr>
        <sz val="8"/>
        <rFont val="Arial"/>
        <family val="2"/>
        <charset val="238"/>
      </rPr>
      <t xml:space="preserve">
U jediničnu cijenu uračunati utovar materijala (kamena), transport do 10 km i ugradnju, te sva pomoćna sredstva, materijal i rad potreban do potpunog dovršenja stavke.
Nasip se obavlja sa kopna.
</t>
    </r>
  </si>
  <si>
    <t>Obračun po m3 ugrađenog materijala.</t>
  </si>
  <si>
    <t>2.4.</t>
  </si>
  <si>
    <r>
      <t xml:space="preserve">Izrada  kamenog nasipa konstrukcije plaže koji se postavlja u debljini od 1m ispod plažnog šljunka. Nasip se formira kamenom </t>
    </r>
    <r>
      <rPr>
        <sz val="8"/>
        <color indexed="8"/>
        <rFont val="Arial"/>
        <family val="2"/>
      </rPr>
      <t>mase od 0 - 500 kg</t>
    </r>
    <r>
      <rPr>
        <sz val="8"/>
        <rFont val="Arial"/>
        <family val="2"/>
        <charset val="238"/>
      </rPr>
      <t xml:space="preserve">
U jediničnu cijenu uračunati utovar materijala (kamena), transport do 10 km i ugradnju, te sva pomoćna sredstva, materijal i rad potreban do potpunog dovršenja stavke.
Nasip se obavlja sa kopna.
</t>
    </r>
  </si>
  <si>
    <t>2.5.</t>
  </si>
  <si>
    <r>
      <t>m3</t>
    </r>
    <r>
      <rPr>
        <vertAlign val="superscript"/>
        <sz val="8"/>
        <rFont val="Arial"/>
        <family val="2"/>
        <charset val="238"/>
      </rPr>
      <t xml:space="preserve"> </t>
    </r>
  </si>
  <si>
    <t>2.6.</t>
  </si>
  <si>
    <t xml:space="preserve">Grubo planiranje izravnavajućeg sloja popunjavanjem šupljina u zaštitnom kamenometu ispod ispod betonskih ploča zaštitnog pera platoa. Ravnanje se obavlja strojevima  uz pomoć ronioca.   </t>
  </si>
  <si>
    <r>
      <t>Obračun po m</t>
    </r>
    <r>
      <rPr>
        <vertAlign val="superscript"/>
        <sz val="9"/>
        <rFont val="Arial"/>
        <family val="2"/>
        <charset val="238"/>
      </rPr>
      <t>2</t>
    </r>
  </si>
  <si>
    <r>
      <t>m</t>
    </r>
    <r>
      <rPr>
        <vertAlign val="superscript"/>
        <sz val="8"/>
        <rFont val="Arial"/>
        <family val="2"/>
        <charset val="238"/>
      </rPr>
      <t xml:space="preserve">2 </t>
    </r>
  </si>
  <si>
    <t>2.7.</t>
  </si>
  <si>
    <t>Fino planiranje izravnavajućeg sloja ispod betonskih ploča zaštitnog pera platoa, slojem tucanika 31,5-63 mm. Razastiranje izvršiti u sloju debljine 15 cm.</t>
  </si>
  <si>
    <t>U jediničnu cijenu uračunati dobavu kamena, transport i ugradnju, te sva pomoćna sredstva, materijal i rad potreban do potpunog dovršenja stavke.</t>
  </si>
  <si>
    <r>
      <t>Obračun po m</t>
    </r>
    <r>
      <rPr>
        <vertAlign val="superscript"/>
        <sz val="10"/>
        <rFont val="Arial"/>
        <family val="2"/>
      </rPr>
      <t>2</t>
    </r>
    <r>
      <rPr>
        <sz val="10"/>
        <rFont val="Arial"/>
        <family val="2"/>
      </rPr>
      <t>.</t>
    </r>
  </si>
  <si>
    <t>2.8.</t>
  </si>
  <si>
    <t>Obračun po m3 ugrađenog kamena.</t>
  </si>
  <si>
    <r>
      <t>m</t>
    </r>
    <r>
      <rPr>
        <vertAlign val="superscript"/>
        <sz val="8"/>
        <rFont val="Arial"/>
        <family val="2"/>
        <charset val="238"/>
      </rPr>
      <t xml:space="preserve">3 </t>
    </r>
  </si>
  <si>
    <t>2.9.</t>
  </si>
  <si>
    <t>2.10.</t>
  </si>
  <si>
    <t xml:space="preserve">Izrada temeljnog kamenometa ispod betonskih elemenata šetnice i platoa iz kamenih blokova veličine 1-10 kg. Ugradba kamenih blokova će se vršiti sa kopna, strojno, uz asistenciju ronioca u podmorskom dijelu. Za izradu će se upotrijebiti zdravi kameni materijal.
U jediničnu cijenu uračunati utovar kamena sa privremene deponije, transport i ugradnju, te sva pomoćna sredstva, materijal i rad potreban do potpunog dovršenja stavke.
</t>
  </si>
  <si>
    <t>2.11.</t>
  </si>
  <si>
    <t>Izrada temeljnog kamenometa ispod betonskih elemenata rampe za invalide iz kamenih blokova veličine 1-100 kg. Ugradba kamenih blokova će se vršiti sa kopna, strojno, uz asistenciju ronioca u podmorskom dijelu. Za izradu će se upotrijebiti zdravi kameni materijal. U jediničnu cijenu uračunati utovar kamena sa privremene deponije, transport i ugradnju, te sva pomoćna sredstva, materijal i rad potreban do potpunog dovršenja stavke.</t>
  </si>
  <si>
    <t>2.12.</t>
  </si>
  <si>
    <r>
      <t xml:space="preserve">Izrada nožice nasipa. Nasip se formira kamenom mase </t>
    </r>
    <r>
      <rPr>
        <sz val="8"/>
        <color indexed="8"/>
        <rFont val="Arial"/>
        <family val="2"/>
      </rPr>
      <t>1-500kg.</t>
    </r>
    <r>
      <rPr>
        <sz val="8"/>
        <rFont val="Arial"/>
        <family val="2"/>
        <charset val="238"/>
      </rPr>
      <t xml:space="preserve">
Ugradba kamenih blokova će se vršiti sa kopna, strojno, uz asistenciju ronioca u podmorskom dijelu. Za izradu će se upotrijebiti zdravi kameni materijal.
U jediničnu cijenu uračunati separacija i utovar kamena sa privremene deponije, transport do 10 km i ugradnju, te sva pomoćna sredstva, materijal i rad potreban do potpunog dovršenja stavke.
</t>
    </r>
  </si>
  <si>
    <t>2.13.</t>
  </si>
  <si>
    <t xml:space="preserve">Nasipanje drobljenim plažnim šljunkom vapnenačkog podrijetla bijele do umjereno žute boje u suglasnosti sa NI,  frakcije od 2-16 mm. Nasip se izvodi u debljini od min 50cm. Nagib nasipavanja (inicijalni nagib) zastora plaže je 1:8. U jediničnu cijenu uračunati utovar kamena sa privremene deponije udaljene do 10 km, transport i ugradnju. Obračun po m3 ugrađenog materijala.      Potrebni objer frakcija:
</t>
  </si>
  <si>
    <t>2 - 4 mm</t>
  </si>
  <si>
    <t>4 - 8 mm</t>
  </si>
  <si>
    <t>8 - 16 mm</t>
  </si>
  <si>
    <t>2.14.</t>
  </si>
  <si>
    <t xml:space="preserve">Drobljene kamenog materijala na privremenoj deponiji. Potrebno je iz općeg kamenog nasipa dobiti drobljenac veličine kako slijedi. U jediničnu cijenu uračunati sva pomoćna sredstva, materijal i rad potreban do potpunog dovršenja stavke. Obračun po m3 drobljenog materijala.    
</t>
  </si>
  <si>
    <t>2.15.</t>
  </si>
  <si>
    <t xml:space="preserve">Nasip i dobava humusa iz pozajmišta koje određuje Izvođač uz suglasnost Nadzornog inženjera i Investitora. Humus se nasipava na svim zelenim površinama u sloju od cca 120 cm. Rad obuhvaća iskop, prijevoz iz pozajmišta do mjesta ugradnje, nasipavanje, planiranje i valjanje te sijanje travne smjese propisane klijavosti i garatirane čvrstoće. Humus mora biti bez korova (pirike, maslačka itd.) i drugih otpadaka. Uračunati i višak radi slijeganja. </t>
  </si>
  <si>
    <t xml:space="preserve">Obračun po m2.                                            </t>
  </si>
  <si>
    <t>ZEMLJANI RADOVI -   UKUPNO :</t>
  </si>
  <si>
    <t>Jedinična cijena svih stavki uključuje beton, oplatu, dizanje, odlaganje, transport i montažu elemenata kao i sav ostali rad i materijal potreban do potpunog dovršenja stavke. Klasa betona je C35/45, za podmorske radove ukoliko nije drugačije posebno naglašeno.</t>
  </si>
  <si>
    <t>U cijenu je potrebno uvrstiti i sav materijal potreban za njegu betona, bolju ugradljivost,povećanje vodonepropusnosti i prirast čvrstoće betona i sl., bilo da je propisan specifikacijama ovog projekta ili ga sam izvoditelj odlučio upotrijebiti. Minimalna količina cementa CEM II/A-M 42,5N iznosi 400 kg.</t>
  </si>
  <si>
    <t>1A - OSNOVNI MATERIJAL - KULIR BETON</t>
  </si>
  <si>
    <t>BETON NA LICU MJESTA</t>
  </si>
  <si>
    <t>3.1.1.</t>
  </si>
  <si>
    <t xml:space="preserve">Izrada  rubnog zida zelenog pojasa. Visina zida iznosi 65 cm, dok mu je širina 30 cm. Rubni dio zida dimenzija 35x30 cm, izvodi se u kulir betonu. Temeljenje se vrši na kamenom nasipu krupnoće 1-10kg.
Armatura iskazana u posebnoj stavci.
</t>
  </si>
  <si>
    <t>Obračun po  m³ ugrađenog betona.</t>
  </si>
  <si>
    <t>3.1.2.</t>
  </si>
  <si>
    <t xml:space="preserve">Izrada ab temelja  rubnog zida zelenog pojasa. Širina zida iznosi 50 cm, dok mu je visina 50 cm. Temeljenje se vrši na kamenom nasipu krupnoće 1-10kg.
Armatura iskazana u posebnoj stavci.
</t>
  </si>
  <si>
    <t xml:space="preserve">  </t>
  </si>
  <si>
    <t>3.1.3.</t>
  </si>
  <si>
    <t xml:space="preserve">Izrada ab  rubnog zida između plaže i šetnice. Širina zida iznosi 35 cm, dok mu je visina 37 cm Temeljenje se vrši na kamenom nasipu krupnoće 1-10kg.
Armatura iskazana u posebnoj stavci.
</t>
  </si>
  <si>
    <t>3.1.4.</t>
  </si>
  <si>
    <t xml:space="preserve">Izrada betonskog rubnog zida nepravilnog oblika, uz plato. Maksimalne dimenzije zida su 55 cm x 60 cm
Armatura iskazana u posebnoj stavci.
</t>
  </si>
  <si>
    <t>3.1.6.</t>
  </si>
  <si>
    <t xml:space="preserve">Izrada ab temelja rubnih dijelova rampe za invalide. Širina temelja iznosi 40 cm, dok mu je visina promjenjiva, sve prema crtežima. Temeljenje se vrši na kamenom nasipu krupnoće 1-100kg.
Armatura iskazana u posebnoj stavci.
</t>
  </si>
  <si>
    <t>3.1.7.</t>
  </si>
  <si>
    <t xml:space="preserve">Izrada armiranobetonskog rubnog zida rampe za invalide. Zid je visine 155 cm. Temeljenje se vrši na kamenom nasipu krupnoće 1-100kg. 
Armatura iskazana u posebnoj stavci.
</t>
  </si>
  <si>
    <t>3.1.8.</t>
  </si>
  <si>
    <t xml:space="preserve">Izrada podmorskog dijela rubnog zida rampe za invalide. Zid je širine  180 cm, a ukupna visina zida  iznosi 100 cm. Temeljenje se vrši na kamenom nasipu krupnoće 1-100kg.
Armatura iskazana u posebnoj stavci.
Kamena obloga obračunava se drugim troškovnikom.
</t>
  </si>
  <si>
    <t>3.1.9.</t>
  </si>
  <si>
    <t xml:space="preserve">Izrada armiranobetonske ploče šetnice i platoa. Ploča je debljine 16 cm i betoniranje se izvodi u 2 sloja – mokro na mokro.
- donji sloj a.b. ploča debljine 10cm, izveden je od betona C 35/45  i amirana MA B500B  .
Gornji sloj izrađuje se od kulir betona na način opisan u uvodu. Površinska obrada betona je pjeskarenjem brušenjem do postizanja traženog izgleda površina .
U cijenu je potrebno uključiti sve kao što je navedeno u uvodu.
Armatura iskazana u posebnoj stavci.
</t>
  </si>
  <si>
    <t>Obračun po m2 ugrađenog betona.</t>
  </si>
  <si>
    <r>
      <t>m</t>
    </r>
    <r>
      <rPr>
        <vertAlign val="superscript"/>
        <sz val="8"/>
        <rFont val="Arial"/>
        <family val="2"/>
        <charset val="238"/>
      </rPr>
      <t>2</t>
    </r>
  </si>
  <si>
    <t>3.1.10.</t>
  </si>
  <si>
    <t xml:space="preserve">Izrada podmorskog dijela armiranobetonske ploče rampe za invalide. Ploča je debljine 15 cm.
Armatura iskazana u posebnoj stavci.
</t>
  </si>
  <si>
    <t>3.1.11.</t>
  </si>
  <si>
    <t xml:space="preserve">Izrada armiranobetonske ploče rampe za invalide. Ploča je debljine 15 cm.
Armatura iskazana u posebnoj stavci.
</t>
  </si>
  <si>
    <t>PREDGOTOVLJENI BETONSKI I AB ELEMENTI</t>
  </si>
  <si>
    <t xml:space="preserve">Jedinična cijena svih stavki uključuje izradu (beton, oplatu) elemenata, dizanje, odlaganje, utovar, transport i montažu/ugradnju elemenata na projektirani položaj uz asistenciju ronilaca, kao i sav ostali rad i materijal potreban do potpunog dovršenja stavke. </t>
  </si>
  <si>
    <t xml:space="preserve">U cijenu je potrebno uvrstiti i sav materijal potreban za njegu betona, bolju ugradljivost, povećanje vodonepropusnosti i prirast čvrstoće betona i sl., bilo da je propisan specifikacijama ovog projekta ili ga sam izvoditelj odlučio upotrijebiti. </t>
  </si>
  <si>
    <t>Minimalna količina cementa CEM II/A-M 42,5N iznosi 400 kg.</t>
  </si>
  <si>
    <t>Armatura je obuhvaćena skupnom stavkom.</t>
  </si>
  <si>
    <t>3.2.1.</t>
  </si>
  <si>
    <r>
      <t xml:space="preserve">Predgotovljena betonska ploča </t>
    </r>
    <r>
      <rPr>
        <b/>
        <sz val="8"/>
        <rFont val="Arial"/>
        <family val="2"/>
        <charset val="238"/>
      </rPr>
      <t>"P-1"</t>
    </r>
    <r>
      <rPr>
        <sz val="8"/>
        <rFont val="Arial"/>
        <family val="2"/>
      </rPr>
      <t>. (ab ploča platoa)</t>
    </r>
  </si>
  <si>
    <t xml:space="preserve">U jediničnu cijenu je potrebno uključiti sve navedeno u uvodu. Klasa betona je C35/45, vodonepropusan. </t>
  </si>
  <si>
    <t xml:space="preserve">Vanjske dimenzije elementa: </t>
  </si>
  <si>
    <t xml:space="preserve">B=3,00 m; L=1,50 m; H=0,25 m; </t>
  </si>
  <si>
    <t>Jedan element sadrži:</t>
  </si>
  <si>
    <t>Beton: 1.125 m3. Težina elementa: 2,81 t.</t>
  </si>
  <si>
    <r>
      <t>Kuke za dizanje elementa (4 kom): 
RA</t>
    </r>
    <r>
      <rPr>
        <sz val="8"/>
        <rFont val="Symbol"/>
        <family val="1"/>
        <charset val="2"/>
      </rPr>
      <t>Ć</t>
    </r>
    <r>
      <rPr>
        <sz val="8"/>
        <rFont val="Arial"/>
        <family val="2"/>
        <charset val="238"/>
      </rPr>
      <t>14. Armatura obračunata skupnom stavkom.</t>
    </r>
  </si>
  <si>
    <t>3.2.2.</t>
  </si>
  <si>
    <t>Dobava i ugradnja gotovih betonskih rubnjaka presjeka 15 x 25 cm, klase betona 40/45. Rubnjaci se postavljaju na betonski temelj od betona C 12/15 dimenzija 30x 35cm.</t>
  </si>
  <si>
    <r>
      <t>Obračun se vrši po m</t>
    </r>
    <r>
      <rPr>
        <sz val="8"/>
        <rFont val="Calibri"/>
        <family val="2"/>
        <charset val="238"/>
      </rPr>
      <t>`</t>
    </r>
    <r>
      <rPr>
        <sz val="8"/>
        <rFont val="Arial"/>
        <family val="2"/>
        <charset val="238"/>
      </rPr>
      <t xml:space="preserve"> ugrađenog rubnjaka (temelj + rubnjak) prema projektnoj dokumentaciji</t>
    </r>
  </si>
  <si>
    <t>3.2.3.</t>
  </si>
  <si>
    <t>Dobava i ugradnja gotovih betonskih rubnjaka presjeka 10 x 10 cm, klase betona 40/45. Rubnjaci se postavljaju na betonski temelj od betona C 12/15 dimenzija 30x 30cm. Rubnjaci se postavljaju između šetnice I biciklističke staze.</t>
  </si>
  <si>
    <t>BETONSKI RADOVI UKUPNO</t>
  </si>
  <si>
    <t>BETONSKI ČELIK</t>
  </si>
  <si>
    <t xml:space="preserve">Armatura   B500B  </t>
  </si>
  <si>
    <t>U stavku je potrebno uključiti dobavu, siječenje, savijanje, transport i montažu navedenog betonskog čelika. U cijenu je potrebno uračunati sav rad, materijal, neizbježan otpad prilikom siječenjate sva potrebna sredstva za postavu armature u projektni položaj.</t>
  </si>
  <si>
    <t>Obračun po kg ugrađene armature</t>
  </si>
  <si>
    <t>BETONSKI ČELIK UKUPNO</t>
  </si>
  <si>
    <t>5.</t>
  </si>
  <si>
    <t>OSTALI RADOVI</t>
  </si>
  <si>
    <r>
      <t xml:space="preserve">Izrada geodetskog elaborata nakon završetka radova. Elaborat treba sadržavati situaciju kopnenog i podmorskog dijela građevine. 
Za podmorski dio uz uobičajena mjerenja u pojedinim točkama, provjeru postignutih dubina u pojasu širine 20 m, ispred privezne  </t>
    </r>
    <r>
      <rPr>
        <sz val="8"/>
        <rFont val="Arial"/>
        <family val="2"/>
        <charset val="238"/>
      </rPr>
      <t>crte  potrebno je dokazati i kontrolom sa horizontalnom krutom letvom.</t>
    </r>
  </si>
  <si>
    <t>Letvom, pričvršćenom na dva plovila potrebno je prijeći cijelu kontroliranu površinu.</t>
  </si>
  <si>
    <t>Uz elaborat potrebno je sačiniti prijavne listove za Katastar, Sud i Pomorske vlasti. Elaborat treba biti izrađen po ovlaštenoj organizaciji i osobi.</t>
  </si>
  <si>
    <t>rad</t>
  </si>
  <si>
    <t xml:space="preserve"> Obračun po m'</t>
  </si>
  <si>
    <t>OSTALI RADOVI- UKUPNO:</t>
  </si>
  <si>
    <t xml:space="preserve">PRIPREMNI  RADOVI </t>
  </si>
  <si>
    <t xml:space="preserve">ZEMLJANI RADOVI </t>
  </si>
  <si>
    <t>ARMIRAČKI RADOVI</t>
  </si>
  <si>
    <t>REKAPITULACIJA - KONSTRUKCIJA OBALE</t>
  </si>
  <si>
    <t>Jedinična cijena 
bez PDV-a</t>
  </si>
  <si>
    <t>ukupno
bez PDV-a</t>
  </si>
  <si>
    <t>količina</t>
  </si>
  <si>
    <t>Jed. Cijena
bez PDV-a</t>
  </si>
  <si>
    <t>Ukupno (kn)
bez PDV-a</t>
  </si>
  <si>
    <t>1. KONSTRUKCIJA OBALNOG POJASA</t>
  </si>
  <si>
    <t>2. GRAĐEVINSKO-OBRTNIČKI RADOVI</t>
  </si>
  <si>
    <t>3. ELEKTROINSTALACIJE</t>
  </si>
  <si>
    <t>4. JAVNA RASVJETA I DTK</t>
  </si>
  <si>
    <t>5. VODOVODNE INSTALACIJE</t>
  </si>
  <si>
    <t>6. KRAJOBRAZ</t>
  </si>
  <si>
    <t>UKUPNO (kn)</t>
  </si>
  <si>
    <t>UKUPNO s PDV-om (kn):</t>
  </si>
  <si>
    <t>Uređenje trga</t>
  </si>
  <si>
    <t>UREĐENJE PLAŽE JADRANOVO CENTAR II. FAZA</t>
  </si>
  <si>
    <t>Izrada tamponskog sloja tucanika, krupnoće zrna 0-64 mm, koji se postavlja na opći kameni nasip kao podloga betonskim površinama ispod šetnica, platoa, rampe. Razastiranje i planiranje izvršiti u sloju debljine do 20cm. Modul stišljivosti ugrađenog sloja treba biti minimalno Me=80 Mpa. U jediničnu cijenu uračunati dobavu kamena, transport i ugradnju, te sva pomoćna sredstva, materijal i rad potreban do potpunog dovršenja stavke.
Obračun po m3</t>
  </si>
  <si>
    <t xml:space="preserve">Izrada primarne obloge pera kamenim materijalom mase 700-1300 kg. Za izradu će se upotrijebiti zdrav kameni materijal  bijele do umjereno žute boje. U jediničnu cijenu uračunati dobavu kamena, transport i ugradnju, te sva pomoćna sredstva, materijal i rad potreban do potpunog dovršenja stavke.
</t>
  </si>
  <si>
    <t xml:space="preserve">Izrada filterskog sloja  pera kamenim materijalom mase 50-100 kg. Za izradu će se upotrijebiti zdrav kameni materijal.
U jediničnu cijenu uračunati dobavu kamena, transport i ugradnju, te sva pomoćna sredstva, materijal i rad potreban do potpunog dovršenja stavke.
</t>
  </si>
  <si>
    <r>
      <t>Površine kojima se završni sloj izrađuje od kulir betona potrebno je postupiti po sljedećoj recepturi:</t>
    </r>
    <r>
      <rPr>
        <i/>
        <sz val="8"/>
        <rFont val="Arial"/>
        <family val="2"/>
        <charset val="238"/>
      </rPr>
      <t xml:space="preserve">
-cement 430kg/m3 (bijeli)
-voda 168kg/m3
-razred izloženosti XS1
-debljina betonskog sloja do 5,0cm, armiran sa polipropilenskim vlaknima u količini od 0,60kg/m3
-uključena i potrebna rubna oplata, gdje je to potrebno
- brušenje betoniranih površina po dobivanju potrebne čvrstoće, do postizanja zadovoljavajućeg izgleda izloženosti agregata i dobivanja potrebne protukliznosti
-površinska zaštita obrušenih površina zaštitnim premazom, kao SEAFLOOR 100 ili jednakovrijednim: ___________________, u dva sloja
-kitanje dilatacionih reški trajnoelastičnim kitom, kao SIKA PRO 2HP  ili jednakovrijednim: ___________________ (prosječno 0,60 m'/m</t>
    </r>
    <r>
      <rPr>
        <i/>
        <vertAlign val="superscript"/>
        <sz val="8"/>
        <rFont val="Arial"/>
        <family val="2"/>
        <charset val="238"/>
      </rPr>
      <t>2</t>
    </r>
    <r>
      <rPr>
        <i/>
        <sz val="8"/>
        <rFont val="Arial"/>
        <family val="2"/>
        <charset val="238"/>
      </rPr>
      <t xml:space="preserve">)
</t>
    </r>
  </si>
  <si>
    <t>Obračun po m3 ugrađenog betona.</t>
  </si>
  <si>
    <t>Izvedba zaštitne ograde i rukohvata uz rampe za invalide. Izvodi se od poliranog nehrđajućeg čelika - inox AISI 316 Ti . U cijenu je uključen sav potreban rad i materijal,kao i njegova dobava.</t>
  </si>
  <si>
    <t>Razne pripomoći kod izrade instalaterskih radova i montaže opreme u vidu prijenosa materijala, ugradbi raznih elemenata, razna štemanja i probijanja, te krpanja i zatvaranja po polaganju instalacija i sl..</t>
  </si>
  <si>
    <t>Tehnička svojstva i drugi zahtjevi, te potvrđivanje sukladnosti agregata određuje se odnosno provodi, ovisno o vrsti agregata, prema normama: 
HRN EN 12620:2008 Agregati za beton (EN 12620:2002+A1:2008) i HRN EN 13055:2016 Lagani agregati – 1. dio: Lagani agregati za beton, mort i mort za zalijevanje (EN 13055:2016) ili jednakovrijedna ____________________ .</t>
  </si>
  <si>
    <t>Voda koja se koristi prilikom pripreme betona mora imati tehnička svojstva i druge zahtjeve, te potvrđivanje prikladnosti vode prema normi HRN EN 1008:2002 Voda za pripremu betona ili jednakovrijedna ____________________ .</t>
  </si>
  <si>
    <t>Kontrola proizvodnje betona
Unutarnja kontrola betona provodit će se prema normi HRN EN 206-1 ili jednakovrijedna ____________________  i mora obuhvatiti sve mjere nužne za održavanje i osiguranje svojstava betona sukladno zahtjevima norme HRN EN 206-1 i prilogu "A" TPBK ili jednakovrijedna ____________________ .</t>
  </si>
  <si>
    <t>izvođač treba prema normi HRN EN 13670:2010 ili jednakovrijedna ____________________ , prije početka ugradnje provjeriti da li je beton u skaldu sa zahtjevima iz projekta betonske konstrukcije, te da li je tijekom transporta došlo do promjene njegovih svojstava koja bi bila od utjecaja na tehnička svojstva betonske konstrukcije.</t>
  </si>
  <si>
    <t>Kontrolu svježeg betona izvođač treba provoditi pregledom svake otpremnice i vizualnom kontrolom koegzistencije kod svake dopreme (svakog vozila), te kod opravdane sumnje ispitivanjem koegzistencije prema normi HRN EN 12350-2:2009 (ispitivanje svježeg betona slijeganjem) o čemu treba voditi evidenciju ili jednakovrijedna ____________________ .</t>
  </si>
  <si>
    <t>Ispitivanje očvrsnulog betona će se provoditi na uzrcima uzetim tijekom izvođenja radova. Ispitivanje očvrsnulog betona sastoji se od ispitivanja:
Tlačne čvrstoće prema HRN EN 12390-3:2009 i HRN EN 12390-3:2009/Ispr.1:2012 ili jednakovrijedna ____________________ .
Uzorci će se uzimati i njegovati u skladu sHRN EN 12390-2:2009 ili jednakovrijedna ____________________ . 
Uzorci su oblika kocke 15x15x15 cm.
Rezultati ispitivanja će se evidentirati redoslijedom kako su uzimani i grupirati u grupe betona koje su definirane u programu uzimanja kontrolnih betonskih uzoraka.</t>
  </si>
  <si>
    <t xml:space="preserve">Dobava i ugradba betona klase C35/45  za betonske ploče debljine 20 cm. 
Beton mora biti izveden kao CEMEX - COOLIR CUSTOM bijele boje ili jednakovrijedna ____________________ . Beton mora biti otporan na kloride iz morske vode (razred okoliša XS3). U cijenu obavezno uključiti i izradu obodne oplate pojedinih ploča na način da se ista može na kvalitetetan način demontirati nakon betonaže, a da ne dođe do oštećenja rubova ploča. Ploče se dilatiraju prema projektu dilatacija na način da se nakon dostizanja potrebne čvrstoće betona (minimalno 90% projektirane čvrstoće) na gornjoj površini zareže dilatacija širine do 5 mm do 1/3 debljine ploče. Dilataciju zapuniti trajnoelastičnim kitom u boji ploče.  Jedinična cijena sadrži dobavu, ugradbu i njegu betona, potrebnu obodnu oplatu, dobavu i ojačanje sa polipropilenskim vlakancima dužine 12-19 mm u težini 1 kg/m3 betona, sav pomoćni materijal i rad, dilatiranje, sve prijevoze i prijenose. </t>
  </si>
  <si>
    <t>U svaku stavku opreme potrebno je predvidjeti dobavu, montažu,  spajanje i funkcionalno ispitivanje. U cijenu uračunati sitni montažni materijal, te ostali potrebni pribor i odgovarajuće ateste. Na svu opremu ponuđač mora dati jamstvo u roku od najmanje 2 godine. U slučaju dobave opreme drugih proizvođača, ona mora zadovoljavati tehničke karakteristike predložene opreme. Kriterij za jednakovrijednost: tehničke karakteristike ponuđene svjetiljke moraju biti jednake ili bolje od onih predviđenih proizvodom. Estetske karakteristike  moraju odgovarati predviđenom proizvodu uz odstupanja po dimenzijama do +/- 3 %.</t>
  </si>
  <si>
    <t>Izrada, dobava i montaža drvene klupe izvodi se od čelične potkonstrukcije i drvenih letvica. Čelična konstrukcija montira se na AB postolje, te se na nju montiraju drvene letvice.
Letvice su dimenzija 8,3x7,3 cm - dužine prema nacrtu. Materijal izrade drvo: ariš I. klase. Podkonstrukcija je izvedena od čelika kvalitete S235, antikorozivnu zaštitu izvesti vručim cinčanjem i bojanjem u boju (RAL). U stavku je uključen sav potreban spojni i pričvrsni materijal.</t>
  </si>
  <si>
    <r>
      <t xml:space="preserve">Dobava, doprema i montaža čeličnih jarbola visine 3m cca za zastave (oznaka </t>
    </r>
    <r>
      <rPr>
        <b/>
        <sz val="10"/>
        <rFont val="Arial"/>
        <family val="2"/>
      </rPr>
      <t>D</t>
    </r>
    <r>
      <rPr>
        <sz val="10"/>
        <rFont val="Arial"/>
        <family val="2"/>
      </rPr>
      <t>).</t>
    </r>
  </si>
  <si>
    <t xml:space="preserve">Izrada, dobava i montaža prostornog repera. Nosiva konstrukcija prostornog repera se izvodi od kvadratnih čeličnih profila temeljenih u armirano betonski temelj električnog ormarića obračunat u drugoj stavci. Čelični profili su antikorozivno zaštićeni toplim cinčanjem. U cijenu stavke uključena je i završna obloga pocinčanim i plastificiranim limom u boji (RAL). Stavka uključuje i sav potreban pričvrsni i spojni materijal i sav potreban rad i materijal kao i sve dodatne radove i materijale potrebne da se izradi kompletna stavka kao oblikovna i funkcionalna cjelina, postav i pripasavanje, sav pomoćni materijal sa svom pripadajućom opremom te pribavljanje svih potrebnih atesta.
</t>
  </si>
  <si>
    <t xml:space="preserve">Dobava, montaža i spajanje razvodnog ormara, tipski testiran prema IEC 60439-1/IEC 61439-1-2 ili jednakovrijedan _______________________ . Ormar je slobodnostojeći, metalni, s punim parcijalnim metalnim vratima, sa stupnjem zaštite IP65. Ormar je tip ABB ili jednakovrijedan_____________________________.
Potrebno predvidjeti 50% rezervnog prostora u svrhu budućih nadogradnji.
Stavka uključuje sav potreban montažni materijal za potpunu funkcionalnost. </t>
  </si>
  <si>
    <t>Dobava i montaža ulične svjetiljke kao Joy-R LED 30W 4000K 2700lm, IP65, sive boje, dimenzija:
Neto visina 605,00mm,
Neto promjer 450,00mm,                                                Faktor uzvrata boje ≥70.
ili jednakovrijedan: _______________________ .</t>
  </si>
  <si>
    <t>UKUPNO bez PDV-a (kn):</t>
  </si>
  <si>
    <r>
      <t xml:space="preserve">Dobava potrebnog materijala, izrada i montaža natpisa od lima. Natpis izraditi iz lima debelog 0,6 mm prema dimenzijama iz nacrta. Ugraditi na betonsku klupu. 
Čelični profil s kosnicima koji služi za montažu slova od čeličnog lima na klupu. Profili se postavljaju točkasto te se pričvršćuju u betonsku klupu, a  slova sa stražnje strane imaju varenu pločicu koji se vijčano pričvrsti na čelični nosač. Prilikom montaže obratiti pozornost na poziciju čeličnih nosača koji ne smiju biti vidljivi.
U stavku su uključeni svi potrebni pričvrsni i ugradbeni elementi.
U jediničnu cijenu uključiti sve potrebno za funkcionalnu izvedbu.
</t>
    </r>
    <r>
      <rPr>
        <b/>
        <sz val="10"/>
        <rFont val="Arial"/>
        <family val="2"/>
      </rPr>
      <t>NAPOMENA: Sve mjere provjeriti u naravi!</t>
    </r>
  </si>
  <si>
    <t>ELEKTROINSTALACIJE UKUPNO bez PDV-a</t>
  </si>
  <si>
    <t>UKUPNO bez PDV-a</t>
  </si>
  <si>
    <t>Nabava i doprema plodne zemlje (kvalitete odobrene od nadzornog inženjera). Istovar na privremenu deponiju unutar granice obuhvata.</t>
  </si>
  <si>
    <t>SVEUKUPNO RADOVI KRAJOBRAZNOG UREĐENJA bez PDV-a</t>
  </si>
  <si>
    <t xml:space="preserve">Postolje za božićnu jelku izvodi se od metalne cijevi promjera  min 30 cm. Cijevi se postavljaju u betonski temelj dimenzije 150x150x120 cm. </t>
  </si>
  <si>
    <t>U jediničnu cijenu uključiti konstruktivnu armaturu i sve potrebno za funkcionalnu izvedbu.
NAPOMENA: Sve mjere provjeriti u naravi!</t>
  </si>
  <si>
    <t>Jed. Cijena bez PDV-a</t>
  </si>
  <si>
    <t>JED. CIJENA (KN) bez PDV-a</t>
  </si>
  <si>
    <t>IZNOS  (KN) bez PDV-a</t>
  </si>
  <si>
    <t>Jed. Cijena (kn) bez PDV-a</t>
  </si>
  <si>
    <t>TROŠKOVNIK RADOVA</t>
  </si>
  <si>
    <t xml:space="preserve">VODOVODNA I HIDRANTSKA MREŽA </t>
  </si>
  <si>
    <t>Stavka</t>
  </si>
  <si>
    <t>Opis</t>
  </si>
  <si>
    <t>Jed. mjere</t>
  </si>
  <si>
    <t>Ukupna cijena</t>
  </si>
  <si>
    <t>ZEMLJANI RADOVI - ISKOPI</t>
  </si>
  <si>
    <t>1.1.1.</t>
  </si>
  <si>
    <t xml:space="preserve">Strojni iskop rova za polaganje hidrantskog i vodoopskrbnog cjevovoda . Iskop se vrši u zemljanom materijalu sa pokosom stranica 3:1. </t>
  </si>
  <si>
    <t>U stavku uračunati potrebni radovi, materijali i pomoćna sredstva.</t>
  </si>
  <si>
    <r>
      <t>Obračun po m</t>
    </r>
    <r>
      <rPr>
        <vertAlign val="superscript"/>
        <sz val="10"/>
        <rFont val="Arial"/>
        <family val="2"/>
        <charset val="238"/>
      </rPr>
      <t>3</t>
    </r>
    <r>
      <rPr>
        <sz val="10"/>
        <rFont val="Arial"/>
        <family val="2"/>
        <charset val="238"/>
      </rPr>
      <t xml:space="preserve"> iskopanog materijala u sraslom stanju.</t>
    </r>
  </si>
  <si>
    <t>Širina kanala 0,50m</t>
  </si>
  <si>
    <t>1.1.2.</t>
  </si>
  <si>
    <t xml:space="preserve">Strojni iskop rova za betonska okna hidrantske i vodoopskrbne mreže. Iskop se vrši u zemljanom materijalu sa pokosom stranica 2:1. </t>
  </si>
  <si>
    <t>ZEMLJANI RADOVI - ISKOPI - UKUPNO :</t>
  </si>
  <si>
    <t>Kn</t>
  </si>
  <si>
    <t>ZEMLJANI RADOVI - NASIPAVANJA</t>
  </si>
  <si>
    <t>1.2.1.</t>
  </si>
  <si>
    <t>Planiranje dna kanala hidrantskih i vodoopskrbnih cjevovoda nakon iskopa.</t>
  </si>
  <si>
    <t>Obuhvaćeno je planiranje dna kanala s točnošću ±2cm prema kotama uzdužnog profila.</t>
  </si>
  <si>
    <t>Eventualna prekomjerna produbljenja kanala ispuniti kamenom sitneži 8-16mm i zbiti strojno.</t>
  </si>
  <si>
    <r>
      <t>Obračun po m</t>
    </r>
    <r>
      <rPr>
        <vertAlign val="superscript"/>
        <sz val="10"/>
        <rFont val="Arial"/>
        <family val="2"/>
        <charset val="238"/>
      </rPr>
      <t>2</t>
    </r>
    <r>
      <rPr>
        <sz val="10"/>
        <rFont val="Arial"/>
        <family val="2"/>
        <charset val="238"/>
      </rPr>
      <t xml:space="preserve"> isplaniranog dna kanala. </t>
    </r>
  </si>
  <si>
    <r>
      <t>m</t>
    </r>
    <r>
      <rPr>
        <vertAlign val="superscript"/>
        <sz val="10"/>
        <rFont val="Arial"/>
        <family val="2"/>
        <charset val="238"/>
      </rPr>
      <t>2</t>
    </r>
  </si>
  <si>
    <t>1.2.2.</t>
  </si>
  <si>
    <t>Izvedba posteljice kanala hidrantskih i vodoopskrbnih cjevovoda, od tampona krupnoće zrna 8-16mm, u debljini sloja od 10cm. Nasipavanje se vrši strojno i ručno po potrebi. U stavku uključeno rasprostiranje, strojno zbijanje i ravnanje gornje plohe za pravilno nalijeganje cijevi.</t>
  </si>
  <si>
    <r>
      <t>Obračun po m</t>
    </r>
    <r>
      <rPr>
        <vertAlign val="superscript"/>
        <sz val="10"/>
        <rFont val="Arial"/>
        <family val="2"/>
        <charset val="238"/>
      </rPr>
      <t>3</t>
    </r>
    <r>
      <rPr>
        <sz val="10"/>
        <rFont val="Arial"/>
        <family val="2"/>
        <charset val="238"/>
      </rPr>
      <t xml:space="preserve"> ugrađenog materijala u zbijenom stanju.</t>
    </r>
  </si>
  <si>
    <t>1.2.3.</t>
  </si>
  <si>
    <t>Zatrpavanje rova oko cijevi hidrantskih i vodoopskrbnih cjevovoda tamponom krupnoće zrna 8-16mm, u visini od 30 cm iznad tjemena cijevi. Nasipavanje se vrši strojno i ručno po potrebi. U stavku uključeno rasprostiranje, strojno zbijanje i ravnanje gornje plohe.</t>
  </si>
  <si>
    <t>1.2.4.</t>
  </si>
  <si>
    <t xml:space="preserve">Zatrpavanje kanala hidrantskih i vodoopskrbnih cjevovoda drobljenim kamenim materijalom veličine zrna 0-64mm, u debljini sloja od 5 do cca 30cm. </t>
  </si>
  <si>
    <r>
      <t>Završna zbijenost 80 MN/m</t>
    </r>
    <r>
      <rPr>
        <vertAlign val="superscript"/>
        <sz val="10"/>
        <rFont val="Arial"/>
        <family val="2"/>
        <charset val="238"/>
      </rPr>
      <t>2</t>
    </r>
    <r>
      <rPr>
        <sz val="10"/>
        <rFont val="Arial"/>
        <family val="2"/>
        <charset val="238"/>
      </rPr>
      <t>, ispitano kružnom pločom prema standardnom postupku.</t>
    </r>
  </si>
  <si>
    <t>ZEMLJANI RADOVI - NASIPAVANJA  -  UKUPNO :</t>
  </si>
  <si>
    <t>ZEMLJANI RADOVI - SVEUKUPNO :</t>
  </si>
  <si>
    <r>
      <rPr>
        <b/>
        <sz val="10"/>
        <rFont val="Arial"/>
        <family val="2"/>
        <charset val="238"/>
      </rPr>
      <t>Izrada upojnog bunara prema grafičkom dijelu dokumentacije!</t>
    </r>
    <r>
      <rPr>
        <sz val="10"/>
        <rFont val="Arial"/>
        <family val="2"/>
        <charset val="238"/>
      </rPr>
      <t xml:space="preserve"> </t>
    </r>
    <r>
      <rPr>
        <sz val="10"/>
        <rFont val="Calibri"/>
        <family val="2"/>
        <charset val="238"/>
      </rPr>
      <t xml:space="preserve">ø </t>
    </r>
    <r>
      <rPr>
        <sz val="10"/>
        <rFont val="Arial"/>
        <family val="2"/>
        <charset val="238"/>
      </rPr>
      <t xml:space="preserve">3 m x 2 m. Bunar se izrađuje iz betona marke C25/30. Zidovi i ploče se armiraju mrežom R-166. 
Debljina zidova iznosi 25cm. Unutarnje zidove treba obraditi namazom od cementnog maltera u omjeru 1:3. U beton dodati aditive za vodonepropusnost. Bunar se pokriva armiranobetonskom pločom debljine 20 cm. U ploči se ostavlja otvor armiran križnom armaturom 10/8.7cm.(podložni prsten). Na prsten se stavlja okvir za poklopac.
Na dno bunara postavlja se sloj šljunka u debljini 1,5m, a na njega sloj pijeska u debljini od 0,75 m.
</t>
    </r>
  </si>
  <si>
    <t>OSTALI RADOVI  - UKUPNO :</t>
  </si>
  <si>
    <t>VODOVODNE INSTALACIJE</t>
  </si>
  <si>
    <t>Iskolčenje trase cjevovoda  s označavanjem i osiguranjem svih važnijih točaka na trasi, prema projektu i situaciji mj. 1:200.</t>
  </si>
  <si>
    <t>Sve glavne točke vezane na geodetsku mrežu točaka.</t>
  </si>
  <si>
    <t>Izvođač preuzima iskolčenje i stalne geodetske točke na čuvanje tijekom cijele gradnje.</t>
  </si>
  <si>
    <t>Obračun po 1 m' iskolčene trase.</t>
  </si>
  <si>
    <t>Dobava, dostava i ugradnja polietilenskih cijevi, fazonskih i spojnih komada za hidrantsku mrežu,  PE100 za radni tlak 10 bara.</t>
  </si>
  <si>
    <t>Cijevi, spojni materijal kao i fazonske komade dobaviti prema uputama proizvođača. Za zaštitu spojeva dobaviti odgovarajuće materijale za izolaciju.</t>
  </si>
  <si>
    <t>Obračun po m' ugrađene cijevi.</t>
  </si>
  <si>
    <t>Vodoopskrbna mreža DN110mm, SDR17</t>
  </si>
  <si>
    <t>Dobava, dostava i ugradnja ljevanoželjeznih nadzemnih hidranta DN100 za radni tlak 10 bara.</t>
  </si>
  <si>
    <t>U cijenu je potrebno pored navedenog i uključiti i sve lijevanoželjezne fazonske komade i pripadajuće zasune potrebne za spoj na hidrantsku mrežu.</t>
  </si>
  <si>
    <t>Obračun po ugrađenom hidrantu.</t>
  </si>
  <si>
    <t>Dobava, dostava i ugradnja lijevanoželjeznih fazonskih komada i zasuna (za radni tlak od 10bar-a), zasunskog okna hidrantske i vodoopskrbne mreže na postojeću infrastrukturu.</t>
  </si>
  <si>
    <t>Cijenom stavke potrebno je uključiti i sav spojni materijal.</t>
  </si>
  <si>
    <t>Obračun po kompletu zasunskog okna.</t>
  </si>
  <si>
    <t>Dobava, dostava i ugradnja lijevanoželjeznih fazonskih komada, spojnog okna hidrantske i vodoopskrbne mreže prema hidrantima i opskrbnom ormariću.</t>
  </si>
  <si>
    <t>Obračun po kompletu spojnog okna.</t>
  </si>
  <si>
    <t>VODOVODNE INSTALACIJE - UKUPNO :</t>
  </si>
  <si>
    <t>Jed. 
Cijena</t>
  </si>
  <si>
    <t>UKUPNO /kn/ bez PDV-a :</t>
  </si>
  <si>
    <t>Razredi tlačne čvrstoće betona prema normi HRN EN 206-1:C12/15, C16/20, C25/30, C30/37, C 35/45, C40/50 ili jednakovrijedni__________</t>
  </si>
  <si>
    <t>Važeće norme za cement za beton su:                                                                                      
HRN CR 14245:2004, HRN EN 197-1:2012, HRN EN 197-2:2014, HRN CR 14245:2004, HRN EN 14216:2006, HRN EN 14216:2015, HRN EN 14647:2006/AC:2007, HRN EN 196-1:2016, HRN EN 15743:2015, HRN EN 196-2:2013, HRN EN 196-3:2009, HRN ENV 196-4:2004, HRN EN 196-5:2011, HRN EN 196-7:2008, HRN EN 196-8:2010, HRN EN 196-9:2010, HRN EN 196-6:2010 ili jednakovrijedne________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</si>
</sst>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_(* #,##0.00_);_(* \(#,##0.00\);_(* &quot;-&quot;??_);_(@_)"/>
    <numFmt numFmtId="165" formatCode="#,##0.0"/>
    <numFmt numFmtId="166" formatCode="#,##0.00\ &quot;kn&quot;"/>
    <numFmt numFmtId="167" formatCode="0.0"/>
    <numFmt numFmtId="168" formatCode="0,000,000.00"/>
    <numFmt numFmtId="169" formatCode="0,000.00"/>
    <numFmt numFmtId="170" formatCode="000,000.00"/>
    <numFmt numFmtId="171" formatCode="00,000.00"/>
    <numFmt numFmtId="172" formatCode="###,##0.00"/>
    <numFmt numFmtId="173" formatCode="General_)"/>
    <numFmt numFmtId="174" formatCode="_-* #,##0.00_-;\-* #,##0.00_-;_-* \-??_-;_-@_-"/>
    <numFmt numFmtId="175" formatCode="#,##0.00_ ;[Red]\-#,##0.00\ "/>
    <numFmt numFmtId="176" formatCode="#,##0.00\ ;\-#,##0.00\ "/>
    <numFmt numFmtId="177" formatCode="#,##0.000\ [$kn-41A]"/>
    <numFmt numFmtId="178" formatCode="#,##0\ [$kn-41A]"/>
    <numFmt numFmtId="179" formatCode="\A\.0\2\.0\1&quot;.&quot;0#&quot;.&quot;"/>
    <numFmt numFmtId="180" formatCode="#,##0.00;[Red]#,##0.00"/>
    <numFmt numFmtId="181" formatCode="_-* #,##0.00\ _k_n_-;\-* #,##0.00\ _k_n_-;_-* &quot;-&quot;??\ _k_n_-;_-@_-"/>
    <numFmt numFmtId="182" formatCode="0."/>
  </numFmts>
  <fonts count="117">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font>
    <font>
      <b/>
      <sz val="11"/>
      <name val="Arial"/>
      <family val="2"/>
      <charset val="238"/>
    </font>
    <font>
      <sz val="11"/>
      <name val="Arial"/>
      <family val="2"/>
      <charset val="238"/>
    </font>
    <font>
      <sz val="11"/>
      <name val="Arial"/>
      <family val="2"/>
    </font>
    <font>
      <sz val="11"/>
      <color rgb="FF006100"/>
      <name val="Calibri"/>
      <family val="2"/>
      <charset val="238"/>
      <scheme val="minor"/>
    </font>
    <font>
      <sz val="11"/>
      <color rgb="FF9C0006"/>
      <name val="Calibri"/>
      <family val="2"/>
      <charset val="238"/>
      <scheme val="minor"/>
    </font>
    <font>
      <sz val="10"/>
      <color indexed="10"/>
      <name val="Arial"/>
      <family val="2"/>
      <charset val="238"/>
    </font>
    <font>
      <sz val="11"/>
      <name val="Calibri"/>
      <family val="2"/>
      <charset val="238"/>
    </font>
    <font>
      <b/>
      <sz val="11"/>
      <name val="Calibri"/>
      <family val="2"/>
      <charset val="238"/>
    </font>
    <font>
      <b/>
      <sz val="16"/>
      <name val="Arial"/>
      <family val="2"/>
      <charset val="238"/>
    </font>
    <font>
      <b/>
      <sz val="10"/>
      <color indexed="10"/>
      <name val="Arial"/>
      <family val="2"/>
      <charset val="238"/>
    </font>
    <font>
      <sz val="10"/>
      <color indexed="10"/>
      <name val="Arial"/>
      <family val="2"/>
    </font>
    <font>
      <sz val="11"/>
      <color theme="1"/>
      <name val="Calibri"/>
      <family val="2"/>
      <scheme val="minor"/>
    </font>
    <font>
      <sz val="10"/>
      <name val="CRO_Swiss-Normal"/>
    </font>
    <font>
      <sz val="9"/>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name val="Arial CE"/>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0"/>
      <name val="Times New Roman CE"/>
      <family val="1"/>
      <charset val="238"/>
    </font>
    <font>
      <sz val="12"/>
      <name val="Times New Roman CE"/>
      <family val="1"/>
      <charset val="238"/>
    </font>
    <font>
      <sz val="11"/>
      <color indexed="52"/>
      <name val="Calibri"/>
      <family val="2"/>
      <charset val="238"/>
    </font>
    <font>
      <sz val="11"/>
      <color indexed="60"/>
      <name val="Calibri"/>
      <family val="2"/>
      <charset val="238"/>
    </font>
    <font>
      <sz val="12"/>
      <name val="Tms Rmn"/>
    </font>
    <font>
      <sz val="10"/>
      <name val="Helv"/>
    </font>
    <font>
      <b/>
      <sz val="11"/>
      <color indexed="63"/>
      <name val="Calibri"/>
      <family val="2"/>
      <charset val="238"/>
    </font>
    <font>
      <sz val="10"/>
      <color indexed="8"/>
      <name val="Arial CE"/>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family val="2"/>
    </font>
    <font>
      <sz val="10"/>
      <color theme="1"/>
      <name val="Arial"/>
      <family val="2"/>
      <charset val="238"/>
    </font>
    <font>
      <sz val="10"/>
      <name val="Arial CE"/>
      <charset val="238"/>
    </font>
    <font>
      <i/>
      <sz val="10"/>
      <name val="Arial"/>
      <family val="2"/>
    </font>
    <font>
      <sz val="10"/>
      <color rgb="FFFF0000"/>
      <name val="Arial"/>
      <family val="2"/>
    </font>
    <font>
      <sz val="10"/>
      <color rgb="FFFF0000"/>
      <name val="Arial"/>
      <family val="2"/>
      <charset val="238"/>
    </font>
    <font>
      <b/>
      <sz val="10"/>
      <color rgb="FF00B050"/>
      <name val="Arial"/>
      <family val="2"/>
    </font>
    <font>
      <sz val="10"/>
      <name val="Trebuchet MS"/>
      <family val="2"/>
      <charset val="238"/>
    </font>
    <font>
      <b/>
      <sz val="12"/>
      <name val="Calibri"/>
      <family val="2"/>
    </font>
    <font>
      <b/>
      <sz val="12"/>
      <name val="Arial"/>
      <family val="2"/>
      <charset val="238"/>
    </font>
    <font>
      <b/>
      <u/>
      <sz val="10"/>
      <name val="Arial"/>
      <family val="2"/>
      <charset val="238"/>
    </font>
    <font>
      <b/>
      <i/>
      <sz val="10"/>
      <name val="Arial"/>
      <family val="2"/>
      <charset val="238"/>
    </font>
    <font>
      <sz val="12"/>
      <name val="Arial"/>
      <family val="2"/>
    </font>
    <font>
      <sz val="9"/>
      <name val="Arial"/>
      <family val="2"/>
      <charset val="238"/>
    </font>
    <font>
      <u/>
      <sz val="10"/>
      <name val="Arial"/>
      <family val="2"/>
    </font>
    <font>
      <b/>
      <u/>
      <sz val="10"/>
      <name val="Arial"/>
      <family val="2"/>
    </font>
    <font>
      <sz val="13"/>
      <name val="Arial"/>
      <family val="2"/>
    </font>
    <font>
      <sz val="10"/>
      <name val="Times New Roman"/>
      <family val="1"/>
      <charset val="238"/>
    </font>
    <font>
      <sz val="10"/>
      <color indexed="8"/>
      <name val="MS Sans Serif"/>
      <family val="2"/>
      <charset val="238"/>
    </font>
    <font>
      <i/>
      <sz val="10"/>
      <name val="Arial"/>
      <family val="2"/>
      <charset val="238"/>
    </font>
    <font>
      <vertAlign val="superscript"/>
      <sz val="10"/>
      <name val="Arial"/>
      <family val="2"/>
      <charset val="238"/>
    </font>
    <font>
      <b/>
      <sz val="12"/>
      <name val="Calibri"/>
      <family val="2"/>
      <charset val="238"/>
    </font>
    <font>
      <b/>
      <sz val="10"/>
      <color rgb="FFFF0000"/>
      <name val="Arial"/>
      <family val="2"/>
    </font>
    <font>
      <b/>
      <sz val="10"/>
      <color indexed="10"/>
      <name val="Arial"/>
      <family val="2"/>
    </font>
    <font>
      <sz val="10"/>
      <color theme="1"/>
      <name val="Calibri"/>
      <family val="2"/>
      <charset val="238"/>
      <scheme val="minor"/>
    </font>
    <font>
      <sz val="10"/>
      <name val="Calibri"/>
      <family val="2"/>
      <charset val="238"/>
    </font>
    <font>
      <sz val="10"/>
      <color indexed="8"/>
      <name val="Arial"/>
      <family val="2"/>
      <charset val="238"/>
    </font>
    <font>
      <sz val="10"/>
      <name val="Arial CE"/>
      <family val="2"/>
      <charset val="238"/>
    </font>
    <font>
      <sz val="12"/>
      <name val="Calibri"/>
      <family val="2"/>
      <charset val="238"/>
    </font>
    <font>
      <b/>
      <sz val="12"/>
      <name val="Arial"/>
      <family val="2"/>
    </font>
    <font>
      <sz val="10"/>
      <name val="Arial Narrow"/>
      <family val="2"/>
      <charset val="238"/>
    </font>
    <font>
      <sz val="10"/>
      <color indexed="8"/>
      <name val="Arial Narrow"/>
      <family val="2"/>
      <charset val="238"/>
    </font>
    <font>
      <b/>
      <sz val="15"/>
      <name val="Arial"/>
      <family val="2"/>
      <charset val="238"/>
    </font>
    <font>
      <b/>
      <sz val="12"/>
      <color indexed="10"/>
      <name val="Arial"/>
      <family val="2"/>
    </font>
    <font>
      <sz val="10"/>
      <name val="Arial"/>
      <family val="2"/>
      <charset val="238"/>
    </font>
    <font>
      <b/>
      <sz val="11"/>
      <name val="Calibri"/>
      <family val="2"/>
      <charset val="238"/>
      <scheme val="minor"/>
    </font>
    <font>
      <sz val="11"/>
      <name val="Calibri"/>
      <family val="2"/>
      <charset val="238"/>
      <scheme val="minor"/>
    </font>
    <font>
      <vertAlign val="superscript"/>
      <sz val="11"/>
      <name val="Calibri"/>
      <family val="2"/>
      <charset val="238"/>
    </font>
    <font>
      <b/>
      <sz val="11"/>
      <name val="Calibri"/>
      <family val="2"/>
      <scheme val="minor"/>
    </font>
    <font>
      <b/>
      <i/>
      <sz val="11"/>
      <name val="Calibri"/>
      <family val="2"/>
      <scheme val="minor"/>
    </font>
    <font>
      <b/>
      <i/>
      <sz val="10"/>
      <name val="Arial"/>
      <family val="2"/>
    </font>
    <font>
      <vertAlign val="superscript"/>
      <sz val="10"/>
      <name val="Arial"/>
      <family val="2"/>
    </font>
    <font>
      <b/>
      <sz val="9"/>
      <name val="Arial"/>
      <family val="2"/>
      <charset val="238"/>
    </font>
    <font>
      <b/>
      <sz val="9"/>
      <color rgb="FF0070C0"/>
      <name val="Arial"/>
      <family val="2"/>
      <charset val="238"/>
    </font>
    <font>
      <b/>
      <sz val="11"/>
      <color rgb="FF0070C0"/>
      <name val="Arial"/>
      <family val="2"/>
      <charset val="238"/>
    </font>
    <font>
      <sz val="11"/>
      <color rgb="FF000000"/>
      <name val="Arial"/>
      <family val="2"/>
      <charset val="238"/>
    </font>
    <font>
      <sz val="11"/>
      <color indexed="8"/>
      <name val="Arial"/>
      <family val="2"/>
      <charset val="238"/>
    </font>
    <font>
      <b/>
      <sz val="11"/>
      <name val="Arial"/>
      <family val="2"/>
    </font>
    <font>
      <b/>
      <sz val="8"/>
      <name val="Arial"/>
      <family val="2"/>
      <charset val="238"/>
    </font>
    <font>
      <sz val="8"/>
      <name val="Arial"/>
      <family val="2"/>
      <charset val="238"/>
    </font>
    <font>
      <vertAlign val="superscript"/>
      <sz val="8"/>
      <name val="Arial"/>
      <family val="2"/>
      <charset val="238"/>
    </font>
    <font>
      <sz val="8"/>
      <color indexed="8"/>
      <name val="Arial"/>
      <family val="2"/>
    </font>
    <font>
      <vertAlign val="superscript"/>
      <sz val="9"/>
      <name val="Arial"/>
      <family val="2"/>
      <charset val="238"/>
    </font>
    <font>
      <sz val="8"/>
      <name val="Arial"/>
      <family val="2"/>
    </font>
    <font>
      <i/>
      <sz val="8"/>
      <name val="Arial"/>
      <family val="2"/>
    </font>
    <font>
      <b/>
      <i/>
      <sz val="8"/>
      <name val="Arial"/>
      <family val="2"/>
      <charset val="238"/>
    </font>
    <font>
      <i/>
      <sz val="8"/>
      <name val="Arial"/>
      <family val="2"/>
      <charset val="238"/>
    </font>
    <font>
      <i/>
      <vertAlign val="superscript"/>
      <sz val="8"/>
      <name val="Arial"/>
      <family val="2"/>
      <charset val="238"/>
    </font>
    <font>
      <sz val="12"/>
      <name val="YU Swiss"/>
    </font>
    <font>
      <sz val="8"/>
      <color rgb="FF000000"/>
      <name val="Arial"/>
      <family val="2"/>
      <charset val="238"/>
    </font>
    <font>
      <i/>
      <u/>
      <sz val="8"/>
      <name val="Arial"/>
      <family val="2"/>
      <charset val="238"/>
    </font>
    <font>
      <u/>
      <sz val="8"/>
      <name val="Arial"/>
      <family val="2"/>
      <charset val="238"/>
    </font>
    <font>
      <sz val="8"/>
      <name val="Symbol"/>
      <family val="1"/>
      <charset val="2"/>
    </font>
    <font>
      <sz val="8"/>
      <name val="Calibri"/>
      <family val="2"/>
      <charset val="238"/>
    </font>
    <font>
      <sz val="10"/>
      <color indexed="12"/>
      <name val="Arial"/>
      <family val="2"/>
    </font>
    <font>
      <sz val="8"/>
      <name val="Universans450_PP"/>
    </font>
    <font>
      <b/>
      <i/>
      <sz val="14"/>
      <name val="Arial"/>
      <family val="2"/>
    </font>
    <font>
      <b/>
      <i/>
      <sz val="9"/>
      <name val="Arial"/>
      <family val="2"/>
      <charset val="238"/>
    </font>
    <font>
      <b/>
      <sz val="10"/>
      <name val="Universans450_PP"/>
      <charset val="238"/>
    </font>
    <font>
      <sz val="10"/>
      <name val="Universans450_PP"/>
      <charset val="238"/>
    </font>
    <font>
      <sz val="11"/>
      <name val="Times New Roman CE"/>
      <family val="1"/>
      <charset val="238"/>
    </font>
    <font>
      <b/>
      <sz val="11"/>
      <name val="Universans450_PP"/>
      <charset val="238"/>
    </font>
    <font>
      <b/>
      <sz val="14"/>
      <name val="Arial"/>
      <family val="2"/>
      <charset val="238"/>
    </font>
    <font>
      <sz val="14"/>
      <name val="Arial"/>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indexed="4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41"/>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41"/>
      </patternFill>
    </fill>
    <fill>
      <patternFill patternType="solid">
        <fgColor indexed="55"/>
        <bgColor indexed="64"/>
      </patternFill>
    </fill>
    <fill>
      <patternFill patternType="solid">
        <fgColor indexed="55"/>
        <bgColor indexed="22"/>
      </patternFill>
    </fill>
    <fill>
      <patternFill patternType="solid">
        <fgColor indexed="52"/>
        <bgColor indexed="64"/>
      </patternFill>
    </fill>
    <fill>
      <patternFill patternType="solid">
        <fgColor indexed="52"/>
        <bgColor indexed="29"/>
      </patternFill>
    </fill>
    <fill>
      <patternFill patternType="solid">
        <fgColor indexed="44"/>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hair">
        <color indexed="64"/>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2384">
    <xf numFmtId="0" fontId="0" fillId="0" borderId="0"/>
    <xf numFmtId="0" fontId="2" fillId="0" borderId="0"/>
    <xf numFmtId="0" fontId="3" fillId="0" borderId="0"/>
    <xf numFmtId="0" fontId="9" fillId="2" borderId="0" applyNumberFormat="0" applyBorder="0" applyAlignment="0" applyProtection="0"/>
    <xf numFmtId="0" fontId="10" fillId="3" borderId="0" applyNumberFormat="0" applyBorder="0" applyAlignment="0" applyProtection="0"/>
    <xf numFmtId="0" fontId="3" fillId="0" borderId="0"/>
    <xf numFmtId="0" fontId="3" fillId="0" borderId="0"/>
    <xf numFmtId="0" fontId="17" fillId="0" borderId="0"/>
    <xf numFmtId="0" fontId="18" fillId="0" borderId="0"/>
    <xf numFmtId="0" fontId="3" fillId="0" borderId="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3" fillId="23" borderId="12"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0" fontId="24" fillId="24" borderId="13" applyNumberFormat="0" applyAlignment="0" applyProtection="0"/>
    <xf numFmtId="43" fontId="25"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1" fillId="10" borderId="12" applyNumberFormat="0" applyAlignment="0" applyProtection="0"/>
    <xf numFmtId="0" fontId="32" fillId="0" borderId="0">
      <alignment horizontal="right" vertical="top"/>
    </xf>
    <xf numFmtId="0" fontId="33" fillId="0" borderId="0">
      <alignment horizontal="justify" vertical="top" wrapText="1"/>
    </xf>
    <xf numFmtId="0" fontId="32" fillId="0" borderId="0">
      <alignment horizontal="left"/>
    </xf>
    <xf numFmtId="4" fontId="33" fillId="0" borderId="0">
      <alignment horizontal="right"/>
    </xf>
    <xf numFmtId="0" fontId="33" fillId="0" borderId="0">
      <alignment horizontal="right"/>
    </xf>
    <xf numFmtId="4" fontId="33" fillId="0" borderId="0">
      <alignment horizontal="right" wrapText="1"/>
    </xf>
    <xf numFmtId="0" fontId="33" fillId="0" borderId="0">
      <alignment horizontal="right"/>
    </xf>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1" fillId="0" borderId="0"/>
    <xf numFmtId="0" fontId="5" fillId="0" borderId="0"/>
    <xf numFmtId="49" fontId="25" fillId="0" borderId="0">
      <alignment horizontal="justify" vertical="justify" wrapText="1"/>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 fontId="7" fillId="0" borderId="0">
      <alignment horizontal="justify" vertical="justify"/>
    </xf>
    <xf numFmtId="4" fontId="8" fillId="0" borderId="0">
      <alignment horizontal="justify"/>
    </xf>
    <xf numFmtId="0" fontId="3" fillId="0" borderId="0"/>
    <xf numFmtId="0" fontId="36"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0" fontId="3" fillId="26" borderId="18" applyNumberFormat="0" applyFont="0" applyAlignment="0" applyProtection="0"/>
    <xf numFmtId="173" fontId="36" fillId="0" borderId="0"/>
    <xf numFmtId="0" fontId="37" fillId="0" borderId="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8" fillId="23" borderId="19" applyNumberFormat="0" applyAlignment="0" applyProtection="0"/>
    <xf numFmtId="0" fontId="39" fillId="0" borderId="0"/>
    <xf numFmtId="0" fontId="37" fillId="0" borderId="0"/>
    <xf numFmtId="0" fontId="37"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0" fontId="41" fillId="0" borderId="20" applyNumberFormat="0" applyFill="0" applyAlignment="0" applyProtection="0"/>
    <xf numFmtId="174" fontId="4" fillId="27" borderId="21">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5" fillId="0" borderId="0"/>
    <xf numFmtId="0" fontId="20" fillId="0" borderId="0"/>
    <xf numFmtId="0" fontId="5" fillId="0" borderId="0"/>
    <xf numFmtId="0" fontId="61" fillId="0" borderId="0"/>
    <xf numFmtId="164" fontId="77" fillId="0" borderId="0" applyFont="0" applyFill="0" applyBorder="0" applyAlignment="0" applyProtection="0"/>
    <xf numFmtId="0" fontId="3" fillId="0" borderId="0"/>
    <xf numFmtId="0" fontId="20" fillId="0" borderId="0"/>
    <xf numFmtId="0" fontId="3" fillId="0" borderId="0"/>
    <xf numFmtId="0" fontId="20" fillId="0" borderId="0"/>
    <xf numFmtId="164" fontId="3" fillId="0" borderId="0" applyFont="0" applyFill="0" applyBorder="0" applyAlignment="0" applyProtection="0"/>
    <xf numFmtId="0" fontId="101" fillId="0" borderId="0"/>
    <xf numFmtId="181" fontId="3" fillId="0" borderId="0" applyFont="0" applyFill="0" applyBorder="0" applyAlignment="0" applyProtection="0"/>
  </cellStyleXfs>
  <cellXfs count="1012">
    <xf numFmtId="0" fontId="0" fillId="0" borderId="0" xfId="0"/>
    <xf numFmtId="0" fontId="11" fillId="0" borderId="0" xfId="0" applyFont="1" applyAlignment="1" applyProtection="1">
      <alignment horizontal="center"/>
      <protection locked="0"/>
    </xf>
    <xf numFmtId="0" fontId="3" fillId="0" borderId="0" xfId="0" applyFont="1" applyProtection="1">
      <protection locked="0"/>
    </xf>
    <xf numFmtId="0" fontId="0" fillId="0" borderId="0" xfId="0" applyProtection="1">
      <protection locked="0"/>
    </xf>
    <xf numFmtId="0" fontId="3" fillId="0" borderId="0" xfId="0" applyFont="1" applyAlignment="1" applyProtection="1">
      <alignment horizontal="center"/>
      <protection locked="0"/>
    </xf>
    <xf numFmtId="0" fontId="11" fillId="0" borderId="0" xfId="0" applyFont="1" applyAlignment="1" applyProtection="1">
      <alignment horizontal="justify"/>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0" fontId="11" fillId="0" borderId="0" xfId="0" applyFont="1" applyFill="1" applyAlignment="1" applyProtection="1">
      <alignment horizontal="center"/>
      <protection locked="0"/>
    </xf>
    <xf numFmtId="0" fontId="3" fillId="0" borderId="0" xfId="0" applyFont="1" applyAlignment="1" applyProtection="1">
      <alignment horizontal="center" wrapText="1"/>
      <protection locked="0"/>
    </xf>
    <xf numFmtId="0" fontId="11" fillId="0" borderId="0" xfId="0" applyFont="1" applyAlignment="1" applyProtection="1">
      <alignment horizontal="justify" vertical="top" wrapText="1"/>
    </xf>
    <xf numFmtId="0" fontId="3" fillId="0" borderId="0" xfId="0" applyFont="1" applyAlignment="1" applyProtection="1">
      <alignment horizontal="justify"/>
    </xf>
    <xf numFmtId="0" fontId="3" fillId="0" borderId="0" xfId="0" applyFont="1" applyAlignment="1" applyProtection="1">
      <alignment horizontal="center"/>
    </xf>
    <xf numFmtId="0" fontId="3" fillId="0" borderId="0" xfId="0" applyFont="1" applyAlignment="1" applyProtection="1">
      <alignment horizontal="justify" wrapText="1"/>
    </xf>
    <xf numFmtId="4" fontId="3" fillId="0" borderId="0" xfId="0" applyNumberFormat="1" applyFont="1" applyAlignment="1" applyProtection="1">
      <alignment horizontal="center"/>
    </xf>
    <xf numFmtId="0" fontId="11" fillId="0" borderId="0" xfId="0" applyFont="1" applyAlignment="1" applyProtection="1">
      <alignment horizontal="justify"/>
    </xf>
    <xf numFmtId="0" fontId="11" fillId="0" borderId="0" xfId="0" applyFont="1" applyAlignment="1" applyProtection="1">
      <alignment horizontal="center"/>
    </xf>
    <xf numFmtId="167" fontId="11" fillId="0" borderId="0" xfId="0" applyNumberFormat="1" applyFont="1" applyAlignment="1" applyProtection="1">
      <alignment horizontal="center"/>
    </xf>
    <xf numFmtId="4" fontId="11" fillId="0" borderId="0" xfId="0" applyNumberFormat="1" applyFont="1" applyAlignment="1" applyProtection="1">
      <alignment horizontal="center"/>
    </xf>
    <xf numFmtId="0" fontId="4" fillId="0" borderId="9" xfId="0" applyFont="1" applyBorder="1" applyAlignment="1" applyProtection="1">
      <alignment horizontal="justify"/>
    </xf>
    <xf numFmtId="0" fontId="3" fillId="0" borderId="0" xfId="0" applyFont="1" applyAlignment="1" applyProtection="1">
      <alignment horizontal="justify" vertical="top" wrapText="1"/>
    </xf>
    <xf numFmtId="0" fontId="3" fillId="0" borderId="0" xfId="0" applyFont="1" applyFill="1" applyAlignment="1" applyProtection="1">
      <alignment horizontal="justify" vertical="top" wrapText="1"/>
    </xf>
    <xf numFmtId="0" fontId="3" fillId="0" borderId="0" xfId="0" applyFont="1" applyFill="1" applyAlignment="1" applyProtection="1">
      <alignment horizontal="center" vertical="center"/>
    </xf>
    <xf numFmtId="4" fontId="3" fillId="0" borderId="0" xfId="0" applyNumberFormat="1" applyFont="1" applyFill="1" applyAlignment="1" applyProtection="1">
      <alignment horizontal="center"/>
    </xf>
    <xf numFmtId="0" fontId="3" fillId="0" borderId="0" xfId="0" applyFont="1" applyFill="1" applyAlignment="1" applyProtection="1">
      <alignment horizontal="center"/>
    </xf>
    <xf numFmtId="0" fontId="11" fillId="0" borderId="0" xfId="0" applyFont="1" applyFill="1" applyAlignment="1" applyProtection="1">
      <alignment horizontal="justify" vertical="top" wrapText="1"/>
    </xf>
    <xf numFmtId="4" fontId="11" fillId="0" borderId="0" xfId="0" applyNumberFormat="1" applyFont="1" applyFill="1" applyAlignment="1" applyProtection="1">
      <alignment horizontal="center"/>
    </xf>
    <xf numFmtId="0" fontId="15" fillId="0" borderId="0" xfId="0" applyFont="1" applyFill="1" applyAlignment="1" applyProtection="1">
      <alignment horizontal="center"/>
    </xf>
    <xf numFmtId="4" fontId="3" fillId="0" borderId="0" xfId="0" applyNumberFormat="1" applyFont="1" applyFill="1" applyAlignment="1" applyProtection="1">
      <alignment horizontal="center" vertical="center"/>
    </xf>
    <xf numFmtId="0" fontId="11" fillId="0" borderId="0" xfId="0" applyFont="1" applyFill="1" applyAlignment="1" applyProtection="1">
      <alignment horizontal="justify"/>
    </xf>
    <xf numFmtId="0" fontId="15" fillId="0" borderId="0" xfId="0" applyFont="1" applyAlignment="1" applyProtection="1">
      <alignment horizontal="justify"/>
    </xf>
    <xf numFmtId="2" fontId="3" fillId="0" borderId="0" xfId="3" applyNumberFormat="1" applyFont="1" applyFill="1" applyBorder="1" applyAlignment="1" applyProtection="1">
      <alignment horizontal="justify" vertical="top" wrapText="1"/>
    </xf>
    <xf numFmtId="2" fontId="3" fillId="0" borderId="0" xfId="3" applyNumberFormat="1" applyFont="1" applyFill="1" applyBorder="1" applyAlignment="1" applyProtection="1">
      <alignment horizontal="center"/>
    </xf>
    <xf numFmtId="4" fontId="3" fillId="0" borderId="0" xfId="3" applyNumberFormat="1" applyFont="1" applyFill="1" applyBorder="1" applyAlignment="1" applyProtection="1">
      <alignment horizontal="center" vertical="center"/>
    </xf>
    <xf numFmtId="2" fontId="3" fillId="0" borderId="0" xfId="3" applyNumberFormat="1" applyFont="1" applyFill="1" applyBorder="1" applyAlignment="1" applyProtection="1">
      <alignment horizontal="justify" wrapText="1"/>
    </xf>
    <xf numFmtId="2" fontId="3" fillId="0" borderId="0" xfId="3" applyNumberFormat="1" applyFont="1" applyFill="1" applyBorder="1" applyAlignment="1" applyProtection="1">
      <alignment horizontal="center" vertical="center"/>
    </xf>
    <xf numFmtId="2" fontId="11" fillId="0" borderId="0" xfId="3" applyNumberFormat="1" applyFont="1" applyFill="1" applyBorder="1" applyAlignment="1" applyProtection="1">
      <alignment horizontal="justify" wrapText="1"/>
    </xf>
    <xf numFmtId="2" fontId="11" fillId="0" borderId="0" xfId="3" applyNumberFormat="1" applyFont="1" applyFill="1" applyBorder="1" applyAlignment="1" applyProtection="1">
      <alignment horizontal="center" vertical="center"/>
    </xf>
    <xf numFmtId="4" fontId="11" fillId="0" borderId="0" xfId="3" applyNumberFormat="1" applyFont="1" applyFill="1" applyBorder="1" applyAlignment="1" applyProtection="1">
      <alignment horizontal="center" vertical="center"/>
    </xf>
    <xf numFmtId="2"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horizontal="center"/>
    </xf>
    <xf numFmtId="2" fontId="3" fillId="0" borderId="0" xfId="4" applyNumberFormat="1" applyFont="1" applyFill="1" applyBorder="1" applyAlignment="1" applyProtection="1">
      <alignment horizontal="justify" vertical="top" wrapText="1"/>
    </xf>
    <xf numFmtId="2" fontId="11" fillId="0" borderId="0" xfId="4" applyNumberFormat="1" applyFont="1" applyFill="1" applyBorder="1" applyAlignment="1" applyProtection="1">
      <alignment horizontal="center" vertical="center"/>
    </xf>
    <xf numFmtId="4" fontId="11" fillId="0" borderId="0" xfId="4" applyNumberFormat="1" applyFont="1" applyFill="1" applyBorder="1" applyAlignment="1" applyProtection="1">
      <alignment horizontal="center" vertical="center"/>
    </xf>
    <xf numFmtId="2" fontId="11" fillId="0" borderId="0" xfId="4" applyNumberFormat="1" applyFont="1" applyFill="1" applyBorder="1" applyAlignment="1" applyProtection="1">
      <alignment horizontal="justify" wrapText="1"/>
    </xf>
    <xf numFmtId="2" fontId="3" fillId="0" borderId="0" xfId="4" applyNumberFormat="1" applyFont="1" applyFill="1" applyBorder="1" applyAlignment="1" applyProtection="1">
      <alignment horizontal="center"/>
    </xf>
    <xf numFmtId="4" fontId="3" fillId="0" borderId="0" xfId="4" applyNumberFormat="1" applyFont="1" applyFill="1" applyBorder="1" applyAlignment="1" applyProtection="1">
      <alignment horizontal="center"/>
    </xf>
    <xf numFmtId="2" fontId="11" fillId="0" borderId="0" xfId="0" applyNumberFormat="1" applyFont="1" applyFill="1" applyBorder="1" applyAlignment="1" applyProtection="1">
      <alignment horizontal="justify" wrapText="1"/>
    </xf>
    <xf numFmtId="0" fontId="15" fillId="0" borderId="0" xfId="0" applyFont="1" applyFill="1" applyAlignment="1" applyProtection="1">
      <alignment horizontal="justify"/>
    </xf>
    <xf numFmtId="165" fontId="11" fillId="0" borderId="0" xfId="0" applyNumberFormat="1" applyFont="1" applyFill="1" applyAlignment="1" applyProtection="1">
      <alignment horizontal="center"/>
    </xf>
    <xf numFmtId="0" fontId="3" fillId="0" borderId="0" xfId="0" applyFont="1" applyFill="1" applyAlignment="1" applyProtection="1">
      <alignment horizontal="justify"/>
    </xf>
    <xf numFmtId="0" fontId="4" fillId="0" borderId="0" xfId="0" applyFont="1" applyAlignment="1" applyProtection="1">
      <alignment horizontal="justify"/>
    </xf>
    <xf numFmtId="0" fontId="3" fillId="0" borderId="0" xfId="6" applyFont="1" applyFill="1" applyAlignment="1" applyProtection="1">
      <alignment horizontal="center"/>
    </xf>
    <xf numFmtId="0" fontId="15" fillId="0" borderId="0" xfId="0" applyFont="1" applyBorder="1" applyAlignment="1" applyProtection="1">
      <alignment horizontal="justify"/>
    </xf>
    <xf numFmtId="0" fontId="11" fillId="0" borderId="0" xfId="0" applyFont="1" applyBorder="1" applyAlignment="1" applyProtection="1">
      <alignment horizontal="center"/>
    </xf>
    <xf numFmtId="165" fontId="11" fillId="0" borderId="0" xfId="0" applyNumberFormat="1" applyFont="1" applyBorder="1" applyAlignment="1" applyProtection="1">
      <alignment horizontal="center"/>
    </xf>
    <xf numFmtId="166" fontId="3" fillId="0" borderId="0" xfId="0" applyNumberFormat="1" applyFont="1" applyAlignment="1" applyProtection="1">
      <alignment horizontal="right"/>
      <protection locked="0"/>
    </xf>
    <xf numFmtId="166" fontId="3" fillId="0" borderId="0" xfId="0" applyNumberFormat="1" applyFont="1" applyAlignment="1" applyProtection="1">
      <protection locked="0"/>
    </xf>
    <xf numFmtId="166" fontId="3" fillId="0" borderId="0" xfId="0" applyNumberFormat="1" applyFont="1" applyAlignment="1" applyProtection="1">
      <alignment horizontal="right"/>
    </xf>
    <xf numFmtId="166" fontId="3" fillId="0" borderId="10" xfId="0" applyNumberFormat="1" applyFont="1" applyBorder="1" applyAlignment="1" applyProtection="1">
      <alignment horizontal="right"/>
    </xf>
    <xf numFmtId="166" fontId="4" fillId="0" borderId="0" xfId="0" applyNumberFormat="1" applyFont="1" applyAlignment="1" applyProtection="1">
      <alignment horizontal="right"/>
    </xf>
    <xf numFmtId="166" fontId="3" fillId="0" borderId="0" xfId="0" applyNumberFormat="1" applyFont="1" applyFill="1" applyAlignment="1" applyProtection="1">
      <alignment horizontal="right"/>
    </xf>
    <xf numFmtId="166" fontId="3" fillId="0" borderId="0" xfId="0" applyNumberFormat="1" applyFont="1" applyBorder="1" applyAlignment="1" applyProtection="1">
      <alignment horizontal="right"/>
    </xf>
    <xf numFmtId="0" fontId="11" fillId="0" borderId="0" xfId="0" applyFont="1" applyProtection="1">
      <protection locked="0"/>
    </xf>
    <xf numFmtId="0" fontId="3" fillId="0" borderId="0" xfId="0" applyFont="1" applyAlignment="1" applyProtection="1">
      <alignment horizontal="right"/>
      <protection locked="0"/>
    </xf>
    <xf numFmtId="166" fontId="3" fillId="0" borderId="0" xfId="0" applyNumberFormat="1" applyFont="1" applyProtection="1">
      <protection locked="0"/>
    </xf>
    <xf numFmtId="0" fontId="3" fillId="0" borderId="0" xfId="0" applyFont="1" applyFill="1" applyProtection="1">
      <protection locked="0"/>
    </xf>
    <xf numFmtId="0" fontId="3" fillId="0" borderId="0" xfId="0" applyFont="1" applyAlignment="1" applyProtection="1">
      <alignment horizontal="left" vertical="top" wrapText="1"/>
      <protection locked="0"/>
    </xf>
    <xf numFmtId="0" fontId="16" fillId="0" borderId="0" xfId="0" applyFont="1" applyAlignment="1" applyProtection="1">
      <alignment horizontal="center"/>
      <protection locked="0"/>
    </xf>
    <xf numFmtId="0" fontId="16" fillId="0" borderId="0" xfId="0" applyFont="1" applyProtection="1">
      <protection locked="0"/>
    </xf>
    <xf numFmtId="0" fontId="3" fillId="0" borderId="0" xfId="0" applyFont="1" applyAlignment="1" applyProtection="1">
      <alignment vertical="center"/>
      <protection locked="0"/>
    </xf>
    <xf numFmtId="166" fontId="15" fillId="0" borderId="0" xfId="0" applyNumberFormat="1" applyFont="1" applyAlignment="1" applyProtection="1">
      <protection locked="0"/>
    </xf>
    <xf numFmtId="166" fontId="3" fillId="0" borderId="0" xfId="3" applyNumberFormat="1" applyFont="1" applyFill="1" applyBorder="1" applyAlignment="1" applyProtection="1">
      <alignment vertical="center"/>
      <protection locked="0"/>
    </xf>
    <xf numFmtId="166" fontId="3" fillId="0" borderId="0" xfId="0" applyNumberFormat="1" applyFont="1" applyFill="1" applyBorder="1" applyAlignment="1" applyProtection="1">
      <alignment vertical="center"/>
      <protection locked="0"/>
    </xf>
    <xf numFmtId="0" fontId="11" fillId="0" borderId="0" xfId="0" applyFont="1" applyFill="1" applyProtection="1">
      <protection locked="0"/>
    </xf>
    <xf numFmtId="166" fontId="3" fillId="0" borderId="0" xfId="0" applyNumberFormat="1" applyFont="1" applyFill="1" applyAlignment="1" applyProtection="1">
      <alignment wrapText="1"/>
      <protection locked="0"/>
    </xf>
    <xf numFmtId="2" fontId="11" fillId="0" borderId="0" xfId="0" applyNumberFormat="1" applyFont="1" applyFill="1" applyAlignment="1" applyProtection="1">
      <alignment horizontal="center" vertical="center" wrapText="1"/>
      <protection locked="0"/>
    </xf>
    <xf numFmtId="168" fontId="11" fillId="0" borderId="0" xfId="0" applyNumberFormat="1" applyFont="1" applyFill="1" applyAlignment="1" applyProtection="1">
      <alignment vertical="center"/>
      <protection locked="0"/>
    </xf>
    <xf numFmtId="169" fontId="11" fillId="0" borderId="0" xfId="0" applyNumberFormat="1" applyFont="1" applyFill="1" applyAlignment="1" applyProtection="1">
      <alignment horizontal="center" vertical="center"/>
      <protection locked="0"/>
    </xf>
    <xf numFmtId="2" fontId="11" fillId="0" borderId="0" xfId="0" applyNumberFormat="1" applyFont="1" applyFill="1" applyAlignment="1" applyProtection="1">
      <alignment horizontal="center"/>
      <protection locked="0"/>
    </xf>
    <xf numFmtId="170" fontId="11" fillId="0" borderId="0" xfId="0" applyNumberFormat="1" applyFont="1" applyFill="1" applyAlignment="1" applyProtection="1">
      <alignment horizontal="center" vertical="center"/>
      <protection locked="0"/>
    </xf>
    <xf numFmtId="171" fontId="11" fillId="0" borderId="0" xfId="0" applyNumberFormat="1" applyFont="1" applyFill="1" applyAlignment="1" applyProtection="1">
      <alignment horizontal="center" vertical="center"/>
      <protection locked="0"/>
    </xf>
    <xf numFmtId="169" fontId="11" fillId="0" borderId="0" xfId="0" applyNumberFormat="1" applyFont="1" applyAlignment="1" applyProtection="1">
      <alignment horizontal="center" vertical="center"/>
      <protection locked="0"/>
    </xf>
    <xf numFmtId="170" fontId="11" fillId="0" borderId="0" xfId="0" applyNumberFormat="1" applyFont="1" applyAlignment="1" applyProtection="1">
      <alignment horizontal="center" vertical="center"/>
      <protection locked="0"/>
    </xf>
    <xf numFmtId="166" fontId="3" fillId="0" borderId="0" xfId="0" applyNumberFormat="1" applyFont="1" applyFill="1" applyProtection="1">
      <protection locked="0"/>
    </xf>
    <xf numFmtId="0" fontId="16" fillId="0" borderId="0" xfId="0" applyFont="1" applyFill="1" applyAlignment="1" applyProtection="1">
      <alignment horizontal="center" wrapText="1"/>
      <protection locked="0"/>
    </xf>
    <xf numFmtId="0" fontId="3" fillId="0" borderId="0" xfId="0" applyFont="1" applyFill="1" applyAlignment="1" applyProtection="1">
      <alignment wrapText="1"/>
      <protection locked="0"/>
    </xf>
    <xf numFmtId="0" fontId="3" fillId="0" borderId="0" xfId="0" applyFont="1" applyAlignment="1" applyProtection="1">
      <alignment wrapText="1"/>
      <protection locked="0"/>
    </xf>
    <xf numFmtId="0" fontId="3" fillId="0" borderId="0" xfId="0" applyFont="1" applyBorder="1" applyAlignment="1" applyProtection="1">
      <alignment horizontal="center" vertical="center"/>
      <protection locked="0"/>
    </xf>
    <xf numFmtId="166" fontId="3" fillId="0" borderId="0" xfId="0" applyNumberFormat="1" applyFont="1" applyBorder="1" applyProtection="1">
      <protection locked="0"/>
    </xf>
    <xf numFmtId="0" fontId="11" fillId="4" borderId="0" xfId="0" applyFont="1" applyFill="1" applyProtection="1">
      <protection locked="0"/>
    </xf>
    <xf numFmtId="0" fontId="3" fillId="4" borderId="0" xfId="0" applyFont="1" applyFill="1" applyProtection="1">
      <protection locked="0"/>
    </xf>
    <xf numFmtId="0" fontId="44" fillId="0" borderId="0" xfId="0" applyFont="1" applyFill="1" applyBorder="1" applyAlignment="1" applyProtection="1">
      <alignment horizontal="justify" vertical="top" wrapText="1"/>
      <protection locked="0"/>
    </xf>
    <xf numFmtId="0" fontId="11" fillId="0" borderId="0" xfId="0" applyFont="1" applyAlignment="1" applyProtection="1">
      <alignment horizontal="center" wrapText="1"/>
      <protection locked="0"/>
    </xf>
    <xf numFmtId="16" fontId="4" fillId="0" borderId="0" xfId="0" applyNumberFormat="1" applyFont="1" applyAlignment="1" applyProtection="1">
      <alignment horizontal="right" vertical="top" wrapText="1"/>
    </xf>
    <xf numFmtId="0" fontId="11" fillId="0" borderId="0" xfId="0" applyFont="1" applyProtection="1"/>
    <xf numFmtId="0" fontId="15" fillId="0" borderId="0" xfId="0" applyFont="1" applyAlignment="1" applyProtection="1">
      <alignment horizontal="right"/>
    </xf>
    <xf numFmtId="0" fontId="4" fillId="0" borderId="8" xfId="0" applyFont="1" applyBorder="1" applyAlignment="1" applyProtection="1">
      <alignment horizontal="right"/>
    </xf>
    <xf numFmtId="16" fontId="4" fillId="0" borderId="0" xfId="0" applyNumberFormat="1" applyFont="1" applyFill="1" applyAlignment="1" applyProtection="1">
      <alignment horizontal="right" vertical="top" wrapText="1"/>
    </xf>
    <xf numFmtId="16" fontId="15" fillId="0" borderId="0" xfId="0" applyNumberFormat="1" applyFont="1" applyFill="1" applyAlignment="1" applyProtection="1">
      <alignment horizontal="right" vertical="top" wrapText="1"/>
    </xf>
    <xf numFmtId="2" fontId="3" fillId="0" borderId="0" xfId="3" applyNumberFormat="1" applyFont="1" applyFill="1" applyBorder="1" applyAlignment="1" applyProtection="1"/>
    <xf numFmtId="2" fontId="11" fillId="0" borderId="0" xfId="3" applyNumberFormat="1" applyFont="1" applyFill="1" applyBorder="1" applyAlignment="1" applyProtection="1"/>
    <xf numFmtId="2" fontId="3" fillId="0" borderId="0" xfId="3" applyNumberFormat="1" applyFont="1" applyFill="1" applyBorder="1" applyAlignment="1" applyProtection="1">
      <alignment vertical="top"/>
    </xf>
    <xf numFmtId="16" fontId="4" fillId="0" borderId="0" xfId="0" quotePrefix="1" applyNumberFormat="1" applyFont="1" applyFill="1" applyAlignment="1" applyProtection="1">
      <alignment horizontal="right" vertical="top" wrapText="1"/>
    </xf>
    <xf numFmtId="2" fontId="11" fillId="0" borderId="0" xfId="4" applyNumberFormat="1" applyFont="1" applyFill="1" applyBorder="1" applyAlignment="1" applyProtection="1"/>
    <xf numFmtId="2" fontId="15" fillId="0" borderId="0" xfId="0" applyNumberFormat="1" applyFont="1" applyFill="1" applyBorder="1" applyAlignment="1" applyProtection="1">
      <alignment horizontal="right" vertical="top"/>
    </xf>
    <xf numFmtId="0" fontId="3" fillId="0" borderId="0" xfId="0" applyFont="1" applyProtection="1"/>
    <xf numFmtId="0" fontId="15" fillId="0" borderId="0" xfId="0" applyFont="1" applyFill="1" applyAlignment="1" applyProtection="1">
      <alignment horizontal="right"/>
    </xf>
    <xf numFmtId="0" fontId="15" fillId="0" borderId="0" xfId="0" applyFont="1" applyBorder="1" applyAlignment="1" applyProtection="1">
      <alignment horizontal="right" vertical="top"/>
    </xf>
    <xf numFmtId="16" fontId="11" fillId="0" borderId="0" xfId="0" applyNumberFormat="1" applyFont="1" applyAlignment="1" applyProtection="1">
      <alignment horizontal="right" vertical="top"/>
    </xf>
    <xf numFmtId="0" fontId="19" fillId="0" borderId="0" xfId="8" applyFont="1" applyAlignment="1" applyProtection="1">
      <alignment vertical="center"/>
    </xf>
    <xf numFmtId="49" fontId="5" fillId="0" borderId="0" xfId="8" applyNumberFormat="1" applyFont="1" applyAlignment="1" applyProtection="1">
      <alignment horizontal="center" vertical="top"/>
    </xf>
    <xf numFmtId="0" fontId="5" fillId="0" borderId="0" xfId="8" applyFont="1" applyAlignment="1" applyProtection="1">
      <alignment horizontal="justify" vertical="top" wrapText="1"/>
    </xf>
    <xf numFmtId="0" fontId="5" fillId="0" borderId="0" xfId="8" applyFont="1" applyAlignment="1" applyProtection="1">
      <alignment horizontal="center"/>
    </xf>
    <xf numFmtId="0" fontId="3" fillId="0" borderId="0" xfId="8" applyFont="1" applyAlignment="1" applyProtection="1">
      <alignment horizontal="center"/>
    </xf>
    <xf numFmtId="4" fontId="5" fillId="0" borderId="0" xfId="8" applyNumberFormat="1" applyFont="1" applyBorder="1" applyProtection="1"/>
    <xf numFmtId="0" fontId="19" fillId="0" borderId="0" xfId="8" applyFont="1" applyProtection="1"/>
    <xf numFmtId="172" fontId="7" fillId="0" borderId="0" xfId="9" applyNumberFormat="1" applyFont="1" applyFill="1" applyProtection="1"/>
    <xf numFmtId="0" fontId="5" fillId="0" borderId="0" xfId="8" applyFont="1" applyAlignment="1" applyProtection="1">
      <alignment horizontal="left" vertical="center"/>
    </xf>
    <xf numFmtId="0" fontId="5" fillId="0" borderId="0" xfId="8" applyFont="1" applyProtection="1"/>
    <xf numFmtId="0" fontId="7" fillId="0" borderId="0" xfId="8" applyFont="1" applyAlignment="1" applyProtection="1">
      <alignment horizontal="center" vertical="center"/>
    </xf>
    <xf numFmtId="4" fontId="7" fillId="0" borderId="0" xfId="8" applyNumberFormat="1" applyFont="1" applyBorder="1" applyAlignment="1" applyProtection="1">
      <alignment vertical="center"/>
    </xf>
    <xf numFmtId="0" fontId="6" fillId="0" borderId="0" xfId="8" applyFont="1" applyAlignment="1" applyProtection="1">
      <alignment horizontal="left" vertical="center"/>
    </xf>
    <xf numFmtId="166" fontId="6" fillId="0" borderId="0" xfId="9" applyNumberFormat="1" applyFont="1" applyFill="1" applyProtection="1"/>
    <xf numFmtId="49" fontId="7" fillId="0" borderId="0" xfId="8" applyNumberFormat="1" applyFont="1" applyBorder="1" applyAlignment="1" applyProtection="1">
      <alignment horizontal="center" vertical="top"/>
    </xf>
    <xf numFmtId="0" fontId="7" fillId="0" borderId="0" xfId="0" applyFont="1" applyBorder="1" applyProtection="1"/>
    <xf numFmtId="2" fontId="3" fillId="0" borderId="0" xfId="3" applyNumberFormat="1" applyFont="1" applyFill="1" applyBorder="1" applyAlignment="1" applyProtection="1">
      <alignment horizontal="left" vertical="top" wrapText="1"/>
    </xf>
    <xf numFmtId="166" fontId="3" fillId="0" borderId="0" xfId="0" applyNumberFormat="1" applyFont="1" applyFill="1" applyAlignment="1" applyProtection="1">
      <alignment horizontal="right" vertical="center"/>
    </xf>
    <xf numFmtId="0" fontId="3" fillId="0" borderId="9" xfId="0" applyFont="1" applyFill="1" applyBorder="1" applyAlignment="1" applyProtection="1">
      <alignment horizontal="center"/>
    </xf>
    <xf numFmtId="166" fontId="3" fillId="0" borderId="10" xfId="0" applyNumberFormat="1" applyFont="1" applyFill="1" applyBorder="1" applyAlignment="1" applyProtection="1">
      <alignment horizontal="right"/>
    </xf>
    <xf numFmtId="166" fontId="3" fillId="0" borderId="0" xfId="0" applyNumberFormat="1" applyFont="1" applyFill="1" applyAlignment="1" applyProtection="1">
      <alignment vertical="top" wrapText="1"/>
      <protection locked="0"/>
    </xf>
    <xf numFmtId="166" fontId="3" fillId="0" borderId="0" xfId="0" applyNumberFormat="1" applyFont="1" applyFill="1" applyAlignment="1" applyProtection="1">
      <protection locked="0"/>
    </xf>
    <xf numFmtId="166" fontId="3" fillId="0" borderId="0" xfId="0" applyNumberFormat="1" applyFont="1" applyFill="1" applyAlignment="1" applyProtection="1"/>
    <xf numFmtId="0" fontId="4" fillId="0" borderId="11"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justify" vertical="center" wrapText="1"/>
      <protection locked="0"/>
    </xf>
    <xf numFmtId="0" fontId="4" fillId="0" borderId="2" xfId="5" applyFont="1" applyFill="1" applyBorder="1" applyAlignment="1" applyProtection="1">
      <alignment horizontal="center" wrapText="1"/>
      <protection locked="0"/>
    </xf>
    <xf numFmtId="0" fontId="4" fillId="0" borderId="2" xfId="5" applyNumberFormat="1" applyFont="1" applyFill="1" applyBorder="1" applyAlignment="1" applyProtection="1">
      <alignment horizontal="center" wrapText="1"/>
      <protection locked="0"/>
    </xf>
    <xf numFmtId="166" fontId="4" fillId="0" borderId="2" xfId="6" applyNumberFormat="1" applyFont="1" applyFill="1" applyBorder="1" applyAlignment="1" applyProtection="1">
      <alignment horizontal="center"/>
      <protection locked="0"/>
    </xf>
    <xf numFmtId="166" fontId="4" fillId="0" borderId="3" xfId="5" applyNumberFormat="1" applyFont="1" applyFill="1" applyBorder="1" applyAlignment="1" applyProtection="1">
      <alignment horizontal="right" wrapText="1"/>
      <protection locked="0"/>
    </xf>
    <xf numFmtId="166" fontId="3" fillId="0" borderId="9" xfId="0" applyNumberFormat="1" applyFont="1" applyBorder="1" applyAlignment="1" applyProtection="1">
      <protection locked="0"/>
    </xf>
    <xf numFmtId="0" fontId="3" fillId="0" borderId="0" xfId="0" applyFont="1" applyBorder="1" applyAlignment="1" applyProtection="1">
      <alignment horizontal="center" vertical="center" wrapText="1"/>
    </xf>
    <xf numFmtId="4" fontId="3" fillId="0" borderId="0" xfId="0" applyNumberFormat="1" applyFont="1" applyBorder="1" applyAlignment="1" applyProtection="1">
      <alignment horizontal="center" vertical="center" wrapText="1"/>
    </xf>
    <xf numFmtId="0" fontId="11" fillId="0" borderId="9" xfId="0" applyFont="1" applyBorder="1" applyAlignment="1" applyProtection="1">
      <alignment horizontal="center"/>
    </xf>
    <xf numFmtId="0" fontId="3" fillId="0" borderId="0" xfId="0" applyFont="1" applyBorder="1" applyAlignment="1" applyProtection="1">
      <alignment horizontal="center"/>
    </xf>
    <xf numFmtId="165" fontId="3" fillId="0" borderId="0" xfId="0" applyNumberFormat="1" applyFont="1" applyBorder="1" applyAlignment="1" applyProtection="1">
      <alignment horizontal="center"/>
    </xf>
    <xf numFmtId="166" fontId="3" fillId="0" borderId="0" xfId="0" applyNumberFormat="1" applyFont="1" applyBorder="1" applyAlignment="1" applyProtection="1">
      <alignment vertical="center"/>
      <protection locked="0"/>
    </xf>
    <xf numFmtId="166" fontId="3" fillId="0" borderId="10" xfId="0" applyNumberFormat="1" applyFont="1" applyFill="1" applyBorder="1" applyAlignment="1" applyProtection="1">
      <alignment horizontal="right" vertical="center"/>
    </xf>
    <xf numFmtId="0" fontId="3" fillId="0" borderId="0" xfId="0" applyFont="1" applyFill="1" applyBorder="1" applyAlignment="1" applyProtection="1">
      <alignment horizontal="center"/>
    </xf>
    <xf numFmtId="165" fontId="3" fillId="0" borderId="0" xfId="0" applyNumberFormat="1" applyFont="1" applyFill="1" applyBorder="1" applyAlignment="1" applyProtection="1">
      <alignment horizontal="center"/>
    </xf>
    <xf numFmtId="0" fontId="11" fillId="0" borderId="0" xfId="0" applyFont="1" applyFill="1" applyBorder="1" applyAlignment="1" applyProtection="1">
      <alignment horizontal="center"/>
    </xf>
    <xf numFmtId="165" fontId="11" fillId="0" borderId="0" xfId="0" applyNumberFormat="1" applyFont="1" applyFill="1" applyBorder="1" applyAlignment="1" applyProtection="1">
      <alignment horizontal="center"/>
    </xf>
    <xf numFmtId="0" fontId="43" fillId="0" borderId="0" xfId="0" applyFont="1" applyProtection="1">
      <protection locked="0"/>
    </xf>
    <xf numFmtId="0" fontId="4" fillId="0" borderId="9" xfId="0" applyFont="1" applyBorder="1" applyAlignment="1">
      <alignment horizontal="justify"/>
    </xf>
    <xf numFmtId="166" fontId="3" fillId="0" borderId="25" xfId="0" applyNumberFormat="1" applyFont="1" applyFill="1" applyBorder="1" applyAlignment="1" applyProtection="1">
      <alignment horizontal="center" vertical="center"/>
      <protection locked="0"/>
    </xf>
    <xf numFmtId="166" fontId="3" fillId="0" borderId="0" xfId="0" applyNumberFormat="1" applyFont="1" applyFill="1" applyBorder="1" applyProtection="1">
      <protection locked="0"/>
    </xf>
    <xf numFmtId="166" fontId="3" fillId="0" borderId="9" xfId="4" applyNumberFormat="1" applyFont="1" applyFill="1" applyBorder="1" applyAlignment="1" applyProtection="1">
      <alignment vertical="center"/>
      <protection locked="0"/>
    </xf>
    <xf numFmtId="0" fontId="46" fillId="0" borderId="0" xfId="0" applyFont="1" applyAlignment="1" applyProtection="1">
      <alignment horizontal="justify" vertical="top" wrapText="1"/>
    </xf>
    <xf numFmtId="166" fontId="4" fillId="0" borderId="0" xfId="0" applyNumberFormat="1" applyFont="1" applyFill="1" applyBorder="1" applyAlignment="1" applyProtection="1">
      <alignment horizontal="right" vertical="center"/>
    </xf>
    <xf numFmtId="166" fontId="3" fillId="0" borderId="0" xfId="0" applyNumberFormat="1" applyFont="1" applyFill="1" applyBorder="1" applyAlignment="1" applyProtection="1">
      <alignment horizontal="right"/>
    </xf>
    <xf numFmtId="0" fontId="43" fillId="0" borderId="0" xfId="0" applyFont="1" applyAlignment="1" applyProtection="1">
      <alignment horizontal="center"/>
      <protection locked="0"/>
    </xf>
    <xf numFmtId="0" fontId="43" fillId="0" borderId="0" xfId="0" applyFont="1" applyAlignment="1" applyProtection="1">
      <alignment horizontal="left"/>
      <protection locked="0"/>
    </xf>
    <xf numFmtId="0" fontId="4" fillId="0" borderId="0" xfId="0" applyFont="1" applyFill="1" applyBorder="1" applyAlignment="1" applyProtection="1">
      <alignment horizontal="center"/>
    </xf>
    <xf numFmtId="0" fontId="11" fillId="0" borderId="9" xfId="0" applyFont="1" applyFill="1" applyBorder="1" applyAlignment="1" applyProtection="1">
      <alignment horizontal="center"/>
    </xf>
    <xf numFmtId="166" fontId="3" fillId="0" borderId="9" xfId="0" applyNumberFormat="1" applyFont="1" applyFill="1" applyBorder="1" applyAlignment="1" applyProtection="1">
      <protection locked="0"/>
    </xf>
    <xf numFmtId="4" fontId="11"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right"/>
    </xf>
    <xf numFmtId="166" fontId="4" fillId="0" borderId="0" xfId="0" applyNumberFormat="1" applyFont="1" applyFill="1" applyBorder="1" applyProtection="1">
      <protection locked="0"/>
    </xf>
    <xf numFmtId="0" fontId="43" fillId="0" borderId="0" xfId="0" applyFont="1" applyAlignment="1" applyProtection="1">
      <alignment horizontal="justify" vertical="top" wrapText="1"/>
    </xf>
    <xf numFmtId="2" fontId="43" fillId="0" borderId="0" xfId="3" applyNumberFormat="1" applyFont="1" applyFill="1" applyBorder="1" applyAlignment="1" applyProtection="1">
      <alignment horizontal="right"/>
    </xf>
    <xf numFmtId="2" fontId="43" fillId="0" borderId="0" xfId="3" applyNumberFormat="1" applyFont="1" applyFill="1" applyBorder="1" applyAlignment="1" applyProtection="1">
      <alignment horizontal="right" vertical="top"/>
    </xf>
    <xf numFmtId="0" fontId="43" fillId="0" borderId="0" xfId="0" applyFont="1" applyBorder="1" applyAlignment="1" applyProtection="1">
      <alignment horizontal="justify" vertical="top" wrapText="1"/>
    </xf>
    <xf numFmtId="0" fontId="4" fillId="0" borderId="0" xfId="0" applyFont="1" applyFill="1" applyBorder="1" applyAlignment="1" applyProtection="1">
      <alignment horizontal="right" vertical="top"/>
    </xf>
    <xf numFmtId="0" fontId="3" fillId="0" borderId="0" xfId="0" applyFont="1" applyFill="1" applyBorder="1" applyAlignment="1" applyProtection="1">
      <alignment horizontal="justify" vertical="top" wrapText="1"/>
    </xf>
    <xf numFmtId="16" fontId="3" fillId="0" borderId="0" xfId="0" applyNumberFormat="1" applyFont="1" applyFill="1" applyBorder="1" applyAlignment="1" applyProtection="1">
      <alignment horizontal="right" vertical="top"/>
    </xf>
    <xf numFmtId="4"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xf>
    <xf numFmtId="0" fontId="15" fillId="0" borderId="0" xfId="0" applyFont="1" applyFill="1" applyBorder="1" applyAlignment="1" applyProtection="1">
      <alignment horizontal="right"/>
    </xf>
    <xf numFmtId="0" fontId="11" fillId="0" borderId="0" xfId="0" applyFont="1" applyFill="1" applyBorder="1" applyAlignment="1" applyProtection="1">
      <alignment horizontal="justify" vertical="center"/>
    </xf>
    <xf numFmtId="4" fontId="11" fillId="0" borderId="0" xfId="0" applyNumberFormat="1" applyFont="1" applyFill="1" applyBorder="1" applyAlignment="1" applyProtection="1">
      <alignment horizontal="center" vertical="center"/>
    </xf>
    <xf numFmtId="0" fontId="15" fillId="0" borderId="0" xfId="0" applyFont="1" applyBorder="1" applyAlignment="1" applyProtection="1">
      <alignment horizontal="right"/>
    </xf>
    <xf numFmtId="0" fontId="4" fillId="0" borderId="0" xfId="0" applyFont="1" applyBorder="1" applyAlignment="1" applyProtection="1">
      <alignment horizontal="right" vertical="top"/>
    </xf>
    <xf numFmtId="166" fontId="3" fillId="0" borderId="9" xfId="0" applyNumberFormat="1" applyFont="1" applyFill="1" applyBorder="1" applyProtection="1">
      <protection locked="0"/>
    </xf>
    <xf numFmtId="0" fontId="11" fillId="0" borderId="0" xfId="0" applyFont="1" applyBorder="1" applyAlignment="1" applyProtection="1">
      <alignment horizontal="center" vertical="center" wrapText="1"/>
    </xf>
    <xf numFmtId="4" fontId="11" fillId="0" borderId="0" xfId="0" applyNumberFormat="1" applyFont="1" applyBorder="1" applyAlignment="1" applyProtection="1">
      <alignment horizontal="center" vertical="center" wrapText="1"/>
    </xf>
    <xf numFmtId="166" fontId="3" fillId="0" borderId="0" xfId="0" applyNumberFormat="1" applyFont="1" applyFill="1" applyBorder="1" applyAlignment="1" applyProtection="1">
      <alignment horizontal="right" vertical="center"/>
    </xf>
    <xf numFmtId="0" fontId="11" fillId="0" borderId="0" xfId="0" applyFont="1" applyFill="1" applyAlignment="1" applyProtection="1">
      <protection locked="0"/>
    </xf>
    <xf numFmtId="0" fontId="11" fillId="0" borderId="0" xfId="0" applyFont="1" applyFill="1" applyBorder="1" applyAlignment="1" applyProtection="1">
      <alignment horizontal="justify"/>
      <protection locked="0"/>
    </xf>
    <xf numFmtId="0" fontId="11" fillId="0" borderId="0" xfId="0" applyFont="1" applyFill="1" applyBorder="1" applyAlignment="1" applyProtection="1">
      <alignment horizontal="center"/>
      <protection locked="0"/>
    </xf>
    <xf numFmtId="0" fontId="11" fillId="0" borderId="0" xfId="0" applyFont="1" applyFill="1" applyBorder="1" applyAlignment="1" applyProtection="1">
      <protection locked="0"/>
    </xf>
    <xf numFmtId="0" fontId="11" fillId="0" borderId="0" xfId="0" applyFont="1" applyBorder="1" applyAlignment="1" applyProtection="1">
      <alignment horizontal="justify"/>
      <protection locked="0"/>
    </xf>
    <xf numFmtId="0" fontId="11" fillId="0" borderId="0" xfId="0" applyFont="1" applyBorder="1" applyAlignment="1" applyProtection="1">
      <alignment horizontal="center"/>
      <protection locked="0"/>
    </xf>
    <xf numFmtId="0" fontId="11" fillId="0" borderId="0" xfId="0" applyFont="1" applyBorder="1" applyAlignment="1" applyProtection="1">
      <protection locked="0"/>
    </xf>
    <xf numFmtId="166" fontId="3" fillId="0" borderId="0" xfId="0" applyNumberFormat="1" applyFont="1" applyBorder="1" applyAlignment="1" applyProtection="1">
      <alignment horizontal="right"/>
      <protection locked="0"/>
    </xf>
    <xf numFmtId="0" fontId="43" fillId="0" borderId="0" xfId="0" applyFont="1" applyAlignment="1" applyProtection="1">
      <alignment horizontal="justify" wrapText="1"/>
    </xf>
    <xf numFmtId="0" fontId="43" fillId="0" borderId="0" xfId="0" applyFont="1" applyFill="1" applyBorder="1" applyAlignment="1" applyProtection="1">
      <alignment horizontal="justify" vertical="top" wrapText="1"/>
    </xf>
    <xf numFmtId="0" fontId="43" fillId="0" borderId="0" xfId="0" applyFont="1" applyAlignment="1" applyProtection="1">
      <alignment horizontal="justify"/>
    </xf>
    <xf numFmtId="0" fontId="43" fillId="0" borderId="0" xfId="0" applyFont="1" applyFill="1" applyAlignment="1" applyProtection="1">
      <alignment horizontal="justify"/>
    </xf>
    <xf numFmtId="16" fontId="43" fillId="0" borderId="0" xfId="0" applyNumberFormat="1" applyFont="1" applyFill="1" applyAlignment="1" applyProtection="1">
      <alignment horizontal="right" vertical="top" wrapText="1"/>
    </xf>
    <xf numFmtId="0" fontId="5" fillId="0" borderId="0" xfId="0" applyFont="1" applyAlignment="1">
      <alignment horizontal="left" vertical="top" wrapText="1"/>
    </xf>
    <xf numFmtId="0" fontId="49" fillId="0" borderId="0" xfId="0" applyFont="1" applyAlignment="1" applyProtection="1">
      <alignment horizontal="center"/>
      <protection locked="0"/>
    </xf>
    <xf numFmtId="0" fontId="11" fillId="0" borderId="0" xfId="0" applyFont="1" applyFill="1" applyAlignment="1" applyProtection="1">
      <alignment horizontal="center" wrapText="1"/>
    </xf>
    <xf numFmtId="0" fontId="48" fillId="0" borderId="0" xfId="0" applyFont="1" applyAlignment="1" applyProtection="1">
      <alignment horizontal="center"/>
      <protection locked="0"/>
    </xf>
    <xf numFmtId="0" fontId="3" fillId="0" borderId="0" xfId="0" applyFont="1" applyBorder="1" applyAlignment="1" applyProtection="1">
      <alignment horizontal="justify"/>
    </xf>
    <xf numFmtId="0" fontId="50" fillId="0" borderId="26" xfId="2070" applyNumberFormat="1" applyFont="1" applyBorder="1" applyAlignment="1" applyProtection="1">
      <alignment horizontal="justify" vertical="top" wrapText="1"/>
    </xf>
    <xf numFmtId="0" fontId="3" fillId="0" borderId="0" xfId="2374" applyFont="1" applyAlignment="1">
      <alignment horizontal="center"/>
    </xf>
    <xf numFmtId="0" fontId="3" fillId="0" borderId="0" xfId="2374" applyFont="1"/>
    <xf numFmtId="0" fontId="3" fillId="0" borderId="0" xfId="2374" applyFont="1" applyAlignment="1">
      <alignment horizontal="center" vertical="top" wrapText="1"/>
    </xf>
    <xf numFmtId="0" fontId="3" fillId="0" borderId="0" xfId="2374" applyFont="1" applyAlignment="1">
      <alignment wrapText="1"/>
    </xf>
    <xf numFmtId="4" fontId="4" fillId="0" borderId="0" xfId="2374" applyNumberFormat="1" applyFont="1" applyAlignment="1">
      <alignment wrapText="1"/>
    </xf>
    <xf numFmtId="4" fontId="3" fillId="0" borderId="0" xfId="2374" applyNumberFormat="1" applyFont="1" applyAlignment="1">
      <alignment wrapText="1"/>
    </xf>
    <xf numFmtId="4" fontId="53" fillId="0" borderId="0" xfId="2374" applyNumberFormat="1" applyFont="1" applyAlignment="1">
      <alignment horizontal="right" vertical="top" wrapText="1"/>
    </xf>
    <xf numFmtId="4" fontId="53" fillId="0" borderId="0" xfId="2374" applyNumberFormat="1" applyFont="1" applyAlignment="1">
      <alignment horizontal="right" wrapText="1"/>
    </xf>
    <xf numFmtId="0" fontId="7" fillId="0" borderId="0" xfId="2374" applyFont="1" applyAlignment="1">
      <alignment horizontal="center"/>
    </xf>
    <xf numFmtId="0" fontId="7" fillId="0" borderId="0" xfId="2374" applyFont="1"/>
    <xf numFmtId="0" fontId="5" fillId="0" borderId="0" xfId="2374" applyAlignment="1">
      <alignment horizontal="center" vertical="top" wrapText="1"/>
    </xf>
    <xf numFmtId="4" fontId="55" fillId="0" borderId="0" xfId="2374" applyNumberFormat="1" applyFont="1" applyAlignment="1">
      <alignment horizontal="center"/>
    </xf>
    <xf numFmtId="0" fontId="55" fillId="0" borderId="0" xfId="2374" applyFont="1"/>
    <xf numFmtId="2" fontId="54" fillId="0" borderId="0" xfId="2374" applyNumberFormat="1" applyFont="1" applyAlignment="1">
      <alignment horizontal="center" vertical="center" wrapText="1"/>
    </xf>
    <xf numFmtId="0" fontId="54" fillId="0" borderId="0" xfId="2374" applyFont="1" applyAlignment="1">
      <alignment horizontal="center" vertical="center" wrapText="1"/>
    </xf>
    <xf numFmtId="3" fontId="54" fillId="0" borderId="0" xfId="2374" applyNumberFormat="1" applyFont="1" applyAlignment="1">
      <alignment horizontal="center" vertical="center" wrapText="1"/>
    </xf>
    <xf numFmtId="4" fontId="54" fillId="0" borderId="0" xfId="2374" applyNumberFormat="1" applyFont="1" applyAlignment="1">
      <alignment horizontal="center" vertical="center" wrapText="1"/>
    </xf>
    <xf numFmtId="2" fontId="43" fillId="0" borderId="0" xfId="2374" applyNumberFormat="1" applyFont="1" applyAlignment="1">
      <alignment vertical="center" wrapText="1"/>
    </xf>
    <xf numFmtId="0" fontId="55" fillId="0" borderId="0" xfId="2374" applyFont="1" applyAlignment="1">
      <alignment horizontal="center" vertical="center" wrapText="1"/>
    </xf>
    <xf numFmtId="3" fontId="55" fillId="0" borderId="0" xfId="2374" applyNumberFormat="1" applyFont="1" applyAlignment="1">
      <alignment horizontal="center" vertical="center" wrapText="1"/>
    </xf>
    <xf numFmtId="4" fontId="55" fillId="0" borderId="0" xfId="2374" applyNumberFormat="1" applyFont="1" applyAlignment="1">
      <alignment horizontal="center" vertical="center"/>
    </xf>
    <xf numFmtId="0" fontId="55" fillId="0" borderId="0" xfId="2374" applyFont="1" applyAlignment="1">
      <alignment vertical="center"/>
    </xf>
    <xf numFmtId="4" fontId="55" fillId="0" borderId="0" xfId="2374" applyNumberFormat="1" applyFont="1" applyAlignment="1">
      <alignment wrapText="1"/>
    </xf>
    <xf numFmtId="4" fontId="3" fillId="0" borderId="0" xfId="2374" applyNumberFormat="1" applyFont="1" applyAlignment="1">
      <alignment horizontal="center"/>
    </xf>
    <xf numFmtId="0" fontId="3" fillId="0" borderId="0" xfId="2374" applyFont="1" applyAlignment="1">
      <alignment horizontal="center" vertical="center"/>
    </xf>
    <xf numFmtId="0" fontId="3" fillId="0" borderId="0" xfId="2046" applyFont="1" applyAlignment="1">
      <alignment horizontal="center" vertical="top" wrapText="1"/>
    </xf>
    <xf numFmtId="2" fontId="3" fillId="0" borderId="0" xfId="2046" applyNumberFormat="1" applyFont="1" applyAlignment="1">
      <alignment vertical="top" wrapText="1"/>
    </xf>
    <xf numFmtId="0" fontId="3" fillId="0" borderId="0" xfId="2046" applyFont="1" applyAlignment="1">
      <alignment horizontal="center" wrapText="1"/>
    </xf>
    <xf numFmtId="3" fontId="3" fillId="0" borderId="0" xfId="2046" applyNumberFormat="1" applyFont="1" applyAlignment="1">
      <alignment horizontal="center" wrapText="1"/>
    </xf>
    <xf numFmtId="4" fontId="3" fillId="0" borderId="0" xfId="2046" applyNumberFormat="1" applyFont="1" applyAlignment="1" applyProtection="1">
      <alignment wrapText="1"/>
      <protection locked="0" hidden="1"/>
    </xf>
    <xf numFmtId="4" fontId="3" fillId="0" borderId="0" xfId="2046" applyNumberFormat="1" applyFont="1" applyAlignment="1">
      <alignment wrapText="1"/>
    </xf>
    <xf numFmtId="4" fontId="53" fillId="0" borderId="0" xfId="2046" applyNumberFormat="1" applyFont="1" applyAlignment="1">
      <alignment horizontal="right" vertical="top" wrapText="1"/>
    </xf>
    <xf numFmtId="4" fontId="53" fillId="0" borderId="0" xfId="2046" applyNumberFormat="1" applyFont="1" applyAlignment="1">
      <alignment horizontal="right" wrapText="1"/>
    </xf>
    <xf numFmtId="3" fontId="4" fillId="0" borderId="0" xfId="2374" applyNumberFormat="1" applyFont="1" applyAlignment="1">
      <alignment horizontal="center" wrapText="1"/>
    </xf>
    <xf numFmtId="0" fontId="3" fillId="0" borderId="0" xfId="2374" applyFont="1" applyAlignment="1">
      <alignment horizontal="left" vertical="top" wrapText="1"/>
    </xf>
    <xf numFmtId="0" fontId="54" fillId="0" borderId="0" xfId="2374" applyFont="1" applyAlignment="1">
      <alignment horizontal="center" wrapText="1"/>
    </xf>
    <xf numFmtId="3" fontId="54" fillId="0" borderId="0" xfId="2374" applyNumberFormat="1" applyFont="1" applyAlignment="1">
      <alignment horizontal="center" wrapText="1"/>
    </xf>
    <xf numFmtId="4" fontId="54" fillId="0" borderId="0" xfId="2374" applyNumberFormat="1" applyFont="1" applyAlignment="1">
      <alignment wrapText="1"/>
    </xf>
    <xf numFmtId="4" fontId="54" fillId="0" borderId="0" xfId="2374" applyNumberFormat="1" applyFont="1" applyAlignment="1">
      <alignment horizontal="center" wrapText="1"/>
    </xf>
    <xf numFmtId="2" fontId="4" fillId="0" borderId="0" xfId="2374" applyNumberFormat="1" applyFont="1" applyAlignment="1">
      <alignment vertical="top" wrapText="1"/>
    </xf>
    <xf numFmtId="0" fontId="3" fillId="0" borderId="0" xfId="2374" applyFont="1" applyAlignment="1">
      <alignment horizontal="center" wrapText="1"/>
    </xf>
    <xf numFmtId="3" fontId="3" fillId="0" borderId="0" xfId="2374" applyNumberFormat="1" applyFont="1" applyAlignment="1">
      <alignment horizontal="center" wrapText="1"/>
    </xf>
    <xf numFmtId="4" fontId="3" fillId="0" borderId="0" xfId="2374" applyNumberFormat="1" applyFont="1" applyAlignment="1" applyProtection="1">
      <alignment wrapText="1"/>
      <protection locked="0" hidden="1"/>
    </xf>
    <xf numFmtId="0" fontId="3" fillId="29" borderId="0" xfId="2374" applyFont="1" applyFill="1" applyAlignment="1">
      <alignment horizontal="center" vertical="top" wrapText="1"/>
    </xf>
    <xf numFmtId="2" fontId="4" fillId="29" borderId="0" xfId="2374" applyNumberFormat="1" applyFont="1" applyFill="1" applyAlignment="1">
      <alignment vertical="top" wrapText="1"/>
    </xf>
    <xf numFmtId="0" fontId="3" fillId="29" borderId="0" xfId="2374" applyFont="1" applyFill="1" applyAlignment="1">
      <alignment horizontal="center" wrapText="1"/>
    </xf>
    <xf numFmtId="3" fontId="3" fillId="29" borderId="0" xfId="2374" applyNumberFormat="1" applyFont="1" applyFill="1" applyAlignment="1">
      <alignment horizontal="center" wrapText="1"/>
    </xf>
    <xf numFmtId="0" fontId="55" fillId="0" borderId="0" xfId="2374" applyFont="1" applyAlignment="1">
      <alignment horizontal="center"/>
    </xf>
    <xf numFmtId="4" fontId="4" fillId="0" borderId="0" xfId="2374" applyNumberFormat="1" applyFont="1" applyAlignment="1">
      <alignment horizontal="right" wrapText="1"/>
    </xf>
    <xf numFmtId="0" fontId="5" fillId="0" borderId="0" xfId="2374" applyAlignment="1">
      <alignment horizontal="center"/>
    </xf>
    <xf numFmtId="0" fontId="5" fillId="0" borderId="0" xfId="2374"/>
    <xf numFmtId="4" fontId="3" fillId="0" borderId="0" xfId="2374" applyNumberFormat="1" applyFont="1" applyAlignment="1">
      <alignment horizontal="right" wrapText="1"/>
    </xf>
    <xf numFmtId="0" fontId="59" fillId="0" borderId="0" xfId="2374" applyFont="1" applyAlignment="1">
      <alignment horizontal="center"/>
    </xf>
    <xf numFmtId="0" fontId="59" fillId="0" borderId="0" xfId="2374" applyFont="1"/>
    <xf numFmtId="4" fontId="3" fillId="0" borderId="0" xfId="2046" applyNumberFormat="1" applyFont="1" applyAlignment="1">
      <alignment horizontal="right" wrapText="1"/>
    </xf>
    <xf numFmtId="0" fontId="3" fillId="0" borderId="0" xfId="2374" applyFont="1" applyAlignment="1">
      <alignment vertical="top" wrapText="1"/>
    </xf>
    <xf numFmtId="0" fontId="3" fillId="0" borderId="0" xfId="2046" applyFont="1" applyAlignment="1">
      <alignment vertical="top" wrapText="1"/>
    </xf>
    <xf numFmtId="0" fontId="5" fillId="0" borderId="0" xfId="2374" applyAlignment="1">
      <alignment horizontal="center" vertical="center"/>
    </xf>
    <xf numFmtId="0" fontId="5" fillId="0" borderId="0" xfId="2374" applyAlignment="1">
      <alignment vertical="center"/>
    </xf>
    <xf numFmtId="0" fontId="60" fillId="0" borderId="0" xfId="2374" applyFont="1" applyAlignment="1">
      <alignment horizontal="center" vertical="top" wrapText="1"/>
    </xf>
    <xf numFmtId="4" fontId="53" fillId="0" borderId="0" xfId="2374" applyNumberFormat="1" applyFont="1" applyAlignment="1">
      <alignment horizontal="right" vertical="center" wrapText="1"/>
    </xf>
    <xf numFmtId="0" fontId="3" fillId="0" borderId="0" xfId="2374" applyFont="1" applyAlignment="1">
      <alignment horizontal="left" wrapText="1"/>
    </xf>
    <xf numFmtId="2" fontId="43" fillId="0" borderId="0" xfId="2374" applyNumberFormat="1" applyFont="1" applyAlignment="1">
      <alignment horizontal="center" vertical="top" wrapText="1"/>
    </xf>
    <xf numFmtId="0" fontId="4" fillId="0" borderId="0" xfId="2374" applyFont="1" applyAlignment="1">
      <alignment horizontal="left" vertical="center"/>
    </xf>
    <xf numFmtId="3" fontId="4" fillId="0" borderId="0" xfId="2374" applyNumberFormat="1" applyFont="1" applyAlignment="1">
      <alignment horizontal="left" vertical="center"/>
    </xf>
    <xf numFmtId="4" fontId="4" fillId="0" borderId="0" xfId="2374" applyNumberFormat="1" applyFont="1" applyAlignment="1">
      <alignment horizontal="right" vertical="center"/>
    </xf>
    <xf numFmtId="4" fontId="3" fillId="0" borderId="0" xfId="2374" applyNumberFormat="1" applyFont="1" applyAlignment="1">
      <alignment horizontal="left" vertical="center"/>
    </xf>
    <xf numFmtId="0" fontId="62" fillId="0" borderId="0" xfId="2374" applyFont="1" applyAlignment="1">
      <alignment horizontal="center"/>
    </xf>
    <xf numFmtId="0" fontId="62" fillId="0" borderId="0" xfId="2374" applyFont="1"/>
    <xf numFmtId="3" fontId="3" fillId="0" borderId="0" xfId="2374" applyNumberFormat="1" applyFont="1" applyAlignment="1">
      <alignment horizontal="center" vertical="center"/>
    </xf>
    <xf numFmtId="4" fontId="3" fillId="0" borderId="0" xfId="2374" applyNumberFormat="1" applyFont="1" applyAlignment="1">
      <alignment horizontal="right" vertical="center"/>
    </xf>
    <xf numFmtId="0" fontId="4" fillId="0" borderId="0" xfId="2374" applyFont="1" applyAlignment="1">
      <alignment horizontal="justify" vertical="top"/>
    </xf>
    <xf numFmtId="3" fontId="4" fillId="0" borderId="0" xfId="2374" applyNumberFormat="1" applyFont="1" applyAlignment="1">
      <alignment horizontal="right"/>
    </xf>
    <xf numFmtId="4" fontId="3" fillId="0" borderId="0" xfId="2374" applyNumberFormat="1" applyFont="1" applyAlignment="1">
      <alignment horizontal="right"/>
    </xf>
    <xf numFmtId="0" fontId="4" fillId="0" borderId="0" xfId="2374" applyFont="1" applyAlignment="1">
      <alignment vertical="top"/>
    </xf>
    <xf numFmtId="4" fontId="4" fillId="0" borderId="0" xfId="2374" applyNumberFormat="1" applyFont="1" applyAlignment="1">
      <alignment horizontal="right"/>
    </xf>
    <xf numFmtId="0" fontId="4" fillId="0" borderId="0" xfId="2374" applyFont="1" applyAlignment="1">
      <alignment horizontal="center" vertical="top"/>
    </xf>
    <xf numFmtId="0" fontId="4" fillId="0" borderId="0" xfId="2374" applyFont="1" applyAlignment="1">
      <alignment horizontal="left" vertical="top"/>
    </xf>
    <xf numFmtId="0" fontId="5" fillId="0" borderId="0" xfId="2374" applyAlignment="1">
      <alignment wrapText="1"/>
    </xf>
    <xf numFmtId="0" fontId="64" fillId="0" borderId="7" xfId="1974" applyFont="1" applyBorder="1" applyAlignment="1">
      <alignment wrapText="1"/>
    </xf>
    <xf numFmtId="0" fontId="64" fillId="29" borderId="0" xfId="1974" applyFont="1" applyFill="1" applyAlignment="1">
      <alignment wrapText="1"/>
    </xf>
    <xf numFmtId="0" fontId="4" fillId="0" borderId="8" xfId="0" applyFont="1" applyBorder="1" applyAlignment="1">
      <alignment horizontal="right"/>
    </xf>
    <xf numFmtId="0" fontId="3" fillId="0" borderId="9" xfId="0" applyFont="1" applyBorder="1" applyAlignment="1">
      <alignment horizontal="center"/>
    </xf>
    <xf numFmtId="167" fontId="3" fillId="0" borderId="9" xfId="0" applyNumberFormat="1" applyFont="1" applyBorder="1" applyAlignment="1">
      <alignment horizontal="center"/>
    </xf>
    <xf numFmtId="0" fontId="3" fillId="0" borderId="0" xfId="0" applyFont="1" applyAlignment="1">
      <alignment horizontal="center"/>
    </xf>
    <xf numFmtId="16" fontId="15" fillId="0" borderId="0" xfId="0" applyNumberFormat="1" applyFont="1" applyAlignment="1">
      <alignment horizontal="right" vertical="top" wrapText="1"/>
    </xf>
    <xf numFmtId="0" fontId="11" fillId="0" borderId="0" xfId="0" applyFont="1" applyAlignment="1">
      <alignment horizontal="center" vertical="center"/>
    </xf>
    <xf numFmtId="4" fontId="11" fillId="0" borderId="0" xfId="0" applyNumberFormat="1" applyFont="1" applyAlignment="1">
      <alignment horizontal="center" vertical="center"/>
    </xf>
    <xf numFmtId="16" fontId="4" fillId="0" borderId="0" xfId="0" applyNumberFormat="1" applyFont="1" applyAlignment="1">
      <alignment horizontal="right" vertical="top" wrapText="1"/>
    </xf>
    <xf numFmtId="175" fontId="3" fillId="0" borderId="0" xfId="2372" applyNumberFormat="1" applyFont="1" applyAlignment="1">
      <alignment horizontal="justify" vertical="top" wrapText="1"/>
    </xf>
    <xf numFmtId="175" fontId="3" fillId="0" borderId="0" xfId="2372" applyNumberFormat="1" applyFont="1" applyAlignment="1">
      <alignment horizontal="center" wrapText="1"/>
    </xf>
    <xf numFmtId="4" fontId="3" fillId="0" borderId="0" xfId="0" applyNumberFormat="1" applyFont="1" applyAlignment="1">
      <alignment horizontal="center" vertical="center"/>
    </xf>
    <xf numFmtId="175" fontId="11" fillId="0" borderId="0" xfId="2372" applyNumberFormat="1" applyFont="1" applyAlignment="1">
      <alignment horizontal="justify" vertical="top" wrapText="1"/>
    </xf>
    <xf numFmtId="175" fontId="11" fillId="0" borderId="0" xfId="2372" applyNumberFormat="1" applyFont="1" applyAlignment="1">
      <alignment horizontal="center" wrapText="1"/>
    </xf>
    <xf numFmtId="0" fontId="3" fillId="0" borderId="0" xfId="0" applyFont="1" applyAlignment="1">
      <alignment horizontal="justify" wrapText="1"/>
    </xf>
    <xf numFmtId="4" fontId="3" fillId="0" borderId="0" xfId="0" applyNumberFormat="1" applyFont="1" applyAlignment="1">
      <alignment horizontal="center"/>
    </xf>
    <xf numFmtId="0" fontId="3" fillId="0" borderId="9" xfId="0" applyFont="1" applyBorder="1" applyAlignment="1" applyProtection="1">
      <alignment horizontal="center"/>
    </xf>
    <xf numFmtId="167" fontId="3" fillId="0" borderId="9" xfId="0" applyNumberFormat="1" applyFont="1" applyBorder="1" applyAlignment="1" applyProtection="1">
      <alignment horizontal="center"/>
    </xf>
    <xf numFmtId="166" fontId="3" fillId="0" borderId="9" xfId="0" applyNumberFormat="1" applyFont="1" applyBorder="1" applyProtection="1">
      <protection locked="0"/>
    </xf>
    <xf numFmtId="0" fontId="3" fillId="0" borderId="9" xfId="0" applyFont="1" applyFill="1" applyBorder="1" applyProtection="1">
      <protection locked="0"/>
    </xf>
    <xf numFmtId="0" fontId="3" fillId="0" borderId="10" xfId="0" applyFont="1" applyFill="1" applyBorder="1" applyProtection="1">
      <protection locked="0"/>
    </xf>
    <xf numFmtId="0" fontId="5" fillId="0" borderId="0" xfId="0" applyFont="1" applyAlignment="1" applyProtection="1">
      <alignment horizontal="center"/>
      <protection locked="0"/>
    </xf>
    <xf numFmtId="0" fontId="4" fillId="0" borderId="0" xfId="0" applyFont="1" applyAlignment="1">
      <alignment horizontal="right" vertical="top" wrapText="1"/>
    </xf>
    <xf numFmtId="0" fontId="3" fillId="0" borderId="0" xfId="0" applyFont="1" applyAlignment="1">
      <alignment horizontal="justify" vertical="top" wrapText="1"/>
    </xf>
    <xf numFmtId="0" fontId="3" fillId="0" borderId="0" xfId="0" applyFont="1" applyAlignment="1">
      <alignment horizontal="center" wrapText="1"/>
    </xf>
    <xf numFmtId="0" fontId="11" fillId="0" borderId="0" xfId="0" applyFont="1" applyAlignment="1">
      <alignment horizontal="right"/>
    </xf>
    <xf numFmtId="0" fontId="11" fillId="0" borderId="0" xfId="0" applyFont="1" applyAlignment="1">
      <alignment horizontal="justify"/>
    </xf>
    <xf numFmtId="0" fontId="11" fillId="0" borderId="0" xfId="0" applyFont="1" applyAlignment="1">
      <alignment horizontal="center"/>
    </xf>
    <xf numFmtId="4" fontId="3" fillId="0" borderId="0" xfId="0" applyNumberFormat="1" applyFont="1" applyAlignment="1">
      <alignment horizontal="center" vertical="center" wrapText="1"/>
    </xf>
    <xf numFmtId="0" fontId="3" fillId="0" borderId="0" xfId="0" applyFont="1" applyAlignment="1">
      <alignment horizontal="right" wrapText="1"/>
    </xf>
    <xf numFmtId="0" fontId="3" fillId="0" borderId="0" xfId="0" applyFont="1" applyAlignment="1">
      <alignment horizontal="center" vertical="center"/>
    </xf>
    <xf numFmtId="0" fontId="11" fillId="0" borderId="0" xfId="0" applyFont="1" applyAlignment="1">
      <alignment horizontal="justify" vertical="top" wrapText="1"/>
    </xf>
    <xf numFmtId="0" fontId="43" fillId="0" borderId="0" xfId="0" applyFont="1" applyAlignment="1">
      <alignment horizontal="right" vertical="top" wrapText="1"/>
    </xf>
    <xf numFmtId="0" fontId="43" fillId="0" borderId="0" xfId="0" applyFont="1" applyAlignment="1">
      <alignment horizontal="justify" wrapText="1"/>
    </xf>
    <xf numFmtId="0" fontId="4" fillId="0" borderId="8" xfId="0" applyFont="1" applyBorder="1" applyAlignment="1" applyProtection="1">
      <alignment horizontal="right" vertical="top"/>
    </xf>
    <xf numFmtId="0" fontId="5" fillId="0" borderId="0" xfId="0" applyFont="1"/>
    <xf numFmtId="0" fontId="5" fillId="0" borderId="0" xfId="0" applyFont="1" applyAlignment="1">
      <alignment horizontal="center"/>
    </xf>
    <xf numFmtId="0" fontId="43" fillId="0" borderId="4" xfId="2374" applyFont="1" applyBorder="1" applyAlignment="1">
      <alignment horizontal="center" vertical="top" wrapText="1"/>
    </xf>
    <xf numFmtId="2" fontId="43" fillId="0" borderId="5" xfId="2374" applyNumberFormat="1" applyFont="1" applyBorder="1" applyAlignment="1">
      <alignment vertical="center" wrapText="1"/>
    </xf>
    <xf numFmtId="0" fontId="4" fillId="0" borderId="4" xfId="2374" applyFont="1" applyBorder="1" applyAlignment="1">
      <alignment horizontal="center" vertical="top" wrapText="1"/>
    </xf>
    <xf numFmtId="0" fontId="4" fillId="0" borderId="5" xfId="2374" applyFont="1" applyBorder="1" applyAlignment="1">
      <alignment horizontal="center" vertical="center" wrapText="1"/>
    </xf>
    <xf numFmtId="0" fontId="4" fillId="0" borderId="5" xfId="2374" applyFont="1" applyBorder="1" applyAlignment="1">
      <alignment horizontal="center" wrapText="1"/>
    </xf>
    <xf numFmtId="3" fontId="4" fillId="0" borderId="5" xfId="2374" applyNumberFormat="1" applyFont="1" applyBorder="1" applyAlignment="1">
      <alignment horizontal="center" wrapText="1"/>
    </xf>
    <xf numFmtId="4" fontId="4" fillId="0" borderId="5" xfId="2374" applyNumberFormat="1" applyFont="1" applyBorder="1" applyAlignment="1">
      <alignment wrapText="1"/>
    </xf>
    <xf numFmtId="4" fontId="4" fillId="0" borderId="24" xfId="2374" applyNumberFormat="1" applyFont="1" applyBorder="1" applyAlignment="1">
      <alignment horizontal="center" wrapText="1"/>
    </xf>
    <xf numFmtId="2" fontId="43" fillId="0" borderId="5" xfId="2374" applyNumberFormat="1" applyFont="1" applyBorder="1" applyAlignment="1">
      <alignment vertical="top" wrapText="1"/>
    </xf>
    <xf numFmtId="4" fontId="3" fillId="0" borderId="5" xfId="2374" applyNumberFormat="1" applyFont="1" applyBorder="1" applyAlignment="1" applyProtection="1">
      <alignment wrapText="1"/>
      <protection locked="0" hidden="1"/>
    </xf>
    <xf numFmtId="4" fontId="3" fillId="0" borderId="24" xfId="2374" applyNumberFormat="1" applyFont="1" applyBorder="1" applyAlignment="1">
      <alignment wrapText="1"/>
    </xf>
    <xf numFmtId="0" fontId="43" fillId="0" borderId="11" xfId="5" applyFont="1" applyFill="1" applyBorder="1" applyAlignment="1" applyProtection="1">
      <alignment horizontal="center" vertical="center" wrapText="1"/>
      <protection locked="0"/>
    </xf>
    <xf numFmtId="0" fontId="43" fillId="0" borderId="2" xfId="5" applyFont="1" applyFill="1" applyBorder="1" applyAlignment="1" applyProtection="1">
      <alignment horizontal="justify" vertical="center" wrapText="1"/>
      <protection locked="0"/>
    </xf>
    <xf numFmtId="0" fontId="43" fillId="0" borderId="2" xfId="5" applyFont="1" applyFill="1" applyBorder="1" applyAlignment="1" applyProtection="1">
      <alignment horizontal="center" wrapText="1"/>
      <protection locked="0"/>
    </xf>
    <xf numFmtId="0" fontId="43" fillId="0" borderId="2" xfId="5" applyNumberFormat="1" applyFont="1" applyFill="1" applyBorder="1" applyAlignment="1" applyProtection="1">
      <alignment horizontal="center" wrapText="1"/>
      <protection locked="0"/>
    </xf>
    <xf numFmtId="0" fontId="43" fillId="0" borderId="22" xfId="0" applyFont="1" applyBorder="1" applyAlignment="1" applyProtection="1">
      <alignment horizontal="right"/>
    </xf>
    <xf numFmtId="0" fontId="43" fillId="0" borderId="7" xfId="0" applyFont="1" applyBorder="1" applyAlignment="1" applyProtection="1">
      <alignment horizontal="justify"/>
    </xf>
    <xf numFmtId="0" fontId="5" fillId="0" borderId="7" xfId="0" applyFont="1" applyBorder="1" applyAlignment="1" applyProtection="1">
      <alignment horizontal="center"/>
    </xf>
    <xf numFmtId="167" fontId="5" fillId="0" borderId="7" xfId="0" applyNumberFormat="1" applyFont="1" applyBorder="1" applyAlignment="1" applyProtection="1">
      <alignment horizontal="center"/>
    </xf>
    <xf numFmtId="166" fontId="5" fillId="0" borderId="7" xfId="0" applyNumberFormat="1" applyFont="1" applyBorder="1" applyProtection="1">
      <protection locked="0"/>
    </xf>
    <xf numFmtId="166" fontId="5" fillId="0" borderId="23" xfId="0" applyNumberFormat="1" applyFont="1" applyBorder="1" applyAlignment="1" applyProtection="1">
      <alignment horizontal="right"/>
    </xf>
    <xf numFmtId="0" fontId="43" fillId="0" borderId="0" xfId="0" applyFont="1" applyBorder="1" applyAlignment="1" applyProtection="1">
      <alignment horizontal="right"/>
    </xf>
    <xf numFmtId="0" fontId="43" fillId="0" borderId="0" xfId="0" applyFont="1" applyBorder="1" applyAlignment="1" applyProtection="1">
      <alignment horizontal="justify"/>
    </xf>
    <xf numFmtId="0" fontId="5" fillId="0" borderId="0" xfId="0" applyFont="1" applyBorder="1" applyAlignment="1" applyProtection="1">
      <alignment horizontal="center"/>
    </xf>
    <xf numFmtId="167" fontId="5" fillId="0" borderId="0" xfId="0" applyNumberFormat="1" applyFont="1" applyBorder="1" applyAlignment="1" applyProtection="1">
      <alignment horizontal="center"/>
    </xf>
    <xf numFmtId="166" fontId="5" fillId="0" borderId="0" xfId="0" applyNumberFormat="1" applyFont="1" applyBorder="1" applyProtection="1">
      <protection locked="0"/>
    </xf>
    <xf numFmtId="166" fontId="5" fillId="0" borderId="0" xfId="0" applyNumberFormat="1" applyFont="1" applyBorder="1" applyAlignment="1" applyProtection="1">
      <alignment horizontal="right"/>
    </xf>
    <xf numFmtId="0" fontId="16" fillId="0" borderId="0" xfId="0" applyFont="1" applyAlignment="1" applyProtection="1">
      <alignment horizontal="center"/>
    </xf>
    <xf numFmtId="167" fontId="16" fillId="0" borderId="0" xfId="0" applyNumberFormat="1" applyFont="1" applyAlignment="1" applyProtection="1">
      <alignment horizontal="center"/>
    </xf>
    <xf numFmtId="166" fontId="5" fillId="0" borderId="0" xfId="0" applyNumberFormat="1" applyFont="1" applyProtection="1">
      <protection locked="0"/>
    </xf>
    <xf numFmtId="166" fontId="5" fillId="0" borderId="0" xfId="0" applyNumberFormat="1" applyFont="1" applyAlignment="1" applyProtection="1">
      <alignment horizontal="right"/>
    </xf>
    <xf numFmtId="0" fontId="5" fillId="0" borderId="0" xfId="0" applyFont="1" applyFill="1" applyAlignment="1" applyProtection="1">
      <alignment horizontal="justify" vertical="top" wrapText="1"/>
    </xf>
    <xf numFmtId="0" fontId="66" fillId="0" borderId="0" xfId="0" applyFont="1" applyFill="1" applyAlignment="1" applyProtection="1">
      <alignment horizontal="center"/>
    </xf>
    <xf numFmtId="166" fontId="66" fillId="0" borderId="0" xfId="0" applyNumberFormat="1" applyFont="1" applyAlignment="1" applyProtection="1">
      <protection locked="0"/>
    </xf>
    <xf numFmtId="166" fontId="43" fillId="0" borderId="0" xfId="0" applyNumberFormat="1" applyFont="1" applyAlignment="1" applyProtection="1">
      <alignment horizontal="right"/>
    </xf>
    <xf numFmtId="16" fontId="66" fillId="0" borderId="0" xfId="0" applyNumberFormat="1" applyFont="1" applyFill="1" applyAlignment="1" applyProtection="1">
      <alignment horizontal="right" vertical="top" wrapText="1"/>
    </xf>
    <xf numFmtId="0" fontId="16" fillId="0" borderId="0" xfId="0" applyFont="1" applyFill="1" applyAlignment="1" applyProtection="1">
      <alignment horizontal="justify" vertical="top" wrapText="1"/>
    </xf>
    <xf numFmtId="0" fontId="5" fillId="0" borderId="0" xfId="0" applyFont="1" applyFill="1" applyAlignment="1" applyProtection="1">
      <alignment horizontal="center" vertical="center"/>
    </xf>
    <xf numFmtId="4" fontId="5" fillId="0" borderId="0" xfId="0" applyNumberFormat="1" applyFont="1" applyFill="1" applyAlignment="1" applyProtection="1">
      <alignment horizontal="center" vertical="center"/>
    </xf>
    <xf numFmtId="166" fontId="5" fillId="0" borderId="0" xfId="0" applyNumberFormat="1" applyFont="1" applyAlignment="1" applyProtection="1">
      <protection locked="0"/>
    </xf>
    <xf numFmtId="4" fontId="16" fillId="0" borderId="0" xfId="0" applyNumberFormat="1" applyFont="1" applyFill="1" applyAlignment="1" applyProtection="1">
      <alignment horizontal="center"/>
    </xf>
    <xf numFmtId="0" fontId="5" fillId="0" borderId="0" xfId="0" applyFont="1" applyFill="1" applyAlignment="1" applyProtection="1">
      <alignment horizontal="left" vertical="top" wrapText="1"/>
    </xf>
    <xf numFmtId="0" fontId="47" fillId="0" borderId="0" xfId="0" applyFont="1"/>
    <xf numFmtId="2" fontId="4" fillId="0" borderId="0" xfId="2374" applyNumberFormat="1" applyFont="1" applyAlignment="1">
      <alignment horizontal="center" vertical="top" wrapText="1"/>
    </xf>
    <xf numFmtId="0" fontId="5" fillId="0" borderId="0" xfId="2374" applyFont="1" applyAlignment="1">
      <alignment horizontal="center" vertical="top" wrapText="1"/>
    </xf>
    <xf numFmtId="0" fontId="5" fillId="0" borderId="5" xfId="2374" applyFont="1" applyBorder="1" applyAlignment="1">
      <alignment horizontal="center" vertical="center" wrapText="1"/>
    </xf>
    <xf numFmtId="3" fontId="5" fillId="0" borderId="5" xfId="2374" applyNumberFormat="1" applyFont="1" applyBorder="1" applyAlignment="1">
      <alignment horizontal="center" vertical="center" wrapText="1"/>
    </xf>
    <xf numFmtId="4" fontId="5" fillId="0" borderId="5" xfId="2374" applyNumberFormat="1" applyFont="1" applyBorder="1" applyAlignment="1" applyProtection="1">
      <alignment vertical="center" wrapText="1"/>
      <protection locked="0" hidden="1"/>
    </xf>
    <xf numFmtId="4" fontId="5" fillId="0" borderId="24" xfId="2374" applyNumberFormat="1" applyFont="1" applyBorder="1" applyAlignment="1">
      <alignment vertical="center" wrapText="1"/>
    </xf>
    <xf numFmtId="0" fontId="58" fillId="0" borderId="0" xfId="2374" applyFont="1" applyAlignment="1">
      <alignment horizontal="center" vertical="top" wrapText="1"/>
    </xf>
    <xf numFmtId="2" fontId="58" fillId="0" borderId="0" xfId="2374" applyNumberFormat="1" applyFont="1" applyAlignment="1">
      <alignment vertical="top" wrapText="1"/>
    </xf>
    <xf numFmtId="0" fontId="5" fillId="0" borderId="0" xfId="2374" applyFont="1" applyAlignment="1">
      <alignment horizontal="center" wrapText="1"/>
    </xf>
    <xf numFmtId="3" fontId="5" fillId="0" borderId="0" xfId="2374" applyNumberFormat="1" applyFont="1" applyAlignment="1">
      <alignment horizontal="center" wrapText="1"/>
    </xf>
    <xf numFmtId="4" fontId="5" fillId="0" borderId="0" xfId="2374" applyNumberFormat="1" applyFont="1" applyAlignment="1" applyProtection="1">
      <alignment wrapText="1"/>
      <protection locked="0" hidden="1"/>
    </xf>
    <xf numFmtId="4" fontId="5" fillId="0" borderId="0" xfId="2374" applyNumberFormat="1" applyFont="1" applyAlignment="1">
      <alignment wrapText="1"/>
    </xf>
    <xf numFmtId="2" fontId="3" fillId="0" borderId="0" xfId="2046" applyNumberFormat="1" applyFont="1" applyAlignment="1">
      <alignment horizontal="left" vertical="top" wrapText="1"/>
    </xf>
    <xf numFmtId="165" fontId="3" fillId="0" borderId="0" xfId="2046" applyNumberFormat="1" applyFont="1" applyAlignment="1">
      <alignment horizontal="center" wrapText="1"/>
    </xf>
    <xf numFmtId="2" fontId="3" fillId="0" borderId="0" xfId="2046" applyNumberFormat="1" applyFont="1" applyAlignment="1">
      <alignment horizontal="left" vertical="center" wrapText="1"/>
    </xf>
    <xf numFmtId="2" fontId="4" fillId="0" borderId="0" xfId="2046" applyNumberFormat="1" applyFont="1" applyAlignment="1">
      <alignment vertical="top" wrapText="1"/>
    </xf>
    <xf numFmtId="2" fontId="3" fillId="0" borderId="0" xfId="2374" applyNumberFormat="1" applyFont="1" applyAlignment="1">
      <alignment vertical="top" wrapText="1"/>
    </xf>
    <xf numFmtId="4" fontId="53" fillId="29" borderId="0" xfId="2374" applyNumberFormat="1" applyFont="1" applyFill="1" applyAlignment="1">
      <alignment horizontal="right" vertical="top" wrapText="1"/>
    </xf>
    <xf numFmtId="4" fontId="53" fillId="29" borderId="0" xfId="2374" applyNumberFormat="1" applyFont="1" applyFill="1" applyAlignment="1">
      <alignment horizontal="right" wrapText="1"/>
    </xf>
    <xf numFmtId="0" fontId="5" fillId="0" borderId="5" xfId="2374" applyFont="1" applyBorder="1" applyAlignment="1">
      <alignment horizontal="center" vertical="top" wrapText="1"/>
    </xf>
    <xf numFmtId="3" fontId="5" fillId="0" borderId="5" xfId="2374" applyNumberFormat="1" applyFont="1" applyBorder="1" applyAlignment="1">
      <alignment horizontal="center" vertical="top" wrapText="1"/>
    </xf>
    <xf numFmtId="4" fontId="5" fillId="0" borderId="5" xfId="2374" applyNumberFormat="1" applyFont="1" applyBorder="1" applyAlignment="1" applyProtection="1">
      <alignment wrapText="1"/>
      <protection locked="0" hidden="1"/>
    </xf>
    <xf numFmtId="4" fontId="5" fillId="0" borderId="24" xfId="2374" applyNumberFormat="1" applyFont="1" applyBorder="1" applyAlignment="1">
      <alignment vertical="top" wrapText="1"/>
    </xf>
    <xf numFmtId="3" fontId="5" fillId="0" borderId="0" xfId="2374" applyNumberFormat="1" applyFont="1" applyAlignment="1">
      <alignment horizontal="center" vertical="top" wrapText="1"/>
    </xf>
    <xf numFmtId="4" fontId="5" fillId="0" borderId="0" xfId="2374" applyNumberFormat="1" applyFont="1" applyAlignment="1">
      <alignment vertical="top" wrapText="1"/>
    </xf>
    <xf numFmtId="2" fontId="43" fillId="0" borderId="0" xfId="2374" applyNumberFormat="1" applyFont="1" applyAlignment="1">
      <alignment horizontal="right" vertical="top" wrapText="1"/>
    </xf>
    <xf numFmtId="0" fontId="5" fillId="0" borderId="5" xfId="2374" applyFont="1" applyBorder="1" applyAlignment="1">
      <alignment horizontal="center" wrapText="1"/>
    </xf>
    <xf numFmtId="3" fontId="5" fillId="0" borderId="5" xfId="2374" applyNumberFormat="1" applyFont="1" applyBorder="1" applyAlignment="1">
      <alignment horizontal="center" wrapText="1"/>
    </xf>
    <xf numFmtId="2" fontId="5" fillId="0" borderId="0" xfId="2374" applyNumberFormat="1" applyFont="1" applyAlignment="1">
      <alignment vertical="top" wrapText="1"/>
    </xf>
    <xf numFmtId="0" fontId="3" fillId="0" borderId="0" xfId="2046" applyFont="1" applyAlignment="1">
      <alignment wrapText="1"/>
    </xf>
    <xf numFmtId="0" fontId="4" fillId="0" borderId="0" xfId="2046" applyFont="1" applyAlignment="1">
      <alignment vertical="top" wrapText="1"/>
    </xf>
    <xf numFmtId="3" fontId="3" fillId="0" borderId="0" xfId="2046" applyNumberFormat="1" applyFont="1" applyAlignment="1">
      <alignment wrapText="1"/>
    </xf>
    <xf numFmtId="0" fontId="3" fillId="0" borderId="0" xfId="2046" applyFont="1" applyAlignment="1">
      <alignment vertical="center" wrapText="1"/>
    </xf>
    <xf numFmtId="0" fontId="67" fillId="0" borderId="0" xfId="2046" applyFont="1" applyAlignment="1">
      <alignment horizontal="center" vertical="top" wrapText="1"/>
    </xf>
    <xf numFmtId="0" fontId="43" fillId="0" borderId="0" xfId="2046" applyFont="1" applyAlignment="1">
      <alignment horizontal="right" wrapText="1"/>
    </xf>
    <xf numFmtId="0" fontId="67" fillId="0" borderId="0" xfId="2046" applyFont="1" applyAlignment="1">
      <alignment horizontal="center" wrapText="1"/>
    </xf>
    <xf numFmtId="3" fontId="5" fillId="0" borderId="0" xfId="2374" applyNumberFormat="1" applyFont="1" applyAlignment="1">
      <alignment wrapText="1"/>
    </xf>
    <xf numFmtId="0" fontId="4" fillId="0" borderId="0" xfId="2374" applyFont="1" applyAlignment="1">
      <alignment wrapText="1"/>
    </xf>
    <xf numFmtId="0" fontId="3" fillId="0" borderId="0" xfId="2374" applyFont="1" applyAlignment="1">
      <alignment horizontal="center" vertical="top"/>
    </xf>
    <xf numFmtId="0" fontId="3" fillId="0" borderId="0" xfId="2374" applyFont="1" applyAlignment="1">
      <alignment horizontal="left" vertical="center"/>
    </xf>
    <xf numFmtId="4" fontId="4" fillId="0" borderId="0" xfId="2374" applyNumberFormat="1" applyFont="1" applyAlignment="1">
      <alignment horizontal="left" vertical="center"/>
    </xf>
    <xf numFmtId="0" fontId="5" fillId="0" borderId="0" xfId="2374" applyFont="1" applyAlignment="1">
      <alignment horizontal="left" vertical="center" wrapText="1"/>
    </xf>
    <xf numFmtId="0" fontId="5" fillId="0" borderId="0" xfId="2374" applyFont="1" applyAlignment="1">
      <alignment horizontal="center" vertical="center"/>
    </xf>
    <xf numFmtId="0" fontId="3" fillId="0" borderId="0" xfId="2374" applyFont="1" applyAlignment="1">
      <alignment horizontal="right" wrapText="1"/>
    </xf>
    <xf numFmtId="0" fontId="5" fillId="0" borderId="0" xfId="2374" applyFont="1" applyAlignment="1">
      <alignment horizontal="center" vertical="top"/>
    </xf>
    <xf numFmtId="3" fontId="3" fillId="0" borderId="0" xfId="2374" applyNumberFormat="1" applyFont="1" applyAlignment="1">
      <alignment horizontal="center" vertical="top"/>
    </xf>
    <xf numFmtId="4" fontId="3" fillId="0" borderId="0" xfId="2374" applyNumberFormat="1" applyFont="1" applyAlignment="1">
      <alignment horizontal="right" vertical="top"/>
    </xf>
    <xf numFmtId="0" fontId="43" fillId="0" borderId="0" xfId="2374" applyFont="1" applyAlignment="1">
      <alignment horizontal="center" vertical="top"/>
    </xf>
    <xf numFmtId="4" fontId="54" fillId="0" borderId="0" xfId="2374" applyNumberFormat="1" applyFont="1" applyAlignment="1">
      <alignment horizontal="left" vertical="center"/>
    </xf>
    <xf numFmtId="4" fontId="54" fillId="0" borderId="0" xfId="2374" applyNumberFormat="1" applyFont="1"/>
    <xf numFmtId="0" fontId="3" fillId="0" borderId="0" xfId="2374" applyFont="1" applyAlignment="1">
      <alignment horizontal="justify" vertical="top"/>
    </xf>
    <xf numFmtId="0" fontId="69" fillId="0" borderId="0" xfId="2375" applyFont="1" applyAlignment="1">
      <alignment horizontal="left" vertical="top" wrapText="1"/>
    </xf>
    <xf numFmtId="0" fontId="5" fillId="0" borderId="0" xfId="2374" applyFont="1" applyAlignment="1">
      <alignment horizontal="justify" vertical="top"/>
    </xf>
    <xf numFmtId="4" fontId="54" fillId="0" borderId="0" xfId="2374" applyNumberFormat="1" applyFont="1" applyAlignment="1">
      <alignment horizontal="right"/>
    </xf>
    <xf numFmtId="4" fontId="3" fillId="0" borderId="0" xfId="2374" applyNumberFormat="1" applyFont="1"/>
    <xf numFmtId="3" fontId="5" fillId="0" borderId="0" xfId="2374" applyNumberFormat="1" applyFont="1" applyAlignment="1">
      <alignment horizontal="center" vertical="center"/>
    </xf>
    <xf numFmtId="4" fontId="5" fillId="0" borderId="0" xfId="2374" applyNumberFormat="1" applyFont="1" applyAlignment="1">
      <alignment horizontal="right" vertical="center"/>
    </xf>
    <xf numFmtId="0" fontId="70" fillId="0" borderId="0" xfId="2374" applyFont="1" applyAlignment="1">
      <alignment horizontal="justify" vertical="top" wrapText="1"/>
    </xf>
    <xf numFmtId="4" fontId="62" fillId="0" borderId="0" xfId="2374" applyNumberFormat="1" applyFont="1" applyAlignment="1">
      <alignment horizontal="right"/>
    </xf>
    <xf numFmtId="0" fontId="70" fillId="30" borderId="0" xfId="2374" applyFont="1" applyFill="1" applyAlignment="1">
      <alignment horizontal="left" vertical="top" wrapText="1"/>
    </xf>
    <xf numFmtId="0" fontId="70" fillId="30" borderId="0" xfId="2374" applyFont="1" applyFill="1" applyAlignment="1">
      <alignment horizontal="justify" vertical="top" wrapText="1"/>
    </xf>
    <xf numFmtId="0" fontId="5" fillId="0" borderId="0" xfId="2374" applyFont="1" applyAlignment="1">
      <alignment wrapText="1"/>
    </xf>
    <xf numFmtId="0" fontId="4" fillId="29" borderId="0" xfId="2374" applyFont="1" applyFill="1" applyAlignment="1">
      <alignment horizontal="center" vertical="top"/>
    </xf>
    <xf numFmtId="0" fontId="4" fillId="29" borderId="0" xfId="2374" applyFont="1" applyFill="1" applyAlignment="1">
      <alignment horizontal="left" vertical="top"/>
    </xf>
    <xf numFmtId="0" fontId="3" fillId="29" borderId="0" xfId="2374" applyFont="1" applyFill="1" applyAlignment="1">
      <alignment horizontal="center"/>
    </xf>
    <xf numFmtId="4" fontId="53" fillId="29" borderId="0" xfId="2374" applyNumberFormat="1" applyFont="1" applyFill="1" applyAlignment="1">
      <alignment horizontal="right" vertical="center" wrapText="1"/>
    </xf>
    <xf numFmtId="4" fontId="4" fillId="29" borderId="0" xfId="2374" applyNumberFormat="1" applyFont="1" applyFill="1" applyAlignment="1">
      <alignment horizontal="right"/>
    </xf>
    <xf numFmtId="4" fontId="65" fillId="0" borderId="0" xfId="2374" applyNumberFormat="1" applyFont="1" applyAlignment="1">
      <alignment horizontal="left" vertical="top"/>
    </xf>
    <xf numFmtId="49" fontId="64" fillId="0" borderId="7" xfId="1974" applyNumberFormat="1" applyFont="1" applyBorder="1" applyAlignment="1">
      <alignment horizontal="center" vertical="top"/>
    </xf>
    <xf numFmtId="0" fontId="55" fillId="0" borderId="7" xfId="2374" applyFont="1" applyBorder="1" applyAlignment="1">
      <alignment wrapText="1"/>
    </xf>
    <xf numFmtId="49" fontId="64" fillId="0" borderId="0" xfId="1974" applyNumberFormat="1" applyFont="1" applyAlignment="1">
      <alignment horizontal="center" vertical="top"/>
    </xf>
    <xf numFmtId="0" fontId="71" fillId="0" borderId="0" xfId="1974" applyFont="1" applyAlignment="1">
      <alignment wrapText="1"/>
    </xf>
    <xf numFmtId="4" fontId="72" fillId="0" borderId="0" xfId="2374" applyNumberFormat="1" applyFont="1" applyAlignment="1">
      <alignment horizontal="right" vertical="center" wrapText="1"/>
    </xf>
    <xf numFmtId="49" fontId="71" fillId="0" borderId="0" xfId="1974" applyNumberFormat="1" applyFont="1" applyAlignment="1">
      <alignment horizontal="center" vertical="top"/>
    </xf>
    <xf numFmtId="4" fontId="71" fillId="0" borderId="0" xfId="1974" applyNumberFormat="1" applyFont="1"/>
    <xf numFmtId="0" fontId="55" fillId="0" borderId="0" xfId="2374" applyFont="1" applyAlignment="1">
      <alignment wrapText="1"/>
    </xf>
    <xf numFmtId="0" fontId="64" fillId="29" borderId="0" xfId="1974" applyFont="1" applyFill="1" applyAlignment="1">
      <alignment horizontal="center" vertical="top"/>
    </xf>
    <xf numFmtId="0" fontId="55" fillId="29" borderId="0" xfId="2374" applyFont="1" applyFill="1" applyAlignment="1">
      <alignment wrapText="1"/>
    </xf>
    <xf numFmtId="4" fontId="52" fillId="29" borderId="0" xfId="2374" applyNumberFormat="1" applyFont="1" applyFill="1" applyAlignment="1">
      <alignment horizontal="right"/>
    </xf>
    <xf numFmtId="0" fontId="68" fillId="0" borderId="0" xfId="0" quotePrefix="1" applyFont="1" applyFill="1" applyBorder="1" applyAlignment="1" applyProtection="1">
      <alignment horizontal="justify" vertical="justify" wrapText="1"/>
    </xf>
    <xf numFmtId="0" fontId="68" fillId="0" borderId="0" xfId="0" applyFont="1" applyFill="1" applyBorder="1" applyAlignment="1" applyProtection="1">
      <alignment horizontal="left"/>
    </xf>
    <xf numFmtId="4" fontId="68" fillId="0" borderId="0" xfId="0" applyNumberFormat="1" applyFont="1" applyFill="1" applyBorder="1" applyAlignment="1" applyProtection="1">
      <alignment horizontal="right"/>
    </xf>
    <xf numFmtId="4" fontId="68" fillId="0" borderId="0" xfId="0" applyNumberFormat="1" applyFont="1" applyFill="1" applyBorder="1" applyProtection="1">
      <protection locked="0"/>
    </xf>
    <xf numFmtId="0" fontId="3" fillId="0" borderId="0" xfId="6" applyFont="1" applyFill="1" applyProtection="1"/>
    <xf numFmtId="4" fontId="5" fillId="0" borderId="0" xfId="0" applyNumberFormat="1" applyFont="1" applyFill="1" applyBorder="1" applyAlignment="1" applyProtection="1">
      <alignment horizontal="left" vertical="top" wrapText="1"/>
    </xf>
    <xf numFmtId="0" fontId="5" fillId="0" borderId="0" xfId="0" applyFont="1" applyAlignment="1" applyProtection="1">
      <alignment horizontal="left" vertical="top" wrapText="1"/>
      <protection locked="0"/>
    </xf>
    <xf numFmtId="0" fontId="5" fillId="0" borderId="0" xfId="0" applyFont="1" applyFill="1" applyBorder="1" applyAlignment="1" applyProtection="1">
      <alignment horizontal="left"/>
    </xf>
    <xf numFmtId="4" fontId="5" fillId="0" borderId="0" xfId="0" applyNumberFormat="1" applyFont="1" applyFill="1" applyBorder="1" applyAlignment="1" applyProtection="1">
      <alignment horizontal="right"/>
    </xf>
    <xf numFmtId="4" fontId="5" fillId="0" borderId="0" xfId="0" applyNumberFormat="1" applyFont="1" applyFill="1" applyBorder="1" applyProtection="1">
      <protection locked="0"/>
    </xf>
    <xf numFmtId="0" fontId="5" fillId="0" borderId="0" xfId="0" applyFont="1" applyFill="1" applyAlignment="1" applyProtection="1">
      <alignment horizontal="justify"/>
    </xf>
    <xf numFmtId="0" fontId="73" fillId="0" borderId="0" xfId="0" applyFont="1" applyAlignment="1" applyProtection="1">
      <alignment horizontal="center" vertical="center"/>
      <protection locked="0"/>
    </xf>
    <xf numFmtId="0" fontId="73" fillId="0" borderId="0" xfId="0" applyFont="1" applyAlignment="1">
      <alignment horizontal="justify" vertical="top" wrapText="1"/>
    </xf>
    <xf numFmtId="0" fontId="73" fillId="0" borderId="0" xfId="0" applyFont="1" applyAlignment="1">
      <alignment horizontal="center"/>
    </xf>
    <xf numFmtId="3" fontId="73" fillId="0" borderId="0" xfId="0" applyNumberFormat="1" applyFont="1" applyAlignment="1">
      <alignment horizontal="center"/>
    </xf>
    <xf numFmtId="4" fontId="73" fillId="0" borderId="0" xfId="0" applyNumberFormat="1" applyFont="1" applyAlignment="1" applyProtection="1">
      <alignment horizontal="right"/>
      <protection locked="0"/>
    </xf>
    <xf numFmtId="0" fontId="56" fillId="0" borderId="0" xfId="0" applyFont="1" applyAlignment="1" applyProtection="1">
      <alignment horizontal="center" vertical="center"/>
      <protection locked="0"/>
    </xf>
    <xf numFmtId="0" fontId="56" fillId="0" borderId="0" xfId="0" applyFont="1" applyAlignment="1">
      <alignment horizontal="justify" vertical="top" wrapText="1"/>
    </xf>
    <xf numFmtId="0" fontId="56" fillId="0" borderId="0" xfId="0" applyFont="1" applyAlignment="1">
      <alignment horizontal="center"/>
    </xf>
    <xf numFmtId="3" fontId="56" fillId="0" borderId="0" xfId="0" applyNumberFormat="1" applyFont="1" applyAlignment="1">
      <alignment horizontal="center"/>
    </xf>
    <xf numFmtId="4" fontId="56" fillId="0" borderId="0" xfId="0" applyNumberFormat="1" applyFont="1" applyAlignment="1" applyProtection="1">
      <alignment horizontal="right"/>
      <protection locked="0"/>
    </xf>
    <xf numFmtId="0" fontId="74" fillId="0" borderId="0" xfId="2375" applyFont="1" applyAlignment="1">
      <alignment horizontal="distributed" vertical="top" wrapText="1"/>
    </xf>
    <xf numFmtId="3" fontId="73" fillId="0" borderId="0" xfId="0" applyNumberFormat="1" applyFont="1" applyAlignment="1">
      <alignment horizontal="right"/>
    </xf>
    <xf numFmtId="4" fontId="73" fillId="0" borderId="0" xfId="0" applyNumberFormat="1" applyFont="1" applyProtection="1">
      <protection locked="0"/>
    </xf>
    <xf numFmtId="176" fontId="73" fillId="0" borderId="0" xfId="2" applyNumberFormat="1" applyFont="1" applyAlignment="1">
      <alignment horizontal="justify" vertical="top" wrapText="1"/>
    </xf>
    <xf numFmtId="0" fontId="73" fillId="0" borderId="0" xfId="0" applyFont="1" applyAlignment="1" applyProtection="1">
      <alignment horizontal="left" vertical="center" wrapText="1"/>
      <protection locked="0"/>
    </xf>
    <xf numFmtId="0" fontId="5" fillId="0" borderId="0" xfId="0" quotePrefix="1" applyFont="1" applyFill="1" applyBorder="1" applyAlignment="1" applyProtection="1">
      <alignment horizontal="justify" vertical="justify" wrapText="1"/>
    </xf>
    <xf numFmtId="2" fontId="3" fillId="0" borderId="0" xfId="4" applyNumberFormat="1" applyFont="1" applyFill="1" applyBorder="1" applyAlignment="1" applyProtection="1">
      <alignment horizontal="center" vertical="center"/>
    </xf>
    <xf numFmtId="4" fontId="3" fillId="0" borderId="0" xfId="4" applyNumberFormat="1" applyFont="1" applyFill="1" applyBorder="1" applyAlignment="1" applyProtection="1">
      <alignment horizontal="center" vertical="center"/>
    </xf>
    <xf numFmtId="0" fontId="46" fillId="0" borderId="0" xfId="0" applyFont="1" applyAlignment="1">
      <alignment horizontal="justify" vertical="top" wrapText="1"/>
    </xf>
    <xf numFmtId="4" fontId="3" fillId="0" borderId="0" xfId="0" applyNumberFormat="1" applyFont="1" applyProtection="1">
      <protection locked="0"/>
    </xf>
    <xf numFmtId="0" fontId="72" fillId="28" borderId="9" xfId="0" applyFont="1" applyFill="1" applyBorder="1" applyAlignment="1" applyProtection="1">
      <alignment horizontal="justify" vertical="center"/>
    </xf>
    <xf numFmtId="166" fontId="72" fillId="28" borderId="10" xfId="0" applyNumberFormat="1" applyFont="1" applyFill="1" applyBorder="1" applyAlignment="1" applyProtection="1">
      <alignment horizontal="right"/>
    </xf>
    <xf numFmtId="0" fontId="72" fillId="28" borderId="8" xfId="0" applyFont="1" applyFill="1" applyBorder="1" applyAlignment="1" applyProtection="1">
      <alignment horizontal="right" vertical="center"/>
    </xf>
    <xf numFmtId="0" fontId="76" fillId="28" borderId="9" xfId="0" applyFont="1" applyFill="1" applyBorder="1" applyAlignment="1" applyProtection="1">
      <alignment horizontal="center"/>
    </xf>
    <xf numFmtId="4" fontId="76" fillId="28" borderId="9" xfId="0" applyNumberFormat="1" applyFont="1" applyFill="1" applyBorder="1" applyAlignment="1" applyProtection="1">
      <alignment horizontal="center"/>
    </xf>
    <xf numFmtId="166" fontId="72" fillId="28" borderId="9" xfId="0" applyNumberFormat="1" applyFont="1" applyFill="1" applyBorder="1" applyAlignment="1" applyProtection="1">
      <protection locked="0"/>
    </xf>
    <xf numFmtId="0" fontId="72" fillId="0" borderId="0" xfId="0" applyFont="1"/>
    <xf numFmtId="177" fontId="3" fillId="0" borderId="0" xfId="0" applyNumberFormat="1" applyFont="1" applyAlignment="1" applyProtection="1">
      <alignment horizontal="center"/>
      <protection locked="0"/>
    </xf>
    <xf numFmtId="49" fontId="72" fillId="28" borderId="4" xfId="0" applyNumberFormat="1" applyFont="1" applyFill="1" applyBorder="1" applyAlignment="1" applyProtection="1">
      <alignment horizontal="right" vertical="top"/>
    </xf>
    <xf numFmtId="2" fontId="72" fillId="28" borderId="5" xfId="0" applyNumberFormat="1" applyFont="1" applyFill="1" applyBorder="1" applyAlignment="1">
      <alignment horizontal="justify"/>
    </xf>
    <xf numFmtId="2" fontId="76" fillId="28" borderId="5" xfId="0" applyNumberFormat="1" applyFont="1" applyFill="1" applyBorder="1" applyAlignment="1" applyProtection="1">
      <alignment horizontal="center"/>
    </xf>
    <xf numFmtId="4" fontId="76" fillId="28" borderId="5" xfId="0" applyNumberFormat="1" applyFont="1" applyFill="1" applyBorder="1" applyAlignment="1" applyProtection="1">
      <alignment horizontal="center"/>
    </xf>
    <xf numFmtId="166" fontId="72" fillId="28" borderId="5" xfId="3" applyNumberFormat="1" applyFont="1" applyFill="1" applyBorder="1" applyAlignment="1" applyProtection="1">
      <alignment vertical="center"/>
      <protection locked="0"/>
    </xf>
    <xf numFmtId="166" fontId="72" fillId="28" borderId="24" xfId="3" applyNumberFormat="1" applyFont="1" applyFill="1" applyBorder="1" applyAlignment="1" applyProtection="1">
      <alignment horizontal="right" vertical="center"/>
    </xf>
    <xf numFmtId="0" fontId="72" fillId="0" borderId="0" xfId="0" applyFont="1" applyAlignment="1" applyProtection="1">
      <alignment horizontal="center"/>
      <protection locked="0"/>
    </xf>
    <xf numFmtId="178" fontId="3" fillId="0" borderId="0" xfId="0" applyNumberFormat="1" applyFont="1" applyAlignment="1" applyProtection="1">
      <alignment horizontal="center"/>
      <protection locked="0"/>
    </xf>
    <xf numFmtId="166" fontId="3" fillId="0" borderId="0" xfId="0" applyNumberFormat="1" applyFont="1" applyFill="1" applyBorder="1" applyAlignment="1" applyProtection="1">
      <alignment horizontal="center"/>
      <protection locked="0"/>
    </xf>
    <xf numFmtId="4" fontId="12" fillId="0" borderId="0" xfId="0" applyNumberFormat="1" applyFont="1" applyProtection="1">
      <protection locked="0"/>
    </xf>
    <xf numFmtId="0" fontId="4" fillId="0" borderId="8" xfId="0" applyFont="1" applyFill="1" applyBorder="1" applyAlignment="1" applyProtection="1">
      <alignment horizontal="right"/>
    </xf>
    <xf numFmtId="0" fontId="4" fillId="0" borderId="9" xfId="0" applyFont="1" applyFill="1" applyBorder="1" applyAlignment="1" applyProtection="1">
      <alignment horizontal="justify"/>
    </xf>
    <xf numFmtId="0" fontId="72" fillId="28" borderId="4" xfId="0" applyFont="1" applyFill="1" applyBorder="1" applyProtection="1"/>
    <xf numFmtId="0" fontId="72" fillId="28" borderId="5" xfId="0" applyFont="1" applyFill="1" applyBorder="1" applyAlignment="1" applyProtection="1">
      <alignment horizontal="justify"/>
    </xf>
    <xf numFmtId="0" fontId="76" fillId="28" borderId="5" xfId="0" applyFont="1" applyFill="1" applyBorder="1" applyAlignment="1" applyProtection="1">
      <alignment horizontal="center"/>
    </xf>
    <xf numFmtId="166" fontId="72" fillId="28" borderId="5" xfId="0" applyNumberFormat="1" applyFont="1" applyFill="1" applyBorder="1" applyProtection="1">
      <protection locked="0"/>
    </xf>
    <xf numFmtId="166" fontId="72" fillId="28" borderId="24" xfId="0" applyNumberFormat="1" applyFont="1" applyFill="1" applyBorder="1" applyAlignment="1" applyProtection="1"/>
    <xf numFmtId="0" fontId="72" fillId="28" borderId="4" xfId="0" applyFont="1" applyFill="1" applyBorder="1" applyAlignment="1" applyProtection="1">
      <alignment horizontal="right" vertical="center"/>
    </xf>
    <xf numFmtId="0" fontId="72" fillId="28" borderId="5" xfId="0" applyFont="1" applyFill="1" applyBorder="1" applyAlignment="1" applyProtection="1">
      <alignment horizontal="justify" vertical="center"/>
    </xf>
    <xf numFmtId="166" fontId="72" fillId="28" borderId="24" xfId="0" applyNumberFormat="1" applyFont="1" applyFill="1" applyBorder="1" applyAlignment="1" applyProtection="1">
      <alignment horizontal="right"/>
    </xf>
    <xf numFmtId="0" fontId="72" fillId="29" borderId="4" xfId="0" applyFont="1" applyFill="1" applyBorder="1" applyAlignment="1" applyProtection="1">
      <alignment horizontal="right"/>
      <protection locked="0"/>
    </xf>
    <xf numFmtId="0" fontId="72" fillId="29" borderId="5" xfId="0" applyFont="1" applyFill="1" applyBorder="1" applyAlignment="1" applyProtection="1">
      <alignment horizontal="left" vertical="top"/>
      <protection locked="0"/>
    </xf>
    <xf numFmtId="0" fontId="72" fillId="29" borderId="5" xfId="0" applyFont="1" applyFill="1" applyBorder="1" applyAlignment="1" applyProtection="1">
      <alignment horizontal="center"/>
      <protection locked="0"/>
    </xf>
    <xf numFmtId="177" fontId="72" fillId="29" borderId="24" xfId="0" applyNumberFormat="1" applyFont="1" applyFill="1" applyBorder="1" applyAlignment="1" applyProtection="1">
      <alignment horizontal="center"/>
      <protection locked="0"/>
    </xf>
    <xf numFmtId="166" fontId="72" fillId="28" borderId="5" xfId="0" applyNumberFormat="1" applyFont="1" applyFill="1" applyBorder="1" applyAlignment="1" applyProtection="1">
      <protection locked="0"/>
    </xf>
    <xf numFmtId="0" fontId="72" fillId="28" borderId="1" xfId="0" applyFont="1" applyFill="1" applyBorder="1" applyAlignment="1" applyProtection="1">
      <alignment horizontal="center"/>
    </xf>
    <xf numFmtId="0" fontId="72" fillId="28" borderId="1" xfId="0" applyFont="1" applyFill="1" applyBorder="1" applyProtection="1">
      <protection locked="0"/>
    </xf>
    <xf numFmtId="177" fontId="72" fillId="28" borderId="1" xfId="0" applyNumberFormat="1" applyFont="1" applyFill="1" applyBorder="1" applyProtection="1">
      <protection locked="0"/>
    </xf>
    <xf numFmtId="0" fontId="72" fillId="28" borderId="1" xfId="0" applyFont="1" applyFill="1" applyBorder="1" applyAlignment="1" applyProtection="1">
      <alignment horizontal="center" vertical="top"/>
    </xf>
    <xf numFmtId="0" fontId="72" fillId="28" borderId="1" xfId="0" applyFont="1" applyFill="1" applyBorder="1" applyAlignment="1" applyProtection="1">
      <alignment horizontal="justify" vertical="center"/>
    </xf>
    <xf numFmtId="166" fontId="76" fillId="28" borderId="1" xfId="0" applyNumberFormat="1" applyFont="1" applyFill="1" applyBorder="1" applyProtection="1">
      <protection locked="0"/>
    </xf>
    <xf numFmtId="166" fontId="72" fillId="28" borderId="1" xfId="0" applyNumberFormat="1" applyFont="1" applyFill="1" applyBorder="1" applyAlignment="1" applyProtection="1">
      <alignment horizontal="right"/>
    </xf>
    <xf numFmtId="166" fontId="72" fillId="28" borderId="1" xfId="0" applyNumberFormat="1" applyFont="1" applyFill="1" applyBorder="1" applyAlignment="1" applyProtection="1">
      <alignment vertical="center"/>
      <protection locked="0"/>
    </xf>
    <xf numFmtId="166" fontId="72" fillId="28" borderId="1" xfId="0" applyNumberFormat="1" applyFont="1" applyFill="1" applyBorder="1" applyProtection="1">
      <protection locked="0"/>
    </xf>
    <xf numFmtId="166" fontId="72" fillId="28" borderId="1" xfId="0" applyNumberFormat="1" applyFont="1" applyFill="1" applyBorder="1" applyAlignment="1" applyProtection="1">
      <alignment horizontal="right" vertical="center"/>
    </xf>
    <xf numFmtId="0" fontId="72" fillId="28" borderId="1" xfId="0" applyFont="1" applyFill="1" applyBorder="1" applyAlignment="1" applyProtection="1">
      <alignment horizontal="center" vertical="center"/>
      <protection locked="0"/>
    </xf>
    <xf numFmtId="0" fontId="72" fillId="28" borderId="11" xfId="0" applyFont="1" applyFill="1" applyBorder="1" applyProtection="1"/>
    <xf numFmtId="0" fontId="72" fillId="28" borderId="2" xfId="0" applyFont="1" applyFill="1" applyBorder="1" applyAlignment="1" applyProtection="1">
      <alignment horizontal="justify" vertical="center"/>
    </xf>
    <xf numFmtId="0" fontId="72" fillId="28" borderId="2" xfId="0" applyFont="1" applyFill="1" applyBorder="1" applyAlignment="1" applyProtection="1">
      <alignment horizontal="center"/>
    </xf>
    <xf numFmtId="166" fontId="72" fillId="28" borderId="2" xfId="0" applyNumberFormat="1" applyFont="1" applyFill="1" applyBorder="1" applyProtection="1">
      <protection locked="0"/>
    </xf>
    <xf numFmtId="166" fontId="72" fillId="28" borderId="3" xfId="0" applyNumberFormat="1" applyFont="1" applyFill="1" applyBorder="1" applyAlignment="1" applyProtection="1">
      <alignment horizontal="right" vertical="center"/>
    </xf>
    <xf numFmtId="0" fontId="72" fillId="28" borderId="27" xfId="0" applyFont="1" applyFill="1" applyBorder="1" applyProtection="1"/>
    <xf numFmtId="0" fontId="72" fillId="28" borderId="25" xfId="0" applyFont="1" applyFill="1" applyBorder="1" applyAlignment="1" applyProtection="1">
      <alignment horizontal="justify"/>
    </xf>
    <xf numFmtId="0" fontId="72" fillId="28" borderId="25" xfId="0" applyFont="1" applyFill="1" applyBorder="1" applyAlignment="1" applyProtection="1">
      <alignment horizontal="center"/>
    </xf>
    <xf numFmtId="166" fontId="72" fillId="28" borderId="25" xfId="0" applyNumberFormat="1" applyFont="1" applyFill="1" applyBorder="1" applyProtection="1">
      <protection locked="0"/>
    </xf>
    <xf numFmtId="166" fontId="72" fillId="28" borderId="28" xfId="0" applyNumberFormat="1" applyFont="1" applyFill="1" applyBorder="1" applyAlignment="1" applyProtection="1">
      <alignment horizontal="right"/>
    </xf>
    <xf numFmtId="49" fontId="72" fillId="0" borderId="0" xfId="8" applyNumberFormat="1" applyFont="1" applyAlignment="1" applyProtection="1">
      <alignment horizontal="left" vertical="center"/>
    </xf>
    <xf numFmtId="0" fontId="55" fillId="0" borderId="0" xfId="8" applyFont="1" applyAlignment="1" applyProtection="1">
      <alignment horizontal="justify" vertical="center" wrapText="1"/>
    </xf>
    <xf numFmtId="0" fontId="55" fillId="0" borderId="0" xfId="8" applyFont="1" applyAlignment="1" applyProtection="1">
      <alignment horizontal="center" vertical="center"/>
    </xf>
    <xf numFmtId="4" fontId="55" fillId="0" borderId="0" xfId="8" applyNumberFormat="1" applyFont="1" applyBorder="1" applyAlignment="1" applyProtection="1">
      <alignment vertical="center"/>
    </xf>
    <xf numFmtId="0" fontId="72" fillId="0" borderId="0" xfId="8" applyFont="1" applyAlignment="1" applyProtection="1">
      <alignment horizontal="left" vertical="center"/>
    </xf>
    <xf numFmtId="0" fontId="4" fillId="0" borderId="0" xfId="0" applyFont="1" applyBorder="1" applyAlignment="1" applyProtection="1">
      <alignment horizontal="right"/>
    </xf>
    <xf numFmtId="0" fontId="4" fillId="0" borderId="0" xfId="0" applyFont="1" applyBorder="1" applyAlignment="1" applyProtection="1">
      <alignment horizontal="justify"/>
    </xf>
    <xf numFmtId="0" fontId="64" fillId="0" borderId="29" xfId="0" applyFont="1" applyBorder="1" applyAlignment="1">
      <alignment horizontal="left" vertical="top"/>
    </xf>
    <xf numFmtId="0" fontId="78" fillId="0" borderId="29" xfId="0" applyFont="1" applyBorder="1" applyAlignment="1">
      <alignment vertical="center" wrapText="1"/>
    </xf>
    <xf numFmtId="0" fontId="71" fillId="0" borderId="29" xfId="0" applyFont="1" applyBorder="1" applyAlignment="1">
      <alignment horizontal="center"/>
    </xf>
    <xf numFmtId="4" fontId="71" fillId="0" borderId="29" xfId="2376" applyNumberFormat="1" applyFont="1" applyFill="1" applyBorder="1" applyAlignment="1" applyProtection="1">
      <alignment horizontal="right"/>
    </xf>
    <xf numFmtId="4" fontId="12" fillId="0" borderId="29" xfId="2376" applyNumberFormat="1" applyFont="1" applyFill="1" applyBorder="1" applyAlignment="1" applyProtection="1">
      <alignment horizontal="right"/>
      <protection locked="0"/>
    </xf>
    <xf numFmtId="4" fontId="64" fillId="0" borderId="29" xfId="2376" applyNumberFormat="1" applyFont="1" applyFill="1" applyBorder="1" applyAlignment="1" applyProtection="1">
      <alignment horizontal="right"/>
    </xf>
    <xf numFmtId="0" fontId="12" fillId="0" borderId="29" xfId="0" applyFont="1" applyBorder="1" applyProtection="1">
      <protection locked="0"/>
    </xf>
    <xf numFmtId="0" fontId="12" fillId="0" borderId="0" xfId="0" applyFont="1"/>
    <xf numFmtId="0" fontId="78" fillId="0" borderId="29" xfId="2062" applyFont="1" applyBorder="1" applyAlignment="1">
      <alignment vertical="center" wrapText="1"/>
    </xf>
    <xf numFmtId="0" fontId="79" fillId="0" borderId="29" xfId="2062" applyFont="1" applyBorder="1" applyAlignment="1">
      <alignment horizontal="left" vertical="center" wrapText="1"/>
    </xf>
    <xf numFmtId="0" fontId="78" fillId="0" borderId="29" xfId="2062" applyFont="1" applyBorder="1" applyAlignment="1">
      <alignment horizontal="left" vertical="center" wrapText="1"/>
    </xf>
    <xf numFmtId="0" fontId="79" fillId="0" borderId="29" xfId="2377" applyFont="1" applyBorder="1" applyAlignment="1">
      <alignment horizontal="left" vertical="center" wrapText="1"/>
    </xf>
    <xf numFmtId="0" fontId="78" fillId="0" borderId="29" xfId="2377" applyFont="1" applyBorder="1" applyAlignment="1">
      <alignment horizontal="left" vertical="center" wrapText="1"/>
    </xf>
    <xf numFmtId="0" fontId="12" fillId="30" borderId="0" xfId="0" applyFont="1" applyFill="1"/>
    <xf numFmtId="0" fontId="79" fillId="0" borderId="29" xfId="2378" applyFont="1" applyBorder="1" applyAlignment="1">
      <alignment horizontal="center" vertical="justify"/>
    </xf>
    <xf numFmtId="0" fontId="13" fillId="0" borderId="0" xfId="0" applyFont="1" applyBorder="1" applyAlignment="1">
      <alignment horizontal="left"/>
    </xf>
    <xf numFmtId="0" fontId="79" fillId="0" borderId="0" xfId="2378" applyFont="1" applyBorder="1" applyAlignment="1">
      <alignment horizontal="center" vertical="justify"/>
    </xf>
    <xf numFmtId="4" fontId="79" fillId="0" borderId="0" xfId="2376" applyNumberFormat="1" applyFont="1" applyFill="1" applyBorder="1" applyAlignment="1">
      <alignment horizontal="right"/>
    </xf>
    <xf numFmtId="4" fontId="12" fillId="0" borderId="0" xfId="2376" applyNumberFormat="1" applyFont="1" applyFill="1" applyBorder="1" applyAlignment="1" applyProtection="1">
      <alignment horizontal="right"/>
    </xf>
    <xf numFmtId="4" fontId="12" fillId="30" borderId="0" xfId="0" applyNumberFormat="1" applyFont="1" applyFill="1" applyBorder="1" applyAlignment="1" applyProtection="1">
      <alignment wrapText="1"/>
      <protection locked="0"/>
    </xf>
    <xf numFmtId="0" fontId="81" fillId="0" borderId="0" xfId="0" applyFont="1" applyBorder="1" applyAlignment="1">
      <alignment vertical="top" wrapText="1"/>
    </xf>
    <xf numFmtId="2" fontId="43" fillId="0" borderId="0" xfId="4" applyNumberFormat="1" applyFont="1" applyFill="1" applyBorder="1" applyAlignment="1" applyProtection="1">
      <alignment horizontal="justify" vertical="top" wrapText="1"/>
    </xf>
    <xf numFmtId="0" fontId="43" fillId="0" borderId="0" xfId="0" applyFont="1" applyAlignment="1" applyProtection="1">
      <alignment horizontal="left" vertical="top"/>
      <protection locked="0"/>
    </xf>
    <xf numFmtId="0" fontId="83" fillId="0" borderId="0" xfId="0" applyFont="1" applyAlignment="1" applyProtection="1">
      <alignment horizontal="left" vertical="top" wrapText="1"/>
      <protection locked="0"/>
    </xf>
    <xf numFmtId="166" fontId="72" fillId="28" borderId="6" xfId="0" applyNumberFormat="1" applyFont="1" applyFill="1" applyBorder="1" applyProtection="1">
      <protection locked="0"/>
    </xf>
    <xf numFmtId="179" fontId="78" fillId="0" borderId="29" xfId="0" applyNumberFormat="1" applyFont="1" applyBorder="1" applyAlignment="1">
      <alignment vertical="center" wrapText="1"/>
    </xf>
    <xf numFmtId="0" fontId="78" fillId="0" borderId="29" xfId="0" applyFont="1" applyBorder="1" applyAlignment="1">
      <alignment horizontal="left" vertical="center" wrapText="1"/>
    </xf>
    <xf numFmtId="0" fontId="79" fillId="0" borderId="29" xfId="0" applyFont="1" applyBorder="1" applyAlignment="1">
      <alignment horizontal="center" vertical="center" wrapText="1"/>
    </xf>
    <xf numFmtId="4" fontId="79" fillId="0" borderId="29" xfId="2376" applyNumberFormat="1" applyFont="1" applyFill="1" applyBorder="1" applyAlignment="1" applyProtection="1">
      <alignment horizontal="right" vertical="center" wrapText="1"/>
    </xf>
    <xf numFmtId="4" fontId="79" fillId="0" borderId="29" xfId="2376" applyNumberFormat="1" applyFont="1" applyFill="1" applyBorder="1" applyAlignment="1" applyProtection="1">
      <alignment horizontal="right" vertical="center" wrapText="1"/>
      <protection locked="0"/>
    </xf>
    <xf numFmtId="0" fontId="12" fillId="0" borderId="29" xfId="0" applyFont="1" applyBorder="1" applyAlignment="1" applyProtection="1">
      <alignment wrapText="1"/>
      <protection locked="0"/>
    </xf>
    <xf numFmtId="179" fontId="79" fillId="0" borderId="29" xfId="0" applyNumberFormat="1" applyFont="1" applyBorder="1" applyAlignment="1">
      <alignment vertical="center" wrapText="1"/>
    </xf>
    <xf numFmtId="0" fontId="79" fillId="0" borderId="29" xfId="0" applyFont="1" applyBorder="1" applyAlignment="1">
      <alignment horizontal="left" vertical="center" wrapText="1"/>
    </xf>
    <xf numFmtId="4" fontId="79" fillId="0" borderId="29" xfId="2376" applyNumberFormat="1" applyFont="1" applyFill="1" applyBorder="1" applyAlignment="1" applyProtection="1">
      <alignment horizontal="right"/>
    </xf>
    <xf numFmtId="4" fontId="79" fillId="0" borderId="29" xfId="2376" applyNumberFormat="1" applyFont="1" applyBorder="1" applyAlignment="1" applyProtection="1">
      <alignment horizontal="right"/>
      <protection locked="0"/>
    </xf>
    <xf numFmtId="4" fontId="12" fillId="0" borderId="29" xfId="2376" applyNumberFormat="1" applyFont="1" applyFill="1" applyBorder="1" applyAlignment="1">
      <alignment horizontal="right"/>
    </xf>
    <xf numFmtId="167" fontId="3" fillId="0" borderId="0" xfId="0" applyNumberFormat="1" applyFont="1" applyBorder="1" applyAlignment="1" applyProtection="1">
      <alignment horizontal="center"/>
    </xf>
    <xf numFmtId="179" fontId="79" fillId="0" borderId="0" xfId="0" applyNumberFormat="1" applyFont="1" applyBorder="1" applyAlignment="1">
      <alignment vertical="center" wrapText="1"/>
    </xf>
    <xf numFmtId="0" fontId="79" fillId="0" borderId="0" xfId="0" applyFont="1" applyBorder="1" applyAlignment="1">
      <alignment horizontal="left" vertical="center" wrapText="1"/>
    </xf>
    <xf numFmtId="4" fontId="79" fillId="0" borderId="0" xfId="2376" applyNumberFormat="1" applyFont="1" applyFill="1" applyBorder="1" applyAlignment="1" applyProtection="1">
      <alignment horizontal="right"/>
    </xf>
    <xf numFmtId="4" fontId="79" fillId="0" borderId="0" xfId="2376" applyNumberFormat="1" applyFont="1" applyBorder="1" applyAlignment="1" applyProtection="1">
      <alignment horizontal="right"/>
      <protection locked="0"/>
    </xf>
    <xf numFmtId="4" fontId="12" fillId="0" borderId="0" xfId="2376" applyNumberFormat="1" applyFont="1" applyFill="1" applyBorder="1" applyAlignment="1">
      <alignment horizontal="right"/>
    </xf>
    <xf numFmtId="0" fontId="12" fillId="0" borderId="0" xfId="0" applyFont="1" applyBorder="1" applyAlignment="1" applyProtection="1">
      <alignment wrapText="1"/>
      <protection locked="0"/>
    </xf>
    <xf numFmtId="0" fontId="12" fillId="0" borderId="0" xfId="0" applyFont="1" applyAlignment="1">
      <alignment wrapText="1"/>
    </xf>
    <xf numFmtId="0" fontId="43" fillId="0" borderId="29" xfId="0" applyFont="1" applyBorder="1" applyAlignment="1">
      <alignment horizontal="justify" vertical="top" wrapText="1"/>
    </xf>
    <xf numFmtId="0" fontId="5" fillId="0" borderId="29" xfId="0" applyFont="1" applyBorder="1" applyAlignment="1">
      <alignment horizontal="center"/>
    </xf>
    <xf numFmtId="4" fontId="5" fillId="0" borderId="29" xfId="2376" applyNumberFormat="1" applyFont="1" applyFill="1" applyBorder="1" applyAlignment="1">
      <alignment horizontal="right"/>
    </xf>
    <xf numFmtId="0" fontId="5" fillId="30" borderId="29" xfId="0" applyFont="1" applyFill="1" applyBorder="1" applyAlignment="1" applyProtection="1">
      <alignment wrapText="1"/>
      <protection locked="0"/>
    </xf>
    <xf numFmtId="0" fontId="43" fillId="0" borderId="29" xfId="0" applyFont="1" applyBorder="1" applyAlignment="1">
      <alignment horizontal="left"/>
    </xf>
    <xf numFmtId="173" fontId="5" fillId="0" borderId="29" xfId="0" applyNumberFormat="1" applyFont="1" applyBorder="1" applyAlignment="1">
      <alignment horizontal="justify" vertical="top" wrapText="1"/>
    </xf>
    <xf numFmtId="4" fontId="5" fillId="30" borderId="29" xfId="0" applyNumberFormat="1" applyFont="1" applyFill="1" applyBorder="1" applyAlignment="1" applyProtection="1">
      <alignment wrapText="1"/>
      <protection locked="0"/>
    </xf>
    <xf numFmtId="4" fontId="5" fillId="0" borderId="29" xfId="2376" applyNumberFormat="1" applyFont="1" applyFill="1" applyBorder="1" applyAlignment="1" applyProtection="1">
      <alignment horizontal="right"/>
    </xf>
    <xf numFmtId="2" fontId="83" fillId="0" borderId="0" xfId="3" applyNumberFormat="1" applyFont="1" applyFill="1" applyBorder="1" applyAlignment="1" applyProtection="1">
      <alignment horizontal="justify" wrapText="1"/>
    </xf>
    <xf numFmtId="0" fontId="43" fillId="0" borderId="29" xfId="0" applyFont="1" applyFill="1" applyBorder="1" applyAlignment="1">
      <alignment horizontal="left"/>
    </xf>
    <xf numFmtId="0" fontId="5" fillId="0" borderId="29" xfId="0" quotePrefix="1" applyFont="1" applyFill="1" applyBorder="1" applyAlignment="1">
      <alignment vertical="top" wrapText="1"/>
    </xf>
    <xf numFmtId="0" fontId="5" fillId="0" borderId="29" xfId="2378" applyFont="1" applyFill="1" applyBorder="1" applyAlignment="1">
      <alignment horizontal="center" vertical="justify"/>
    </xf>
    <xf numFmtId="4" fontId="5" fillId="0" borderId="29" xfId="0" applyNumberFormat="1" applyFont="1" applyFill="1" applyBorder="1" applyAlignment="1" applyProtection="1">
      <alignment wrapText="1"/>
      <protection locked="0"/>
    </xf>
    <xf numFmtId="173" fontId="5" fillId="0" borderId="29" xfId="0" quotePrefix="1" applyNumberFormat="1" applyFont="1" applyFill="1" applyBorder="1" applyAlignment="1">
      <alignment horizontal="justify" vertical="top" wrapText="1"/>
    </xf>
    <xf numFmtId="0" fontId="5" fillId="0" borderId="29" xfId="0" applyFont="1" applyFill="1" applyBorder="1" applyAlignment="1">
      <alignment horizontal="center"/>
    </xf>
    <xf numFmtId="0" fontId="16" fillId="0" borderId="0" xfId="0" applyFont="1" applyFill="1" applyProtection="1">
      <protection locked="0"/>
    </xf>
    <xf numFmtId="0" fontId="5" fillId="0" borderId="0" xfId="0" quotePrefix="1" applyFont="1" applyFill="1" applyAlignment="1" applyProtection="1">
      <alignment horizontal="justify"/>
      <protection locked="0"/>
    </xf>
    <xf numFmtId="0" fontId="5" fillId="0" borderId="0" xfId="0" applyFont="1" applyFill="1" applyAlignment="1" applyProtection="1">
      <alignment horizontal="center"/>
      <protection locked="0"/>
    </xf>
    <xf numFmtId="0" fontId="5" fillId="0" borderId="0" xfId="0" applyFont="1" applyFill="1" applyProtection="1">
      <protection locked="0"/>
    </xf>
    <xf numFmtId="16" fontId="43" fillId="0" borderId="0" xfId="0" quotePrefix="1" applyNumberFormat="1" applyFont="1" applyAlignment="1" applyProtection="1">
      <alignment horizontal="right"/>
      <protection locked="0"/>
    </xf>
    <xf numFmtId="0" fontId="46" fillId="0" borderId="0" xfId="0" quotePrefix="1" applyFont="1" applyFill="1" applyAlignment="1">
      <alignment horizontal="justify" vertical="top" wrapText="1"/>
    </xf>
    <xf numFmtId="16" fontId="43" fillId="0" borderId="0" xfId="0" applyNumberFormat="1" applyFont="1" applyBorder="1" applyAlignment="1" applyProtection="1">
      <alignment horizontal="right" vertical="top"/>
    </xf>
    <xf numFmtId="0" fontId="4" fillId="0" borderId="0" xfId="0" applyFont="1" applyAlignment="1" applyProtection="1">
      <alignment horizontal="right" vertical="top"/>
    </xf>
    <xf numFmtId="0" fontId="11" fillId="0" borderId="0" xfId="0" applyFont="1" applyAlignment="1" applyProtection="1">
      <alignment horizontal="right"/>
      <protection locked="0"/>
    </xf>
    <xf numFmtId="16" fontId="4" fillId="0" borderId="0" xfId="0" applyNumberFormat="1" applyFont="1" applyFill="1" applyAlignment="1" applyProtection="1">
      <alignment horizontal="right" vertical="top"/>
    </xf>
    <xf numFmtId="0" fontId="43" fillId="0" borderId="0" xfId="0" applyFont="1" applyAlignment="1" applyProtection="1">
      <alignment horizontal="right"/>
      <protection locked="0"/>
    </xf>
    <xf numFmtId="0" fontId="64" fillId="0" borderId="31" xfId="0" applyFont="1" applyBorder="1" applyAlignment="1">
      <alignment horizontal="left" vertical="top"/>
    </xf>
    <xf numFmtId="0" fontId="79" fillId="0" borderId="31" xfId="2377" applyFont="1" applyBorder="1" applyAlignment="1">
      <alignment horizontal="left" vertical="center" wrapText="1"/>
    </xf>
    <xf numFmtId="0" fontId="71" fillId="0" borderId="31" xfId="0" applyFont="1" applyBorder="1" applyAlignment="1">
      <alignment horizontal="center"/>
    </xf>
    <xf numFmtId="4" fontId="71" fillId="0" borderId="31" xfId="2376" applyNumberFormat="1" applyFont="1" applyFill="1" applyBorder="1" applyAlignment="1" applyProtection="1">
      <alignment horizontal="right"/>
    </xf>
    <xf numFmtId="4" fontId="12" fillId="0" borderId="31" xfId="2376" applyNumberFormat="1" applyFont="1" applyFill="1" applyBorder="1" applyAlignment="1" applyProtection="1">
      <alignment horizontal="right"/>
      <protection locked="0"/>
    </xf>
    <xf numFmtId="4" fontId="64" fillId="0" borderId="31" xfId="2376" applyNumberFormat="1" applyFont="1" applyFill="1" applyBorder="1" applyAlignment="1" applyProtection="1">
      <alignment horizontal="right"/>
    </xf>
    <xf numFmtId="0" fontId="12" fillId="0" borderId="31" xfId="0" applyFont="1" applyBorder="1" applyProtection="1">
      <protection locked="0"/>
    </xf>
    <xf numFmtId="0" fontId="12" fillId="0" borderId="30" xfId="0" applyFont="1" applyBorder="1" applyProtection="1">
      <protection locked="0"/>
    </xf>
    <xf numFmtId="0" fontId="12" fillId="0" borderId="32" xfId="0" applyFont="1" applyBorder="1" applyProtection="1">
      <protection locked="0"/>
    </xf>
    <xf numFmtId="0" fontId="3" fillId="0" borderId="0" xfId="0" applyFont="1" applyAlignment="1" applyProtection="1">
      <alignment horizontal="right"/>
    </xf>
    <xf numFmtId="2" fontId="43" fillId="0" borderId="29" xfId="0" applyNumberFormat="1" applyFont="1" applyBorder="1" applyAlignment="1">
      <alignment horizontal="right"/>
    </xf>
    <xf numFmtId="0" fontId="5" fillId="0" borderId="30" xfId="2377" applyFont="1" applyBorder="1" applyAlignment="1">
      <alignment horizontal="left" vertical="center" wrapText="1"/>
    </xf>
    <xf numFmtId="0" fontId="5" fillId="0" borderId="30" xfId="0" applyFont="1" applyBorder="1" applyAlignment="1">
      <alignment horizontal="center"/>
    </xf>
    <xf numFmtId="4" fontId="5" fillId="0" borderId="30" xfId="2376" applyNumberFormat="1" applyFont="1" applyFill="1" applyBorder="1" applyAlignment="1" applyProtection="1">
      <alignment horizontal="right"/>
    </xf>
    <xf numFmtId="4" fontId="5" fillId="0" borderId="30" xfId="2376" applyNumberFormat="1" applyFont="1" applyFill="1" applyBorder="1" applyAlignment="1" applyProtection="1">
      <alignment horizontal="right"/>
      <protection locked="0"/>
    </xf>
    <xf numFmtId="4" fontId="43" fillId="0" borderId="30" xfId="2376" applyNumberFormat="1" applyFont="1" applyFill="1" applyBorder="1" applyAlignment="1" applyProtection="1">
      <alignment horizontal="right"/>
    </xf>
    <xf numFmtId="0" fontId="43" fillId="0" borderId="32" xfId="0" applyFont="1" applyBorder="1" applyAlignment="1">
      <alignment horizontal="left" vertical="top"/>
    </xf>
    <xf numFmtId="0" fontId="5" fillId="0" borderId="32" xfId="2377" quotePrefix="1" applyFont="1" applyBorder="1" applyAlignment="1">
      <alignment horizontal="left" vertical="center" wrapText="1"/>
    </xf>
    <xf numFmtId="0" fontId="5" fillId="0" borderId="32" xfId="0" applyFont="1" applyBorder="1" applyAlignment="1">
      <alignment horizontal="center"/>
    </xf>
    <xf numFmtId="4" fontId="5" fillId="0" borderId="32" xfId="2376" applyNumberFormat="1" applyFont="1" applyFill="1" applyBorder="1" applyAlignment="1" applyProtection="1">
      <alignment horizontal="right"/>
    </xf>
    <xf numFmtId="4" fontId="5" fillId="0" borderId="32" xfId="2376" applyNumberFormat="1" applyFont="1" applyFill="1" applyBorder="1" applyAlignment="1" applyProtection="1">
      <alignment horizontal="right"/>
      <protection locked="0"/>
    </xf>
    <xf numFmtId="0" fontId="43" fillId="0" borderId="29" xfId="0" applyFont="1" applyBorder="1" applyAlignment="1">
      <alignment horizontal="left" vertical="top"/>
    </xf>
    <xf numFmtId="0" fontId="5" fillId="0" borderId="29" xfId="2377" applyFont="1" applyBorder="1" applyAlignment="1">
      <alignment horizontal="left" vertical="center" wrapText="1"/>
    </xf>
    <xf numFmtId="4" fontId="5" fillId="0" borderId="29" xfId="2376" applyNumberFormat="1" applyFont="1" applyFill="1" applyBorder="1" applyAlignment="1" applyProtection="1">
      <alignment horizontal="right"/>
      <protection locked="0"/>
    </xf>
    <xf numFmtId="4" fontId="43" fillId="0" borderId="29" xfId="2376" applyNumberFormat="1" applyFont="1" applyFill="1" applyBorder="1" applyAlignment="1" applyProtection="1">
      <alignment horizontal="right"/>
    </xf>
    <xf numFmtId="0" fontId="43" fillId="0" borderId="30" xfId="0" applyFont="1" applyBorder="1" applyAlignment="1">
      <alignment horizontal="right" vertical="top"/>
    </xf>
    <xf numFmtId="4" fontId="5" fillId="0" borderId="0" xfId="2376" applyNumberFormat="1" applyFont="1" applyFill="1" applyBorder="1" applyAlignment="1">
      <alignment horizontal="right"/>
    </xf>
    <xf numFmtId="4" fontId="5" fillId="0" borderId="0" xfId="2376" applyNumberFormat="1" applyFont="1" applyFill="1" applyBorder="1" applyAlignment="1" applyProtection="1">
      <alignment horizontal="right"/>
    </xf>
    <xf numFmtId="0" fontId="85" fillId="0" borderId="33" xfId="1974" applyFont="1" applyBorder="1" applyAlignment="1">
      <alignment horizontal="center" vertical="top" wrapText="1"/>
    </xf>
    <xf numFmtId="166" fontId="85" fillId="0" borderId="33" xfId="1974" applyNumberFormat="1" applyFont="1" applyBorder="1" applyAlignment="1">
      <alignment horizontal="center" vertical="top" wrapText="1"/>
    </xf>
    <xf numFmtId="0" fontId="56" fillId="0" borderId="0" xfId="1974" applyFont="1" applyAlignment="1">
      <alignment horizontal="center" vertical="top"/>
    </xf>
    <xf numFmtId="166" fontId="56" fillId="0" borderId="0" xfId="1974" applyNumberFormat="1" applyFont="1" applyAlignment="1">
      <alignment horizontal="center" vertical="top"/>
    </xf>
    <xf numFmtId="0" fontId="86" fillId="0" borderId="0" xfId="1974" applyFont="1" applyAlignment="1">
      <alignment horizontal="center" vertical="top"/>
    </xf>
    <xf numFmtId="0" fontId="6" fillId="0" borderId="34" xfId="1974" applyFont="1" applyBorder="1" applyAlignment="1">
      <alignment horizontal="center" vertical="top" wrapText="1"/>
    </xf>
    <xf numFmtId="3" fontId="6" fillId="0" borderId="34" xfId="1974" applyNumberFormat="1" applyFont="1" applyBorder="1" applyAlignment="1">
      <alignment horizontal="center" vertical="top" wrapText="1"/>
    </xf>
    <xf numFmtId="3" fontId="6" fillId="0" borderId="34" xfId="1974" applyNumberFormat="1" applyFont="1" applyBorder="1" applyAlignment="1">
      <alignment horizontal="center" wrapText="1"/>
    </xf>
    <xf numFmtId="0" fontId="7" fillId="0" borderId="0" xfId="1974" applyFont="1" applyAlignment="1">
      <alignment horizontal="center"/>
    </xf>
    <xf numFmtId="166" fontId="7" fillId="0" borderId="0" xfId="1974" applyNumberFormat="1" applyFont="1" applyAlignment="1">
      <alignment horizontal="right"/>
    </xf>
    <xf numFmtId="0" fontId="87" fillId="0" borderId="0" xfId="1974" applyFont="1"/>
    <xf numFmtId="0" fontId="7" fillId="0" borderId="0" xfId="1974" applyFont="1"/>
    <xf numFmtId="0" fontId="7" fillId="0" borderId="35" xfId="1974" applyFont="1" applyBorder="1" applyAlignment="1">
      <alignment horizontal="center" vertical="top"/>
    </xf>
    <xf numFmtId="0" fontId="7" fillId="0" borderId="35" xfId="1974" applyFont="1" applyBorder="1"/>
    <xf numFmtId="0" fontId="7" fillId="0" borderId="35" xfId="1974" applyFont="1" applyBorder="1" applyAlignment="1">
      <alignment horizontal="center"/>
    </xf>
    <xf numFmtId="166" fontId="7" fillId="0" borderId="35" xfId="1974" applyNumberFormat="1" applyFont="1" applyBorder="1"/>
    <xf numFmtId="166" fontId="7" fillId="0" borderId="35" xfId="1974" applyNumberFormat="1" applyFont="1" applyBorder="1" applyAlignment="1">
      <alignment horizontal="right"/>
    </xf>
    <xf numFmtId="0" fontId="6" fillId="0" borderId="36" xfId="1974" applyFont="1" applyBorder="1" applyAlignment="1">
      <alignment horizontal="center" vertical="top"/>
    </xf>
    <xf numFmtId="0" fontId="6" fillId="0" borderId="36" xfId="1974" applyFont="1" applyBorder="1" applyAlignment="1">
      <alignment vertical="top" wrapText="1"/>
    </xf>
    <xf numFmtId="0" fontId="7" fillId="0" borderId="36" xfId="1974" applyFont="1" applyBorder="1" applyAlignment="1">
      <alignment horizontal="center"/>
    </xf>
    <xf numFmtId="166" fontId="7" fillId="0" borderId="36" xfId="1974" applyNumberFormat="1" applyFont="1" applyBorder="1"/>
    <xf numFmtId="166" fontId="7" fillId="0" borderId="36" xfId="1974" applyNumberFormat="1" applyFont="1" applyBorder="1" applyAlignment="1">
      <alignment horizontal="right"/>
    </xf>
    <xf numFmtId="0" fontId="7" fillId="0" borderId="36" xfId="1974" applyFont="1" applyBorder="1" applyAlignment="1">
      <alignment horizontal="center" vertical="top"/>
    </xf>
    <xf numFmtId="0" fontId="7" fillId="0" borderId="36" xfId="1974" applyFont="1" applyBorder="1" applyAlignment="1">
      <alignment horizontal="justify" vertical="top" wrapText="1"/>
    </xf>
    <xf numFmtId="49" fontId="88" fillId="0" borderId="36" xfId="1974" applyNumberFormat="1" applyFont="1" applyBorder="1" applyAlignment="1">
      <alignment horizontal="center" vertical="center" wrapText="1"/>
    </xf>
    <xf numFmtId="166" fontId="88" fillId="0" borderId="36" xfId="1974" applyNumberFormat="1" applyFont="1" applyBorder="1" applyAlignment="1">
      <alignment horizontal="center" vertical="center" wrapText="1"/>
    </xf>
    <xf numFmtId="180" fontId="7" fillId="0" borderId="0" xfId="1974" applyNumberFormat="1" applyFont="1" applyAlignment="1">
      <alignment horizontal="justify" vertical="top"/>
    </xf>
    <xf numFmtId="180" fontId="7" fillId="0" borderId="0" xfId="1974" applyNumberFormat="1" applyFont="1"/>
    <xf numFmtId="0" fontId="7" fillId="0" borderId="36" xfId="1974" applyFont="1" applyBorder="1" applyAlignment="1">
      <alignment horizontal="left" vertical="top" wrapText="1"/>
    </xf>
    <xf numFmtId="0" fontId="7" fillId="0" borderId="36" xfId="1974" applyFont="1" applyBorder="1" applyAlignment="1">
      <alignment horizontal="center" vertical="center"/>
    </xf>
    <xf numFmtId="166" fontId="6" fillId="0" borderId="36" xfId="1974" applyNumberFormat="1" applyFont="1" applyBorder="1" applyAlignment="1">
      <alignment horizontal="right"/>
    </xf>
    <xf numFmtId="0" fontId="7" fillId="0" borderId="36" xfId="1974" applyFont="1" applyBorder="1"/>
    <xf numFmtId="0" fontId="6" fillId="0" borderId="36" xfId="2379" applyFont="1" applyBorder="1" applyAlignment="1">
      <alignment horizontal="center" vertical="top"/>
    </xf>
    <xf numFmtId="0" fontId="6" fillId="0" borderId="36" xfId="2379" applyFont="1" applyBorder="1" applyAlignment="1">
      <alignment vertical="top" wrapText="1"/>
    </xf>
    <xf numFmtId="0" fontId="7" fillId="0" borderId="36" xfId="2379" applyFont="1" applyBorder="1" applyAlignment="1">
      <alignment horizontal="center"/>
    </xf>
    <xf numFmtId="166" fontId="7" fillId="0" borderId="36" xfId="2379" applyNumberFormat="1" applyFont="1" applyBorder="1" applyAlignment="1">
      <alignment horizontal="right"/>
    </xf>
    <xf numFmtId="0" fontId="7" fillId="0" borderId="36" xfId="2379" applyFont="1" applyBorder="1" applyAlignment="1">
      <alignment vertical="top" wrapText="1"/>
    </xf>
    <xf numFmtId="0" fontId="7" fillId="0" borderId="36" xfId="2379" applyFont="1" applyBorder="1" applyAlignment="1">
      <alignment horizontal="center" vertical="top"/>
    </xf>
    <xf numFmtId="0" fontId="6" fillId="0" borderId="36" xfId="2379" applyFont="1" applyBorder="1" applyAlignment="1">
      <alignment horizontal="center"/>
    </xf>
    <xf numFmtId="166" fontId="6" fillId="0" borderId="36" xfId="2379" applyNumberFormat="1" applyFont="1" applyBorder="1" applyAlignment="1">
      <alignment horizontal="right"/>
    </xf>
    <xf numFmtId="0" fontId="89" fillId="0" borderId="36" xfId="5" applyFont="1" applyBorder="1" applyAlignment="1">
      <alignment horizontal="center"/>
    </xf>
    <xf numFmtId="0" fontId="6" fillId="0" borderId="36" xfId="1974" applyFont="1" applyBorder="1" applyAlignment="1">
      <alignment horizontal="center"/>
    </xf>
    <xf numFmtId="0" fontId="6" fillId="0" borderId="37" xfId="1974" applyFont="1" applyBorder="1" applyAlignment="1">
      <alignment horizontal="center" vertical="top"/>
    </xf>
    <xf numFmtId="0" fontId="6" fillId="0" borderId="37" xfId="1974" applyFont="1" applyBorder="1" applyAlignment="1">
      <alignment vertical="top" wrapText="1"/>
    </xf>
    <xf numFmtId="0" fontId="7" fillId="0" borderId="37" xfId="1974" applyFont="1" applyBorder="1" applyAlignment="1">
      <alignment horizontal="center"/>
    </xf>
    <xf numFmtId="166" fontId="7" fillId="0" borderId="37" xfId="1974" applyNumberFormat="1" applyFont="1" applyBorder="1" applyAlignment="1">
      <alignment horizontal="right"/>
    </xf>
    <xf numFmtId="0" fontId="7" fillId="0" borderId="36" xfId="1974" applyFont="1" applyBorder="1" applyAlignment="1">
      <alignment vertical="top" wrapText="1"/>
    </xf>
    <xf numFmtId="0" fontId="7" fillId="0" borderId="37" xfId="1974" applyFont="1" applyBorder="1"/>
    <xf numFmtId="0" fontId="7" fillId="0" borderId="38" xfId="1974" applyFont="1" applyBorder="1"/>
    <xf numFmtId="0" fontId="6" fillId="0" borderId="0" xfId="1974" applyFont="1" applyAlignment="1">
      <alignment horizontal="center" vertical="top"/>
    </xf>
    <xf numFmtId="0" fontId="6" fillId="0" borderId="0" xfId="1974" applyFont="1" applyAlignment="1">
      <alignment horizontal="center"/>
    </xf>
    <xf numFmtId="166" fontId="6" fillId="0" borderId="0" xfId="1974" applyNumberFormat="1" applyFont="1" applyAlignment="1">
      <alignment horizontal="right"/>
    </xf>
    <xf numFmtId="0" fontId="6" fillId="0" borderId="0" xfId="1974" applyFont="1" applyAlignment="1">
      <alignment vertical="top" wrapText="1"/>
    </xf>
    <xf numFmtId="0" fontId="7" fillId="0" borderId="0" xfId="1974" applyFont="1" applyAlignment="1">
      <alignment horizontal="center" vertical="top"/>
    </xf>
    <xf numFmtId="166" fontId="6" fillId="0" borderId="0" xfId="1974" applyNumberFormat="1" applyFont="1"/>
    <xf numFmtId="166" fontId="7" fillId="0" borderId="0" xfId="1974" applyNumberFormat="1" applyFont="1"/>
    <xf numFmtId="0" fontId="8" fillId="0" borderId="0" xfId="0" applyFont="1" applyAlignment="1">
      <alignment horizontal="justify" wrapText="1"/>
    </xf>
    <xf numFmtId="49" fontId="88" fillId="0" borderId="36" xfId="1974" applyNumberFormat="1" applyFont="1" applyBorder="1" applyAlignment="1">
      <alignment horizontal="center" vertical="top" wrapText="1"/>
    </xf>
    <xf numFmtId="0" fontId="3" fillId="0" borderId="0" xfId="1974" applyAlignment="1">
      <alignment horizontal="center"/>
    </xf>
    <xf numFmtId="0" fontId="3" fillId="0" borderId="0" xfId="1974"/>
    <xf numFmtId="0" fontId="3" fillId="0" borderId="0" xfId="1974" applyAlignment="1">
      <alignment horizontal="justify" vertical="top"/>
    </xf>
    <xf numFmtId="0" fontId="3" fillId="0" borderId="0" xfId="1974" applyAlignment="1">
      <alignment vertical="center"/>
    </xf>
    <xf numFmtId="0" fontId="3" fillId="0" borderId="0" xfId="1974" applyAlignment="1">
      <alignment horizontal="left" vertical="top" wrapText="1"/>
    </xf>
    <xf numFmtId="0" fontId="91" fillId="0" borderId="36" xfId="1984" applyFont="1" applyBorder="1" applyAlignment="1">
      <alignment horizontal="right" vertical="top"/>
    </xf>
    <xf numFmtId="0" fontId="92" fillId="0" borderId="36" xfId="1984" applyFont="1" applyBorder="1" applyAlignment="1">
      <alignment horizontal="left" vertical="top" wrapText="1"/>
    </xf>
    <xf numFmtId="0" fontId="92" fillId="0" borderId="0" xfId="1984" applyFont="1"/>
    <xf numFmtId="0" fontId="91" fillId="29" borderId="36" xfId="1984" applyFont="1" applyFill="1" applyBorder="1" applyAlignment="1">
      <alignment horizontal="right" vertical="top"/>
    </xf>
    <xf numFmtId="0" fontId="91" fillId="29" borderId="36" xfId="1984" applyFont="1" applyFill="1" applyBorder="1" applyAlignment="1">
      <alignment horizontal="center" vertical="top" wrapText="1"/>
    </xf>
    <xf numFmtId="0" fontId="91" fillId="29" borderId="36" xfId="1984" applyFont="1" applyFill="1" applyBorder="1" applyAlignment="1">
      <alignment horizontal="center"/>
    </xf>
    <xf numFmtId="4" fontId="91" fillId="29" borderId="36" xfId="1984" applyNumberFormat="1" applyFont="1" applyFill="1" applyBorder="1" applyAlignment="1">
      <alignment horizontal="center"/>
    </xf>
    <xf numFmtId="0" fontId="91" fillId="0" borderId="36" xfId="1984" applyFont="1" applyBorder="1" applyAlignment="1">
      <alignment horizontal="left" vertical="top" wrapText="1"/>
    </xf>
    <xf numFmtId="4" fontId="91" fillId="0" borderId="36" xfId="1984" applyNumberFormat="1" applyFont="1" applyBorder="1" applyAlignment="1">
      <alignment horizontal="center" vertical="top"/>
    </xf>
    <xf numFmtId="4" fontId="91" fillId="0" borderId="36" xfId="1984" applyNumberFormat="1" applyFont="1" applyBorder="1" applyAlignment="1">
      <alignment horizontal="right" vertical="top"/>
    </xf>
    <xf numFmtId="4" fontId="91" fillId="0" borderId="36" xfId="1984" applyNumberFormat="1" applyFont="1" applyBorder="1" applyAlignment="1" applyProtection="1">
      <alignment horizontal="left" vertical="top"/>
      <protection locked="0"/>
    </xf>
    <xf numFmtId="4" fontId="91" fillId="0" borderId="36" xfId="1984" applyNumberFormat="1" applyFont="1" applyBorder="1" applyAlignment="1">
      <alignment horizontal="left" vertical="top"/>
    </xf>
    <xf numFmtId="0" fontId="91" fillId="29" borderId="36" xfId="1984" applyFont="1" applyFill="1" applyBorder="1" applyAlignment="1">
      <alignment horizontal="left" vertical="top" wrapText="1"/>
    </xf>
    <xf numFmtId="4" fontId="91" fillId="29" borderId="36" xfId="1984" applyNumberFormat="1" applyFont="1" applyFill="1" applyBorder="1" applyAlignment="1">
      <alignment horizontal="center" vertical="top"/>
    </xf>
    <xf numFmtId="4" fontId="91" fillId="29" borderId="36" xfId="1984" applyNumberFormat="1" applyFont="1" applyFill="1" applyBorder="1" applyAlignment="1">
      <alignment horizontal="right" vertical="top"/>
    </xf>
    <xf numFmtId="4" fontId="91" fillId="29" borderId="36" xfId="1984" applyNumberFormat="1" applyFont="1" applyFill="1" applyBorder="1" applyAlignment="1" applyProtection="1">
      <alignment horizontal="left" vertical="top"/>
      <protection locked="0"/>
    </xf>
    <xf numFmtId="4" fontId="91" fillId="29" borderId="36" xfId="1984" applyNumberFormat="1" applyFont="1" applyFill="1" applyBorder="1" applyAlignment="1">
      <alignment horizontal="left" vertical="top"/>
    </xf>
    <xf numFmtId="0" fontId="91" fillId="32" borderId="36" xfId="1984" applyFont="1" applyFill="1" applyBorder="1" applyAlignment="1">
      <alignment horizontal="right" vertical="center"/>
    </xf>
    <xf numFmtId="0" fontId="91" fillId="32" borderId="36" xfId="1984" applyFont="1" applyFill="1" applyBorder="1" applyAlignment="1">
      <alignment vertical="center"/>
    </xf>
    <xf numFmtId="0" fontId="92" fillId="32" borderId="36" xfId="1984" applyFont="1" applyFill="1" applyBorder="1" applyAlignment="1">
      <alignment vertical="center"/>
    </xf>
    <xf numFmtId="4" fontId="92" fillId="32" borderId="36" xfId="1984" applyNumberFormat="1" applyFont="1" applyFill="1" applyBorder="1" applyAlignment="1">
      <alignment horizontal="right" vertical="center"/>
    </xf>
    <xf numFmtId="4" fontId="92" fillId="32" borderId="36" xfId="1984" applyNumberFormat="1" applyFont="1" applyFill="1" applyBorder="1" applyAlignment="1">
      <alignment vertical="center"/>
    </xf>
    <xf numFmtId="0" fontId="91" fillId="0" borderId="36" xfId="1984" applyFont="1" applyBorder="1" applyAlignment="1">
      <alignment wrapText="1"/>
    </xf>
    <xf numFmtId="0" fontId="92" fillId="0" borderId="36" xfId="1984" applyFont="1" applyBorder="1"/>
    <xf numFmtId="4" fontId="92" fillId="0" borderId="36" xfId="1984" applyNumberFormat="1" applyFont="1" applyBorder="1" applyAlignment="1">
      <alignment horizontal="right"/>
    </xf>
    <xf numFmtId="4" fontId="92" fillId="0" borderId="36" xfId="2380" applyNumberFormat="1" applyFont="1" applyBorder="1" applyAlignment="1" applyProtection="1">
      <alignment horizontal="right"/>
      <protection locked="0"/>
    </xf>
    <xf numFmtId="4" fontId="92" fillId="0" borderId="36" xfId="1984" applyNumberFormat="1" applyFont="1" applyBorder="1"/>
    <xf numFmtId="0" fontId="92" fillId="0" borderId="36" xfId="1984" applyFont="1" applyBorder="1" applyAlignment="1">
      <alignment vertical="top" wrapText="1"/>
    </xf>
    <xf numFmtId="0" fontId="92" fillId="0" borderId="36" xfId="1984" applyFont="1" applyBorder="1" applyAlignment="1">
      <alignment horizontal="left" wrapText="1"/>
    </xf>
    <xf numFmtId="4" fontId="92" fillId="0" borderId="36" xfId="1984" applyNumberFormat="1" applyFont="1" applyBorder="1" applyAlignment="1">
      <alignment vertical="center"/>
    </xf>
    <xf numFmtId="0" fontId="91" fillId="0" borderId="36" xfId="1984" applyFont="1" applyBorder="1" applyAlignment="1">
      <alignment horizontal="right" vertical="top" wrapText="1"/>
    </xf>
    <xf numFmtId="0" fontId="92" fillId="0" borderId="36" xfId="1984" applyFont="1" applyBorder="1" applyAlignment="1">
      <alignment wrapText="1"/>
    </xf>
    <xf numFmtId="0" fontId="91" fillId="0" borderId="36" xfId="1984" applyFont="1" applyBorder="1" applyAlignment="1">
      <alignment horizontal="right" vertical="center"/>
    </xf>
    <xf numFmtId="0" fontId="91" fillId="0" borderId="36" xfId="1984" applyFont="1" applyBorder="1" applyAlignment="1">
      <alignment vertical="center"/>
    </xf>
    <xf numFmtId="0" fontId="92" fillId="0" borderId="36" xfId="1984" applyFont="1" applyBorder="1" applyAlignment="1">
      <alignment vertical="center"/>
    </xf>
    <xf numFmtId="4" fontId="92" fillId="0" borderId="36" xfId="1984" applyNumberFormat="1" applyFont="1" applyBorder="1" applyAlignment="1">
      <alignment horizontal="right" vertical="center"/>
    </xf>
    <xf numFmtId="4" fontId="91" fillId="0" borderId="36" xfId="2380" applyNumberFormat="1" applyFont="1" applyBorder="1" applyAlignment="1" applyProtection="1">
      <alignment horizontal="right" vertical="center"/>
      <protection locked="0"/>
    </xf>
    <xf numFmtId="39" fontId="91" fillId="0" borderId="36" xfId="1984" applyNumberFormat="1" applyFont="1" applyBorder="1" applyAlignment="1">
      <alignment vertical="center"/>
    </xf>
    <xf numFmtId="0" fontId="92" fillId="0" borderId="36" xfId="1984" quotePrefix="1" applyFont="1" applyBorder="1" applyAlignment="1">
      <alignment vertical="center" wrapText="1"/>
    </xf>
    <xf numFmtId="0" fontId="92" fillId="0" borderId="36" xfId="1984" applyFont="1" applyBorder="1" applyAlignment="1">
      <alignment horizontal="right" vertical="center"/>
    </xf>
    <xf numFmtId="4" fontId="92" fillId="0" borderId="36" xfId="2380" applyNumberFormat="1" applyFont="1" applyBorder="1" applyAlignment="1" applyProtection="1">
      <alignment horizontal="right" vertical="center"/>
      <protection locked="0"/>
    </xf>
    <xf numFmtId="0" fontId="91" fillId="0" borderId="36" xfId="1984" applyFont="1" applyBorder="1" applyAlignment="1">
      <alignment vertical="center" wrapText="1"/>
    </xf>
    <xf numFmtId="0" fontId="92" fillId="0" borderId="36" xfId="1974" applyFont="1" applyBorder="1" applyAlignment="1">
      <alignment horizontal="justify" vertical="top" wrapText="1"/>
    </xf>
    <xf numFmtId="0" fontId="92" fillId="0" borderId="36" xfId="1984" applyFont="1" applyBorder="1" applyAlignment="1">
      <alignment horizontal="center"/>
    </xf>
    <xf numFmtId="4" fontId="92" fillId="0" borderId="36" xfId="2381" applyNumberFormat="1" applyFont="1" applyFill="1" applyBorder="1" applyAlignment="1" applyProtection="1">
      <alignment horizontal="right"/>
      <protection locked="0"/>
    </xf>
    <xf numFmtId="175" fontId="92" fillId="0" borderId="36" xfId="2372" applyNumberFormat="1" applyFont="1" applyBorder="1" applyAlignment="1">
      <alignment horizontal="right" wrapText="1"/>
    </xf>
    <xf numFmtId="2" fontId="92" fillId="0" borderId="36" xfId="1984" applyNumberFormat="1" applyFont="1" applyBorder="1" applyAlignment="1">
      <alignment horizontal="center" wrapText="1"/>
    </xf>
    <xf numFmtId="0" fontId="96" fillId="0" borderId="36" xfId="1974" applyFont="1" applyBorder="1" applyAlignment="1">
      <alignment horizontal="justify" vertical="top" wrapText="1"/>
    </xf>
    <xf numFmtId="0" fontId="92" fillId="0" borderId="0" xfId="1974" applyFont="1" applyAlignment="1">
      <alignment horizontal="justify" vertical="top" wrapText="1"/>
    </xf>
    <xf numFmtId="0" fontId="92" fillId="0" borderId="36" xfId="1984" applyFont="1" applyBorder="1" applyAlignment="1">
      <alignment horizontal="center" wrapText="1"/>
    </xf>
    <xf numFmtId="0" fontId="91" fillId="0" borderId="36" xfId="1984" applyFont="1" applyBorder="1" applyAlignment="1">
      <alignment horizontal="center" vertical="top"/>
    </xf>
    <xf numFmtId="0" fontId="92" fillId="0" borderId="36" xfId="1984" quotePrefix="1" applyFont="1" applyBorder="1" applyAlignment="1">
      <alignment horizontal="left" vertical="top" wrapText="1"/>
    </xf>
    <xf numFmtId="16" fontId="92" fillId="0" borderId="36" xfId="1974" applyNumberFormat="1" applyFont="1" applyBorder="1" applyAlignment="1">
      <alignment horizontal="justify" vertical="top" wrapText="1"/>
    </xf>
    <xf numFmtId="49" fontId="91" fillId="0" borderId="36" xfId="1984" applyNumberFormat="1" applyFont="1" applyBorder="1" applyAlignment="1">
      <alignment vertical="center"/>
    </xf>
    <xf numFmtId="4" fontId="91" fillId="0" borderId="36" xfId="1984" applyNumberFormat="1" applyFont="1" applyBorder="1" applyAlignment="1">
      <alignment vertical="center"/>
    </xf>
    <xf numFmtId="0" fontId="91" fillId="0" borderId="36" xfId="1984" quotePrefix="1" applyFont="1" applyBorder="1" applyAlignment="1">
      <alignment horizontal="right" vertical="top"/>
    </xf>
    <xf numFmtId="0" fontId="97" fillId="0" borderId="36" xfId="1974" applyFont="1" applyBorder="1" applyAlignment="1">
      <alignment horizontal="justify" vertical="top" wrapText="1"/>
    </xf>
    <xf numFmtId="4" fontId="92" fillId="0" borderId="36" xfId="1984" applyNumberFormat="1" applyFont="1" applyBorder="1" applyAlignment="1">
      <alignment horizontal="justify" wrapText="1"/>
    </xf>
    <xf numFmtId="0" fontId="98" fillId="0" borderId="36" xfId="1984" applyFont="1" applyBorder="1" applyAlignment="1">
      <alignment vertical="top" wrapText="1"/>
    </xf>
    <xf numFmtId="0" fontId="91" fillId="0" borderId="36" xfId="1984" quotePrefix="1" applyFont="1" applyBorder="1" applyAlignment="1">
      <alignment vertical="top" wrapText="1"/>
    </xf>
    <xf numFmtId="0" fontId="91" fillId="0" borderId="36" xfId="1984" applyFont="1" applyBorder="1"/>
    <xf numFmtId="4" fontId="92" fillId="0" borderId="36" xfId="1984" applyNumberFormat="1" applyFont="1" applyBorder="1" applyAlignment="1">
      <alignment horizontal="right" wrapText="1"/>
    </xf>
    <xf numFmtId="0" fontId="92" fillId="0" borderId="36" xfId="2382" quotePrefix="1" applyFont="1" applyBorder="1" applyAlignment="1">
      <alignment horizontal="center"/>
    </xf>
    <xf numFmtId="0" fontId="102" fillId="0" borderId="36" xfId="1974" applyFont="1" applyBorder="1" applyAlignment="1">
      <alignment horizontal="justify" vertical="top" wrapText="1"/>
    </xf>
    <xf numFmtId="2" fontId="92" fillId="0" borderId="36" xfId="1984" applyNumberFormat="1" applyFont="1" applyBorder="1" applyAlignment="1">
      <alignment vertical="top" wrapText="1"/>
    </xf>
    <xf numFmtId="0" fontId="97" fillId="0" borderId="36" xfId="1974" applyFont="1" applyBorder="1" applyAlignment="1">
      <alignment horizontal="left" vertical="top" wrapText="1"/>
    </xf>
    <xf numFmtId="2" fontId="96" fillId="0" borderId="36" xfId="1974" applyNumberFormat="1" applyFont="1" applyBorder="1" applyAlignment="1">
      <alignment horizontal="justify" vertical="top" wrapText="1"/>
    </xf>
    <xf numFmtId="0" fontId="92" fillId="0" borderId="36" xfId="1974" applyFont="1" applyBorder="1" applyAlignment="1">
      <alignment horizontal="center"/>
    </xf>
    <xf numFmtId="3" fontId="92" fillId="0" borderId="36" xfId="1974" applyNumberFormat="1" applyFont="1" applyBorder="1" applyAlignment="1">
      <alignment horizontal="right"/>
    </xf>
    <xf numFmtId="4" fontId="92" fillId="0" borderId="36" xfId="1974" applyNumberFormat="1" applyFont="1" applyBorder="1" applyAlignment="1">
      <alignment horizontal="right"/>
    </xf>
    <xf numFmtId="4" fontId="3" fillId="0" borderId="36" xfId="1974" applyNumberFormat="1" applyBorder="1"/>
    <xf numFmtId="0" fontId="103" fillId="0" borderId="36" xfId="2382" applyFont="1" applyBorder="1" applyAlignment="1">
      <alignment horizontal="left" vertical="top" wrapText="1"/>
    </xf>
    <xf numFmtId="0" fontId="96" fillId="0" borderId="36" xfId="2382" applyFont="1" applyBorder="1" applyAlignment="1">
      <alignment horizontal="left" vertical="top" wrapText="1"/>
    </xf>
    <xf numFmtId="0" fontId="104" fillId="0" borderId="36" xfId="2382" applyFont="1" applyBorder="1" applyAlignment="1">
      <alignment horizontal="left" vertical="top" wrapText="1"/>
    </xf>
    <xf numFmtId="0" fontId="92" fillId="0" borderId="36" xfId="1974" quotePrefix="1" applyFont="1" applyBorder="1" applyAlignment="1">
      <alignment horizontal="left" vertical="top" wrapText="1"/>
    </xf>
    <xf numFmtId="0" fontId="92" fillId="0" borderId="36" xfId="1974" applyFont="1" applyBorder="1" applyAlignment="1">
      <alignment horizontal="left" vertical="top" wrapText="1"/>
    </xf>
    <xf numFmtId="0" fontId="92" fillId="0" borderId="36" xfId="1974" applyFont="1" applyBorder="1"/>
    <xf numFmtId="3" fontId="96" fillId="0" borderId="36" xfId="2382" applyNumberFormat="1" applyFont="1" applyBorder="1" applyAlignment="1">
      <alignment horizontal="right"/>
    </xf>
    <xf numFmtId="0" fontId="96" fillId="0" borderId="36" xfId="2382" applyFont="1" applyBorder="1" applyAlignment="1">
      <alignment horizontal="center"/>
    </xf>
    <xf numFmtId="0" fontId="92" fillId="0" borderId="36" xfId="2382" applyFont="1" applyBorder="1" applyAlignment="1">
      <alignment horizontal="center"/>
    </xf>
    <xf numFmtId="0" fontId="91" fillId="32" borderId="36" xfId="1984" applyFont="1" applyFill="1" applyBorder="1" applyAlignment="1">
      <alignment horizontal="center" vertical="center"/>
    </xf>
    <xf numFmtId="4" fontId="91" fillId="33" borderId="36" xfId="2380" applyNumberFormat="1" applyFont="1" applyFill="1" applyBorder="1" applyAlignment="1" applyProtection="1">
      <alignment horizontal="right" vertical="center"/>
      <protection locked="0"/>
    </xf>
    <xf numFmtId="4" fontId="91" fillId="32" borderId="36" xfId="1984" applyNumberFormat="1" applyFont="1" applyFill="1" applyBorder="1" applyAlignment="1">
      <alignment horizontal="right" vertical="center"/>
    </xf>
    <xf numFmtId="0" fontId="3" fillId="0" borderId="36" xfId="1974" applyBorder="1"/>
    <xf numFmtId="3" fontId="107" fillId="0" borderId="36" xfId="1974" applyNumberFormat="1" applyFont="1" applyBorder="1"/>
    <xf numFmtId="4" fontId="3" fillId="0" borderId="36" xfId="1974" applyNumberFormat="1" applyBorder="1" applyAlignment="1">
      <alignment horizontal="right"/>
    </xf>
    <xf numFmtId="0" fontId="3" fillId="0" borderId="36" xfId="1974" applyBorder="1" applyAlignment="1">
      <alignment horizontal="center"/>
    </xf>
    <xf numFmtId="4" fontId="91" fillId="0" borderId="36" xfId="1984" applyNumberFormat="1" applyFont="1" applyBorder="1" applyAlignment="1">
      <alignment horizontal="right" vertical="center"/>
    </xf>
    <xf numFmtId="0" fontId="91" fillId="0" borderId="36" xfId="1984" quotePrefix="1" applyFont="1" applyBorder="1" applyAlignment="1">
      <alignment horizontal="right" vertical="center"/>
    </xf>
    <xf numFmtId="0" fontId="108" fillId="0" borderId="36" xfId="1984" applyFont="1" applyBorder="1" applyAlignment="1">
      <alignment vertical="center"/>
    </xf>
    <xf numFmtId="4" fontId="108" fillId="0" borderId="36" xfId="1984" applyNumberFormat="1" applyFont="1" applyBorder="1" applyAlignment="1">
      <alignment horizontal="right" vertical="center"/>
    </xf>
    <xf numFmtId="0" fontId="96" fillId="0" borderId="36" xfId="1984" applyFont="1" applyBorder="1" applyAlignment="1">
      <alignment horizontal="center"/>
    </xf>
    <xf numFmtId="4" fontId="96" fillId="0" borderId="36" xfId="1984" applyNumberFormat="1" applyFont="1" applyBorder="1" applyAlignment="1">
      <alignment horizontal="right"/>
    </xf>
    <xf numFmtId="4" fontId="96" fillId="0" borderId="36" xfId="1984" applyNumberFormat="1" applyFont="1" applyBorder="1"/>
    <xf numFmtId="0" fontId="92" fillId="0" borderId="36" xfId="1984" applyFont="1" applyBorder="1" applyAlignment="1">
      <alignment horizontal="right" vertical="top" wrapText="1"/>
    </xf>
    <xf numFmtId="0" fontId="92" fillId="0" borderId="36" xfId="1984" applyFont="1" applyBorder="1" applyAlignment="1">
      <alignment horizontal="center" vertical="center"/>
    </xf>
    <xf numFmtId="0" fontId="91" fillId="0" borderId="0" xfId="1984" applyFont="1" applyAlignment="1">
      <alignment horizontal="right" vertical="top"/>
    </xf>
    <xf numFmtId="0" fontId="92" fillId="0" borderId="0" xfId="1984" applyFont="1" applyAlignment="1">
      <alignment horizontal="left" vertical="top" wrapText="1"/>
    </xf>
    <xf numFmtId="1" fontId="92" fillId="0" borderId="0" xfId="1984" applyNumberFormat="1" applyFont="1" applyAlignment="1">
      <alignment horizontal="center" vertical="top"/>
    </xf>
    <xf numFmtId="4" fontId="92" fillId="0" borderId="0" xfId="1984" applyNumberFormat="1" applyFont="1" applyAlignment="1">
      <alignment horizontal="right" vertical="top"/>
    </xf>
    <xf numFmtId="4" fontId="92" fillId="0" borderId="0" xfId="1984" applyNumberFormat="1" applyFont="1" applyAlignment="1" applyProtection="1">
      <alignment horizontal="left" vertical="top"/>
      <protection locked="0"/>
    </xf>
    <xf numFmtId="4" fontId="92" fillId="0" borderId="0" xfId="1984" applyNumberFormat="1" applyFont="1" applyAlignment="1">
      <alignment horizontal="left" vertical="top"/>
    </xf>
    <xf numFmtId="4" fontId="91" fillId="31" borderId="36" xfId="2380" applyNumberFormat="1" applyFont="1" applyFill="1" applyBorder="1" applyAlignment="1" applyProtection="1">
      <alignment horizontal="center" vertical="center" wrapText="1"/>
      <protection locked="0"/>
    </xf>
    <xf numFmtId="4" fontId="91" fillId="29" borderId="36" xfId="1984" applyNumberFormat="1" applyFont="1" applyFill="1" applyBorder="1" applyAlignment="1">
      <alignment horizontal="center" vertical="center" wrapText="1"/>
    </xf>
    <xf numFmtId="166" fontId="4" fillId="0" borderId="2" xfId="6" applyNumberFormat="1" applyFont="1" applyFill="1" applyBorder="1" applyAlignment="1" applyProtection="1">
      <alignment horizontal="center" wrapText="1"/>
      <protection locked="0"/>
    </xf>
    <xf numFmtId="166" fontId="4" fillId="0" borderId="3" xfId="5" applyNumberFormat="1" applyFont="1" applyFill="1" applyBorder="1" applyAlignment="1" applyProtection="1">
      <alignment horizontal="center" wrapText="1"/>
      <protection locked="0"/>
    </xf>
    <xf numFmtId="4" fontId="52" fillId="0" borderId="0" xfId="8" applyNumberFormat="1" applyFont="1" applyBorder="1" applyAlignment="1" applyProtection="1">
      <alignment vertical="center"/>
    </xf>
    <xf numFmtId="4" fontId="72" fillId="0" borderId="0" xfId="9" applyNumberFormat="1" applyFont="1" applyFill="1" applyProtection="1"/>
    <xf numFmtId="4" fontId="72" fillId="30" borderId="0" xfId="0" applyNumberFormat="1" applyFont="1" applyFill="1" applyBorder="1" applyAlignment="1" applyProtection="1">
      <alignment horizontal="right"/>
    </xf>
    <xf numFmtId="4" fontId="6" fillId="0" borderId="3" xfId="8" applyNumberFormat="1" applyFont="1" applyBorder="1" applyProtection="1"/>
    <xf numFmtId="4" fontId="7" fillId="0" borderId="6" xfId="0" applyNumberFormat="1" applyFont="1" applyBorder="1" applyAlignment="1" applyProtection="1">
      <alignment horizontal="right"/>
    </xf>
    <xf numFmtId="4" fontId="6" fillId="0" borderId="1" xfId="0" applyNumberFormat="1" applyFont="1" applyBorder="1" applyAlignment="1" applyProtection="1">
      <alignment horizontal="right"/>
    </xf>
    <xf numFmtId="0" fontId="4" fillId="0" borderId="0" xfId="0" applyFont="1" applyAlignment="1" applyProtection="1">
      <alignment horizontal="justify"/>
      <protection locked="0"/>
    </xf>
    <xf numFmtId="0" fontId="91" fillId="0" borderId="37" xfId="1984" applyFont="1" applyBorder="1" applyAlignment="1">
      <alignment horizontal="right" vertical="center"/>
    </xf>
    <xf numFmtId="0" fontId="91" fillId="0" borderId="37" xfId="1984" applyFont="1" applyBorder="1" applyAlignment="1">
      <alignment vertical="center"/>
    </xf>
    <xf numFmtId="0" fontId="92" fillId="0" borderId="37" xfId="1984" applyFont="1" applyBorder="1" applyAlignment="1">
      <alignment horizontal="center" vertical="center"/>
    </xf>
    <xf numFmtId="4" fontId="92" fillId="0" borderId="37" xfId="1984" applyNumberFormat="1" applyFont="1" applyBorder="1" applyAlignment="1">
      <alignment horizontal="right" vertical="center"/>
    </xf>
    <xf numFmtId="4" fontId="91" fillId="0" borderId="37" xfId="2380" applyNumberFormat="1" applyFont="1" applyBorder="1" applyAlignment="1" applyProtection="1">
      <alignment horizontal="right" vertical="center"/>
      <protection locked="0"/>
    </xf>
    <xf numFmtId="4" fontId="91" fillId="0" borderId="37" xfId="1984" applyNumberFormat="1" applyFont="1" applyBorder="1" applyAlignment="1">
      <alignment horizontal="right" vertical="center"/>
    </xf>
    <xf numFmtId="0" fontId="91" fillId="0" borderId="0" xfId="1984" applyFont="1" applyBorder="1" applyAlignment="1">
      <alignment horizontal="right" vertical="center"/>
    </xf>
    <xf numFmtId="0" fontId="91" fillId="0" borderId="0" xfId="1984" applyFont="1" applyBorder="1" applyAlignment="1">
      <alignment vertical="center"/>
    </xf>
    <xf numFmtId="0" fontId="92" fillId="0" borderId="0" xfId="1984" applyFont="1" applyBorder="1" applyAlignment="1">
      <alignment horizontal="center" vertical="center"/>
    </xf>
    <xf numFmtId="4" fontId="92" fillId="0" borderId="0" xfId="1984" applyNumberFormat="1" applyFont="1" applyBorder="1" applyAlignment="1">
      <alignment horizontal="right" vertical="center"/>
    </xf>
    <xf numFmtId="4" fontId="91" fillId="0" borderId="0" xfId="2380" applyNumberFormat="1" applyFont="1" applyBorder="1" applyAlignment="1" applyProtection="1">
      <alignment horizontal="right" vertical="center"/>
      <protection locked="0"/>
    </xf>
    <xf numFmtId="4" fontId="91" fillId="0" borderId="0" xfId="1984" applyNumberFormat="1" applyFont="1" applyBorder="1" applyAlignment="1">
      <alignment horizontal="right" vertical="center"/>
    </xf>
    <xf numFmtId="0" fontId="92" fillId="34" borderId="0" xfId="1984" applyFont="1" applyFill="1" applyBorder="1" applyAlignment="1">
      <alignment horizontal="right" vertical="top"/>
    </xf>
    <xf numFmtId="0" fontId="91" fillId="34" borderId="0" xfId="1984" applyFont="1" applyFill="1" applyBorder="1" applyAlignment="1">
      <alignment horizontal="justify" vertical="top" wrapText="1"/>
    </xf>
    <xf numFmtId="2" fontId="92" fillId="34" borderId="0" xfId="2061" applyNumberFormat="1" applyFont="1" applyFill="1" applyBorder="1" applyAlignment="1">
      <alignment vertical="top" wrapText="1"/>
    </xf>
    <xf numFmtId="4" fontId="92" fillId="34" borderId="0" xfId="2372" applyNumberFormat="1" applyFont="1" applyFill="1" applyBorder="1"/>
    <xf numFmtId="4" fontId="92" fillId="35" borderId="0" xfId="2383" applyNumberFormat="1" applyFont="1" applyFill="1" applyBorder="1" applyAlignment="1" applyProtection="1">
      <alignment horizontal="right" wrapText="1"/>
      <protection locked="0"/>
    </xf>
    <xf numFmtId="4" fontId="92" fillId="34" borderId="0" xfId="2383" applyNumberFormat="1" applyFont="1" applyFill="1" applyBorder="1" applyAlignment="1" applyProtection="1">
      <alignment wrapText="1"/>
    </xf>
    <xf numFmtId="0" fontId="92" fillId="0" borderId="0" xfId="1984" applyFont="1" applyBorder="1" applyAlignment="1">
      <alignment vertical="center"/>
    </xf>
    <xf numFmtId="0" fontId="92" fillId="0" borderId="0" xfId="1984" applyFont="1" applyBorder="1" applyAlignment="1">
      <alignment horizontal="right" vertical="center"/>
    </xf>
    <xf numFmtId="166" fontId="92" fillId="0" borderId="0" xfId="1984" applyNumberFormat="1" applyFont="1" applyBorder="1" applyAlignment="1">
      <alignment horizontal="right" vertical="center"/>
    </xf>
    <xf numFmtId="0" fontId="91" fillId="0" borderId="0" xfId="1984" applyFont="1" applyBorder="1" applyAlignment="1">
      <alignment horizontal="left" wrapText="1"/>
    </xf>
    <xf numFmtId="0" fontId="92" fillId="0" borderId="0" xfId="2061" applyFont="1" applyBorder="1" applyAlignment="1">
      <alignment horizontal="center" wrapText="1"/>
    </xf>
    <xf numFmtId="4" fontId="92" fillId="0" borderId="0" xfId="2061" applyNumberFormat="1" applyFont="1" applyBorder="1" applyAlignment="1">
      <alignment wrapText="1"/>
    </xf>
    <xf numFmtId="4" fontId="92" fillId="0" borderId="0" xfId="2383" applyNumberFormat="1" applyFont="1" applyFill="1" applyBorder="1" applyAlignment="1" applyProtection="1">
      <alignment horizontal="right" wrapText="1"/>
      <protection locked="0"/>
    </xf>
    <xf numFmtId="166" fontId="91" fillId="0" borderId="0" xfId="2383" applyNumberFormat="1" applyFont="1" applyFill="1" applyBorder="1" applyAlignment="1" applyProtection="1">
      <alignment wrapText="1"/>
    </xf>
    <xf numFmtId="0" fontId="91" fillId="0" borderId="0" xfId="1984" applyFont="1" applyBorder="1"/>
    <xf numFmtId="0" fontId="92" fillId="0" borderId="0" xfId="1974" applyFont="1" applyBorder="1" applyAlignment="1">
      <alignment horizontal="justify" vertical="top" wrapText="1"/>
    </xf>
    <xf numFmtId="0" fontId="91" fillId="0" borderId="0" xfId="1984" applyFont="1" applyBorder="1" applyAlignment="1">
      <alignment horizontal="right" vertical="top"/>
    </xf>
    <xf numFmtId="0" fontId="92" fillId="0" borderId="0" xfId="1984" applyFont="1" applyBorder="1" applyAlignment="1">
      <alignment horizontal="left" vertical="top" wrapText="1"/>
    </xf>
    <xf numFmtId="1" fontId="92" fillId="0" borderId="0" xfId="1984" applyNumberFormat="1" applyFont="1" applyBorder="1" applyAlignment="1">
      <alignment horizontal="center" vertical="top"/>
    </xf>
    <xf numFmtId="4" fontId="92" fillId="0" borderId="0" xfId="1984" applyNumberFormat="1" applyFont="1" applyBorder="1" applyAlignment="1">
      <alignment horizontal="right" vertical="top"/>
    </xf>
    <xf numFmtId="4" fontId="92" fillId="0" borderId="0" xfId="1984" applyNumberFormat="1" applyFont="1" applyBorder="1" applyAlignment="1" applyProtection="1">
      <alignment horizontal="left" vertical="top"/>
      <protection locked="0"/>
    </xf>
    <xf numFmtId="4" fontId="92" fillId="0" borderId="0" xfId="1984" applyNumberFormat="1" applyFont="1" applyBorder="1" applyAlignment="1">
      <alignment horizontal="left" vertical="top"/>
    </xf>
    <xf numFmtId="4" fontId="92" fillId="0" borderId="9" xfId="1984" applyNumberFormat="1" applyFont="1" applyBorder="1" applyAlignment="1">
      <alignment horizontal="right" vertical="center"/>
    </xf>
    <xf numFmtId="0" fontId="7" fillId="0" borderId="36" xfId="1974" applyFont="1" applyBorder="1" applyAlignment="1">
      <alignment horizontal="center" wrapText="1"/>
    </xf>
    <xf numFmtId="4" fontId="92" fillId="0" borderId="25" xfId="2061" applyNumberFormat="1" applyFont="1" applyBorder="1" applyAlignment="1">
      <alignment wrapText="1"/>
    </xf>
    <xf numFmtId="4" fontId="92" fillId="0" borderId="7" xfId="2061" applyNumberFormat="1" applyFont="1" applyBorder="1" applyAlignment="1">
      <alignment wrapText="1"/>
    </xf>
    <xf numFmtId="4" fontId="92" fillId="0" borderId="25" xfId="1984" applyNumberFormat="1" applyFont="1" applyBorder="1" applyAlignment="1">
      <alignment horizontal="right" vertical="center"/>
    </xf>
    <xf numFmtId="4" fontId="92" fillId="0" borderId="7" xfId="1984" applyNumberFormat="1" applyFont="1" applyBorder="1" applyAlignment="1">
      <alignment horizontal="right" vertical="center"/>
    </xf>
    <xf numFmtId="0" fontId="4" fillId="0" borderId="0" xfId="2374" applyFont="1" applyFill="1" applyAlignment="1">
      <alignment horizontal="center" vertical="center" wrapText="1"/>
    </xf>
    <xf numFmtId="166" fontId="43" fillId="0" borderId="2" xfId="6" applyNumberFormat="1" applyFont="1" applyFill="1" applyBorder="1" applyAlignment="1" applyProtection="1">
      <alignment horizontal="center" wrapText="1"/>
      <protection locked="0"/>
    </xf>
    <xf numFmtId="166" fontId="43" fillId="0" borderId="3" xfId="5" applyNumberFormat="1" applyFont="1" applyFill="1" applyBorder="1" applyAlignment="1" applyProtection="1">
      <alignment horizontal="center" vertical="center" wrapText="1"/>
      <protection locked="0"/>
    </xf>
    <xf numFmtId="166" fontId="4" fillId="0" borderId="3" xfId="5" applyNumberFormat="1" applyFont="1" applyFill="1" applyBorder="1" applyAlignment="1" applyProtection="1">
      <alignment horizontal="center" vertical="center" wrapText="1"/>
      <protection locked="0"/>
    </xf>
    <xf numFmtId="0" fontId="6" fillId="0" borderId="44" xfId="8" applyFont="1" applyBorder="1" applyAlignment="1" applyProtection="1">
      <alignment horizontal="justify" vertical="center" wrapText="1"/>
    </xf>
    <xf numFmtId="0" fontId="7" fillId="0" borderId="44" xfId="0" applyFont="1" applyBorder="1" applyAlignment="1" applyProtection="1">
      <alignment vertical="center"/>
    </xf>
    <xf numFmtId="0" fontId="6" fillId="0" borderId="44" xfId="0" applyFont="1" applyFill="1" applyBorder="1" applyAlignment="1" applyProtection="1">
      <alignment horizontal="justify" vertical="center"/>
    </xf>
    <xf numFmtId="0" fontId="62" fillId="0" borderId="0" xfId="1974" applyFont="1" applyAlignment="1">
      <alignment wrapText="1"/>
    </xf>
    <xf numFmtId="2" fontId="110" fillId="36" borderId="0" xfId="1974" applyNumberFormat="1" applyFont="1" applyFill="1" applyAlignment="1">
      <alignment horizontal="right" vertical="center" wrapText="1"/>
    </xf>
    <xf numFmtId="2" fontId="110" fillId="36" borderId="0" xfId="1974" applyNumberFormat="1" applyFont="1" applyFill="1" applyAlignment="1">
      <alignment horizontal="center" vertical="center" wrapText="1"/>
    </xf>
    <xf numFmtId="4" fontId="110" fillId="36" borderId="0" xfId="1974" quotePrefix="1" applyNumberFormat="1" applyFont="1" applyFill="1" applyAlignment="1">
      <alignment horizontal="center" vertical="center" wrapText="1"/>
    </xf>
    <xf numFmtId="2" fontId="110" fillId="36" borderId="0" xfId="1974" quotePrefix="1" applyNumberFormat="1" applyFont="1" applyFill="1" applyAlignment="1">
      <alignment horizontal="center" vertical="center" wrapText="1"/>
    </xf>
    <xf numFmtId="0" fontId="3" fillId="0" borderId="0" xfId="1974" applyAlignment="1">
      <alignment horizontal="right" vertical="center"/>
    </xf>
    <xf numFmtId="0" fontId="3" fillId="0" borderId="0" xfId="1974" applyAlignment="1">
      <alignment vertical="center" wrapText="1"/>
    </xf>
    <xf numFmtId="2" fontId="3" fillId="0" borderId="0" xfId="1974" applyNumberFormat="1" applyAlignment="1">
      <alignment horizontal="right" vertical="center"/>
    </xf>
    <xf numFmtId="4" fontId="3" fillId="0" borderId="0" xfId="1974" applyNumberFormat="1" applyAlignment="1">
      <alignment horizontal="right" vertical="center"/>
    </xf>
    <xf numFmtId="4" fontId="3" fillId="0" borderId="0" xfId="1974" applyNumberFormat="1" applyAlignment="1">
      <alignment vertical="center"/>
    </xf>
    <xf numFmtId="0" fontId="6" fillId="36" borderId="9" xfId="1974" applyFont="1" applyFill="1" applyBorder="1" applyAlignment="1">
      <alignment horizontal="right" vertical="center"/>
    </xf>
    <xf numFmtId="0" fontId="6" fillId="36" borderId="9" xfId="1974" applyFont="1" applyFill="1" applyBorder="1" applyAlignment="1">
      <alignment vertical="center" wrapText="1"/>
    </xf>
    <xf numFmtId="0" fontId="7" fillId="36" borderId="9" xfId="1974" applyFont="1" applyFill="1" applyBorder="1" applyAlignment="1">
      <alignment vertical="center"/>
    </xf>
    <xf numFmtId="3" fontId="7" fillId="36" borderId="9" xfId="1974" applyNumberFormat="1" applyFont="1" applyFill="1" applyBorder="1" applyAlignment="1">
      <alignment horizontal="right" vertical="center"/>
    </xf>
    <xf numFmtId="4" fontId="7" fillId="36" borderId="9" xfId="1974" applyNumberFormat="1" applyFont="1" applyFill="1" applyBorder="1" applyAlignment="1">
      <alignment horizontal="right" vertical="center"/>
    </xf>
    <xf numFmtId="4" fontId="7" fillId="36" borderId="9" xfId="1974" applyNumberFormat="1" applyFont="1" applyFill="1" applyBorder="1" applyAlignment="1">
      <alignment vertical="center"/>
    </xf>
    <xf numFmtId="0" fontId="4" fillId="0" borderId="0" xfId="1974" applyFont="1" applyAlignment="1">
      <alignment horizontal="right" vertical="center"/>
    </xf>
    <xf numFmtId="0" fontId="4" fillId="0" borderId="0" xfId="1974" applyFont="1" applyAlignment="1">
      <alignment vertical="center" wrapText="1"/>
    </xf>
    <xf numFmtId="3" fontId="3" fillId="0" borderId="0" xfId="1974" applyNumberFormat="1" applyAlignment="1">
      <alignment horizontal="right" vertical="center"/>
    </xf>
    <xf numFmtId="182" fontId="4" fillId="0" borderId="0" xfId="2382" applyNumberFormat="1" applyFont="1" applyAlignment="1">
      <alignment horizontal="right" vertical="top"/>
    </xf>
    <xf numFmtId="0" fontId="4" fillId="0" borderId="0" xfId="2382" applyFont="1" applyAlignment="1">
      <alignment horizontal="justify" vertical="top" wrapText="1"/>
    </xf>
    <xf numFmtId="3" fontId="3" fillId="0" borderId="0" xfId="1974" applyNumberFormat="1" applyAlignment="1">
      <alignment horizontal="right"/>
    </xf>
    <xf numFmtId="4" fontId="3" fillId="0" borderId="0" xfId="1974" applyNumberFormat="1" applyAlignment="1">
      <alignment horizontal="right"/>
    </xf>
    <xf numFmtId="4" fontId="3" fillId="0" borderId="0" xfId="1974" applyNumberFormat="1"/>
    <xf numFmtId="0" fontId="3" fillId="0" borderId="0" xfId="1974" applyAlignment="1">
      <alignment horizontal="right" vertical="top"/>
    </xf>
    <xf numFmtId="2" fontId="3" fillId="0" borderId="0" xfId="1974" applyNumberFormat="1" applyAlignment="1">
      <alignment horizontal="justify" vertical="top" wrapText="1"/>
    </xf>
    <xf numFmtId="4" fontId="70" fillId="0" borderId="0" xfId="2381" applyNumberFormat="1" applyFont="1" applyFill="1" applyBorder="1" applyAlignment="1">
      <alignment horizontal="right"/>
    </xf>
    <xf numFmtId="0" fontId="3" fillId="0" borderId="0" xfId="1974" applyAlignment="1">
      <alignment horizontal="right" vertical="top" wrapText="1"/>
    </xf>
    <xf numFmtId="2" fontId="3" fillId="0" borderId="0" xfId="1974" applyNumberFormat="1" applyAlignment="1">
      <alignment horizontal="left" vertical="top" wrapText="1"/>
    </xf>
    <xf numFmtId="0" fontId="3" fillId="0" borderId="0" xfId="1974" applyAlignment="1">
      <alignment horizontal="center" wrapText="1"/>
    </xf>
    <xf numFmtId="4" fontId="3" fillId="0" borderId="0" xfId="1974" applyNumberFormat="1" applyAlignment="1">
      <alignment horizontal="center" wrapText="1"/>
    </xf>
    <xf numFmtId="0" fontId="3" fillId="0" borderId="0" xfId="1974" quotePrefix="1" applyAlignment="1">
      <alignment horizontal="left" vertical="top" wrapText="1"/>
    </xf>
    <xf numFmtId="0" fontId="3" fillId="0" borderId="0" xfId="1974" applyAlignment="1">
      <alignment wrapText="1"/>
    </xf>
    <xf numFmtId="2" fontId="5" fillId="0" borderId="0" xfId="1974" applyNumberFormat="1" applyFont="1" applyAlignment="1">
      <alignment horizontal="justify" vertical="top" wrapText="1"/>
    </xf>
    <xf numFmtId="0" fontId="5" fillId="0" borderId="0" xfId="1974" applyFont="1" applyAlignment="1">
      <alignment horizontal="center"/>
    </xf>
    <xf numFmtId="3" fontId="5" fillId="0" borderId="0" xfId="1974" applyNumberFormat="1" applyFont="1" applyAlignment="1">
      <alignment horizontal="right" wrapText="1"/>
    </xf>
    <xf numFmtId="0" fontId="90" fillId="36" borderId="0" xfId="1974" applyFont="1" applyFill="1" applyAlignment="1">
      <alignment horizontal="right" vertical="center"/>
    </xf>
    <xf numFmtId="0" fontId="90" fillId="36" borderId="0" xfId="1974" applyFont="1" applyFill="1" applyAlignment="1">
      <alignment vertical="center" wrapText="1"/>
    </xf>
    <xf numFmtId="0" fontId="8" fillId="36" borderId="0" xfId="1974" applyFont="1" applyFill="1" applyAlignment="1">
      <alignment horizontal="center" vertical="center"/>
    </xf>
    <xf numFmtId="3" fontId="8" fillId="36" borderId="0" xfId="1974" applyNumberFormat="1" applyFont="1" applyFill="1" applyAlignment="1">
      <alignment horizontal="right" vertical="center"/>
    </xf>
    <xf numFmtId="4" fontId="90" fillId="36" borderId="0" xfId="1974" applyNumberFormat="1" applyFont="1" applyFill="1" applyAlignment="1">
      <alignment horizontal="right" vertical="center"/>
    </xf>
    <xf numFmtId="4" fontId="90" fillId="36" borderId="0" xfId="1974" applyNumberFormat="1" applyFont="1" applyFill="1" applyAlignment="1">
      <alignment vertical="center"/>
    </xf>
    <xf numFmtId="0" fontId="8" fillId="0" borderId="0" xfId="1974" applyFont="1"/>
    <xf numFmtId="49" fontId="4" fillId="0" borderId="0" xfId="1974" applyNumberFormat="1" applyFont="1" applyAlignment="1">
      <alignment horizontal="left" vertical="center" wrapText="1"/>
    </xf>
    <xf numFmtId="4" fontId="6" fillId="36" borderId="9" xfId="2381" applyNumberFormat="1" applyFont="1" applyFill="1" applyBorder="1" applyAlignment="1">
      <alignment vertical="center"/>
    </xf>
    <xf numFmtId="0" fontId="3" fillId="0" borderId="0" xfId="1974" applyAlignment="1">
      <alignment vertical="top" wrapText="1"/>
    </xf>
    <xf numFmtId="0" fontId="3" fillId="0" borderId="0" xfId="1974" applyAlignment="1">
      <alignment horizontal="center" vertical="top" wrapText="1"/>
    </xf>
    <xf numFmtId="0" fontId="3" fillId="0" borderId="0" xfId="1974" applyAlignment="1">
      <alignment horizontal="justify" wrapText="1"/>
    </xf>
    <xf numFmtId="0" fontId="3" fillId="0" borderId="0" xfId="1974" quotePrefix="1" applyAlignment="1">
      <alignment horizontal="justify" vertical="top" wrapText="1"/>
    </xf>
    <xf numFmtId="165" fontId="3" fillId="0" borderId="0" xfId="1974" applyNumberFormat="1" applyAlignment="1">
      <alignment horizontal="right" wrapText="1"/>
    </xf>
    <xf numFmtId="0" fontId="6" fillId="36" borderId="0" xfId="1974" applyFont="1" applyFill="1" applyAlignment="1">
      <alignment horizontal="right" vertical="center"/>
    </xf>
    <xf numFmtId="49" fontId="6" fillId="36" borderId="0" xfId="1974" applyNumberFormat="1" applyFont="1" applyFill="1" applyAlignment="1">
      <alignment horizontal="left" vertical="center"/>
    </xf>
    <xf numFmtId="0" fontId="7" fillId="36" borderId="0" xfId="1974" applyFont="1" applyFill="1" applyAlignment="1">
      <alignment vertical="center"/>
    </xf>
    <xf numFmtId="3" fontId="7" fillId="36" borderId="0" xfId="1974" applyNumberFormat="1" applyFont="1" applyFill="1" applyAlignment="1">
      <alignment horizontal="right" vertical="center"/>
    </xf>
    <xf numFmtId="4" fontId="6" fillId="36" borderId="0" xfId="1974" applyNumberFormat="1" applyFont="1" applyFill="1" applyAlignment="1">
      <alignment horizontal="right" vertical="center"/>
    </xf>
    <xf numFmtId="4" fontId="6" fillId="36" borderId="0" xfId="1974" applyNumberFormat="1" applyFont="1" applyFill="1" applyAlignment="1">
      <alignment vertical="center"/>
    </xf>
    <xf numFmtId="0" fontId="7" fillId="0" borderId="0" xfId="1974" applyFont="1" applyAlignment="1">
      <alignment vertical="center"/>
    </xf>
    <xf numFmtId="49" fontId="4" fillId="0" borderId="0" xfId="1974" quotePrefix="1" applyNumberFormat="1" applyFont="1" applyAlignment="1">
      <alignment horizontal="left" vertical="center" wrapText="1"/>
    </xf>
    <xf numFmtId="0" fontId="3" fillId="0" borderId="0" xfId="1974" quotePrefix="1" applyAlignment="1">
      <alignment horizontal="center" vertical="center"/>
    </xf>
    <xf numFmtId="4" fontId="4" fillId="0" borderId="0" xfId="1974" applyNumberFormat="1" applyFont="1" applyAlignment="1">
      <alignment horizontal="right" vertical="center"/>
    </xf>
    <xf numFmtId="0" fontId="111" fillId="0" borderId="0" xfId="1974" applyFont="1" applyAlignment="1">
      <alignment horizontal="right" vertical="center"/>
    </xf>
    <xf numFmtId="0" fontId="111" fillId="0" borderId="0" xfId="1974" applyFont="1" applyAlignment="1">
      <alignment horizontal="left" vertical="center" wrapText="1"/>
    </xf>
    <xf numFmtId="0" fontId="112" fillId="0" borderId="0" xfId="1974" quotePrefix="1" applyFont="1" applyAlignment="1">
      <alignment horizontal="center" vertical="center"/>
    </xf>
    <xf numFmtId="3" fontId="112" fillId="0" borderId="0" xfId="1974" applyNumberFormat="1" applyFont="1" applyAlignment="1">
      <alignment horizontal="right" vertical="center"/>
    </xf>
    <xf numFmtId="4" fontId="111" fillId="0" borderId="0" xfId="1974" applyNumberFormat="1" applyFont="1" applyAlignment="1">
      <alignment horizontal="right" vertical="center"/>
    </xf>
    <xf numFmtId="4" fontId="111" fillId="0" borderId="0" xfId="1974" applyNumberFormat="1" applyFont="1" applyAlignment="1">
      <alignment horizontal="right" vertical="center" wrapText="1"/>
    </xf>
    <xf numFmtId="0" fontId="6" fillId="36" borderId="9" xfId="1974" applyFont="1" applyFill="1" applyBorder="1" applyAlignment="1">
      <alignment vertical="center"/>
    </xf>
    <xf numFmtId="0" fontId="6" fillId="36" borderId="9" xfId="1974" applyFont="1" applyFill="1" applyBorder="1" applyAlignment="1">
      <alignment horizontal="center" vertical="center"/>
    </xf>
    <xf numFmtId="4" fontId="6" fillId="36" borderId="9" xfId="1974" applyNumberFormat="1" applyFont="1" applyFill="1" applyBorder="1" applyAlignment="1">
      <alignment horizontal="right" vertical="center"/>
    </xf>
    <xf numFmtId="4" fontId="6" fillId="36" borderId="9" xfId="1974" applyNumberFormat="1" applyFont="1" applyFill="1" applyBorder="1" applyAlignment="1">
      <alignment vertical="center"/>
    </xf>
    <xf numFmtId="0" fontId="4" fillId="0" borderId="0" xfId="1974" quotePrefix="1" applyFont="1" applyAlignment="1">
      <alignment horizontal="right" vertical="center"/>
    </xf>
    <xf numFmtId="0" fontId="4" fillId="0" borderId="0" xfId="1974" applyFont="1" applyAlignment="1">
      <alignment horizontal="justify" vertical="center" wrapText="1"/>
    </xf>
    <xf numFmtId="0" fontId="112" fillId="0" borderId="0" xfId="1974" applyFont="1" applyAlignment="1">
      <alignment vertical="center"/>
    </xf>
    <xf numFmtId="0" fontId="4" fillId="0" borderId="0" xfId="1974" quotePrefix="1" applyFont="1" applyAlignment="1">
      <alignment horizontal="right" vertical="top"/>
    </xf>
    <xf numFmtId="0" fontId="5" fillId="0" borderId="0" xfId="1974" applyFont="1" applyAlignment="1">
      <alignment horizontal="justify" vertical="top" wrapText="1"/>
    </xf>
    <xf numFmtId="0" fontId="5" fillId="0" borderId="0" xfId="1974" applyFont="1" applyAlignment="1">
      <alignment horizontal="center" wrapText="1"/>
    </xf>
    <xf numFmtId="4" fontId="112" fillId="0" borderId="0" xfId="1974" applyNumberFormat="1" applyFont="1" applyAlignment="1">
      <alignment horizontal="right"/>
    </xf>
    <xf numFmtId="3" fontId="3" fillId="0" borderId="0" xfId="1974" applyNumberFormat="1" applyAlignment="1">
      <alignment horizontal="center" wrapText="1"/>
    </xf>
    <xf numFmtId="0" fontId="6" fillId="36" borderId="0" xfId="1974" applyFont="1" applyFill="1" applyAlignment="1">
      <alignment horizontal="left" vertical="center" wrapText="1"/>
    </xf>
    <xf numFmtId="0" fontId="7" fillId="36" borderId="0" xfId="1974" quotePrefix="1" applyFont="1" applyFill="1" applyAlignment="1">
      <alignment horizontal="center" vertical="center"/>
    </xf>
    <xf numFmtId="4" fontId="112" fillId="0" borderId="0" xfId="1974" applyNumberFormat="1" applyFont="1" applyAlignment="1">
      <alignment horizontal="right" vertical="center"/>
    </xf>
    <xf numFmtId="0" fontId="6" fillId="36" borderId="9" xfId="1974" applyFont="1" applyFill="1" applyBorder="1" applyAlignment="1">
      <alignment horizontal="left" vertical="center"/>
    </xf>
    <xf numFmtId="3" fontId="3" fillId="0" borderId="0" xfId="1974" applyNumberFormat="1"/>
    <xf numFmtId="4" fontId="111" fillId="0" borderId="0" xfId="1974" applyNumberFormat="1" applyFont="1" applyAlignment="1">
      <alignment horizontal="right"/>
    </xf>
    <xf numFmtId="16" fontId="3" fillId="0" borderId="0" xfId="1974" applyNumberFormat="1" applyAlignment="1">
      <alignment horizontal="right" vertical="top" wrapText="1"/>
    </xf>
    <xf numFmtId="0" fontId="32" fillId="0" borderId="0" xfId="1974" applyFont="1" applyAlignment="1">
      <alignment horizontal="center" wrapText="1"/>
    </xf>
    <xf numFmtId="3" fontId="32" fillId="0" borderId="0" xfId="1974" applyNumberFormat="1" applyFont="1" applyAlignment="1">
      <alignment wrapText="1"/>
    </xf>
    <xf numFmtId="0" fontId="32" fillId="0" borderId="0" xfId="1974" quotePrefix="1" applyFont="1" applyAlignment="1">
      <alignment horizontal="right" vertical="top" wrapText="1"/>
    </xf>
    <xf numFmtId="4" fontId="3" fillId="0" borderId="0" xfId="1974" applyNumberFormat="1" applyAlignment="1">
      <alignment wrapText="1"/>
    </xf>
    <xf numFmtId="165" fontId="3" fillId="0" borderId="0" xfId="1974" applyNumberFormat="1" applyAlignment="1">
      <alignment wrapText="1"/>
    </xf>
    <xf numFmtId="3" fontId="3" fillId="0" borderId="0" xfId="1974" applyNumberFormat="1" applyAlignment="1">
      <alignment wrapText="1"/>
    </xf>
    <xf numFmtId="0" fontId="32" fillId="0" borderId="0" xfId="1974" applyFont="1" applyAlignment="1">
      <alignment horizontal="right" vertical="top" wrapText="1"/>
    </xf>
    <xf numFmtId="0" fontId="3" fillId="0" borderId="0" xfId="1974" applyAlignment="1">
      <alignment horizontal="left" wrapText="1"/>
    </xf>
    <xf numFmtId="0" fontId="6" fillId="36" borderId="0" xfId="1974" applyFont="1" applyFill="1" applyAlignment="1">
      <alignment horizontal="right" vertical="top"/>
    </xf>
    <xf numFmtId="0" fontId="6" fillId="36" borderId="0" xfId="1974" applyFont="1" applyFill="1" applyAlignment="1">
      <alignment horizontal="left"/>
    </xf>
    <xf numFmtId="2" fontId="7" fillId="36" borderId="0" xfId="2381" applyNumberFormat="1" applyFont="1" applyFill="1" applyBorder="1" applyAlignment="1">
      <alignment horizontal="center" wrapText="1"/>
    </xf>
    <xf numFmtId="3" fontId="113" fillId="36" borderId="0" xfId="1974" applyNumberFormat="1" applyFont="1" applyFill="1" applyAlignment="1">
      <alignment wrapText="1"/>
    </xf>
    <xf numFmtId="4" fontId="114" fillId="36" borderId="0" xfId="1974" applyNumberFormat="1" applyFont="1" applyFill="1" applyAlignment="1">
      <alignment horizontal="right"/>
    </xf>
    <xf numFmtId="0" fontId="115" fillId="0" borderId="0" xfId="1974" applyFont="1" applyAlignment="1">
      <alignment horizontal="right" vertical="top"/>
    </xf>
    <xf numFmtId="0" fontId="115" fillId="0" borderId="0" xfId="1974" applyFont="1" applyAlignment="1">
      <alignment wrapText="1"/>
    </xf>
    <xf numFmtId="0" fontId="116" fillId="0" borderId="0" xfId="1974" applyFont="1"/>
    <xf numFmtId="3" fontId="116" fillId="0" borderId="0" xfId="1974" applyNumberFormat="1" applyFont="1" applyAlignment="1">
      <alignment horizontal="right"/>
    </xf>
    <xf numFmtId="4" fontId="116" fillId="0" borderId="0" xfId="1974" applyNumberFormat="1" applyFont="1" applyAlignment="1">
      <alignment horizontal="right"/>
    </xf>
    <xf numFmtId="4" fontId="116" fillId="0" borderId="0" xfId="1974" applyNumberFormat="1" applyFont="1"/>
    <xf numFmtId="0" fontId="4" fillId="0" borderId="0" xfId="2382" applyFont="1" applyAlignment="1">
      <alignment horizontal="right" vertical="top"/>
    </xf>
    <xf numFmtId="0" fontId="4" fillId="0" borderId="0" xfId="2382" applyFont="1" applyAlignment="1">
      <alignment horizontal="justify" wrapText="1"/>
    </xf>
    <xf numFmtId="0" fontId="4" fillId="0" borderId="0" xfId="2382" applyFont="1" applyAlignment="1">
      <alignment horizontal="center"/>
    </xf>
    <xf numFmtId="3" fontId="112" fillId="0" borderId="0" xfId="1974" applyNumberFormat="1" applyFont="1" applyAlignment="1">
      <alignment horizontal="right"/>
    </xf>
    <xf numFmtId="0" fontId="6" fillId="0" borderId="0" xfId="2382" applyFont="1" applyAlignment="1">
      <alignment horizontal="right" vertical="center"/>
    </xf>
    <xf numFmtId="0" fontId="6" fillId="0" borderId="0" xfId="2382" applyFont="1" applyAlignment="1">
      <alignment horizontal="justify" vertical="center" wrapText="1"/>
    </xf>
    <xf numFmtId="0" fontId="6" fillId="0" borderId="0" xfId="2382" applyFont="1" applyAlignment="1">
      <alignment horizontal="center" vertical="center"/>
    </xf>
    <xf numFmtId="3" fontId="7" fillId="0" borderId="0" xfId="2382" applyNumberFormat="1" applyFont="1" applyAlignment="1">
      <alignment horizontal="right" vertical="center"/>
    </xf>
    <xf numFmtId="4" fontId="6" fillId="0" borderId="0" xfId="2382" applyNumberFormat="1" applyFont="1" applyAlignment="1">
      <alignment horizontal="right" vertical="center"/>
    </xf>
    <xf numFmtId="4" fontId="6" fillId="0" borderId="0" xfId="2381" applyNumberFormat="1" applyFont="1" applyFill="1" applyBorder="1" applyAlignment="1">
      <alignment vertical="center"/>
    </xf>
    <xf numFmtId="4" fontId="6" fillId="0" borderId="0" xfId="2382" applyNumberFormat="1" applyFont="1" applyAlignment="1">
      <alignment vertical="center"/>
    </xf>
    <xf numFmtId="0" fontId="6" fillId="0" borderId="0" xfId="1974" applyFont="1" applyAlignment="1">
      <alignment vertical="center" wrapText="1"/>
    </xf>
    <xf numFmtId="0" fontId="6" fillId="0" borderId="0" xfId="2382" applyFont="1" applyAlignment="1">
      <alignment horizontal="right" vertical="top"/>
    </xf>
    <xf numFmtId="0" fontId="6" fillId="0" borderId="0" xfId="2382" applyFont="1" applyAlignment="1">
      <alignment horizontal="right" wrapText="1"/>
    </xf>
    <xf numFmtId="0" fontId="6" fillId="0" borderId="0" xfId="2382" applyFont="1" applyAlignment="1">
      <alignment horizontal="center"/>
    </xf>
    <xf numFmtId="3" fontId="7" fillId="0" borderId="0" xfId="2382" applyNumberFormat="1" applyFont="1" applyAlignment="1">
      <alignment horizontal="right"/>
    </xf>
    <xf numFmtId="4" fontId="6" fillId="0" borderId="0" xfId="2382" applyNumberFormat="1" applyFont="1" applyAlignment="1">
      <alignment horizontal="right"/>
    </xf>
    <xf numFmtId="4" fontId="6" fillId="0" borderId="0" xfId="2382" applyNumberFormat="1" applyFont="1"/>
    <xf numFmtId="0" fontId="3" fillId="0" borderId="0" xfId="2382" applyFont="1" applyAlignment="1">
      <alignment horizontal="right" vertical="top"/>
    </xf>
    <xf numFmtId="0" fontId="3" fillId="0" borderId="0" xfId="2382" applyFont="1" applyAlignment="1">
      <alignment horizontal="justify" wrapText="1"/>
    </xf>
    <xf numFmtId="2" fontId="7" fillId="0" borderId="0" xfId="2382" applyNumberFormat="1" applyFont="1" applyAlignment="1">
      <alignment horizontal="right"/>
    </xf>
    <xf numFmtId="0" fontId="62" fillId="0" borderId="0" xfId="2382" applyFont="1" applyAlignment="1">
      <alignment horizontal="justify" wrapText="1"/>
    </xf>
    <xf numFmtId="0" fontId="62" fillId="0" borderId="0" xfId="2382" applyFont="1" applyAlignment="1">
      <alignment horizontal="left"/>
    </xf>
    <xf numFmtId="0" fontId="4" fillId="0" borderId="0" xfId="2382" applyFont="1" applyAlignment="1">
      <alignment horizontal="left"/>
    </xf>
    <xf numFmtId="2" fontId="3" fillId="0" borderId="0" xfId="2382" applyNumberFormat="1" applyFont="1" applyAlignment="1">
      <alignment horizontal="left"/>
    </xf>
    <xf numFmtId="4" fontId="4" fillId="0" borderId="0" xfId="2382" applyNumberFormat="1" applyFont="1" applyAlignment="1">
      <alignment horizontal="right"/>
    </xf>
    <xf numFmtId="4" fontId="3" fillId="0" borderId="0" xfId="2382" applyNumberFormat="1" applyFont="1" applyAlignment="1">
      <alignment horizontal="center"/>
    </xf>
    <xf numFmtId="0" fontId="3" fillId="0" borderId="0" xfId="1974" applyAlignment="1">
      <alignment horizontal="right"/>
    </xf>
    <xf numFmtId="2" fontId="3" fillId="0" borderId="0" xfId="1974" applyNumberFormat="1" applyAlignment="1">
      <alignment horizontal="right"/>
    </xf>
    <xf numFmtId="0" fontId="92" fillId="0" borderId="36" xfId="1984" applyFont="1" applyBorder="1" applyAlignment="1">
      <alignment horizontal="center" wrapText="1"/>
    </xf>
    <xf numFmtId="0" fontId="91" fillId="0" borderId="36" xfId="1984" applyFont="1" applyBorder="1" applyAlignment="1">
      <alignment horizontal="right" vertical="top"/>
    </xf>
    <xf numFmtId="0" fontId="109" fillId="0" borderId="0" xfId="1974" applyFont="1" applyAlignment="1">
      <alignment horizontal="center"/>
    </xf>
    <xf numFmtId="0" fontId="62" fillId="0" borderId="0" xfId="1974" applyFont="1" applyAlignment="1">
      <alignment horizontal="center" wrapText="1"/>
    </xf>
    <xf numFmtId="0" fontId="4" fillId="0" borderId="0" xfId="2382" applyFont="1" applyAlignment="1">
      <alignment horizontal="center"/>
    </xf>
    <xf numFmtId="0" fontId="3" fillId="0" borderId="0" xfId="1974" applyAlignment="1">
      <alignment horizontal="left"/>
    </xf>
    <xf numFmtId="0" fontId="4" fillId="0" borderId="0" xfId="2374" applyFont="1" applyAlignment="1">
      <alignment horizontal="left" vertical="top"/>
    </xf>
    <xf numFmtId="4" fontId="51" fillId="29" borderId="0" xfId="1974" applyNumberFormat="1" applyFont="1" applyFill="1" applyAlignment="1">
      <alignment horizontal="left" vertical="center"/>
    </xf>
    <xf numFmtId="0" fontId="6" fillId="0" borderId="43" xfId="0" applyFont="1" applyBorder="1" applyAlignment="1" applyProtection="1">
      <alignment horizontal="left"/>
    </xf>
    <xf numFmtId="0" fontId="6" fillId="0" borderId="9" xfId="0" applyFont="1" applyBorder="1" applyAlignment="1" applyProtection="1">
      <alignment horizontal="left"/>
    </xf>
    <xf numFmtId="0" fontId="6" fillId="0" borderId="10" xfId="0" applyFont="1" applyBorder="1" applyAlignment="1" applyProtection="1">
      <alignment horizontal="left"/>
    </xf>
    <xf numFmtId="0" fontId="75" fillId="0" borderId="0" xfId="0" applyFont="1" applyAlignment="1" applyProtection="1">
      <alignment horizontal="center" vertical="center" wrapText="1"/>
    </xf>
    <xf numFmtId="0" fontId="14" fillId="0" borderId="0" xfId="0" applyFont="1" applyAlignment="1" applyProtection="1">
      <alignment horizontal="center" wrapText="1"/>
    </xf>
    <xf numFmtId="0" fontId="52" fillId="0" borderId="0" xfId="8" applyFont="1" applyAlignment="1" applyProtection="1">
      <alignment horizontal="left" vertical="center" wrapText="1"/>
    </xf>
    <xf numFmtId="0" fontId="6" fillId="0" borderId="4" xfId="8" applyFont="1" applyBorder="1" applyAlignment="1" applyProtection="1">
      <alignment horizontal="left"/>
    </xf>
    <xf numFmtId="0" fontId="6" fillId="0" borderId="5" xfId="8" applyFont="1" applyBorder="1" applyAlignment="1" applyProtection="1">
      <alignment horizontal="left"/>
    </xf>
    <xf numFmtId="0" fontId="6" fillId="0" borderId="39" xfId="8" applyFont="1" applyBorder="1" applyAlignment="1" applyProtection="1">
      <alignment horizontal="left"/>
    </xf>
    <xf numFmtId="0" fontId="6" fillId="0" borderId="42" xfId="0" applyFont="1" applyBorder="1" applyAlignment="1" applyProtection="1">
      <alignment horizontal="left"/>
    </xf>
    <xf numFmtId="0" fontId="6" fillId="0" borderId="40" xfId="0" applyFont="1" applyBorder="1" applyAlignment="1" applyProtection="1">
      <alignment horizontal="left"/>
    </xf>
    <xf numFmtId="0" fontId="6" fillId="0" borderId="41" xfId="0" applyFont="1" applyBorder="1" applyAlignment="1" applyProtection="1">
      <alignment horizontal="left"/>
    </xf>
  </cellXfs>
  <cellStyles count="2384">
    <cellStyle name="20% - Accent1 2" xfId="10" xr:uid="{00000000-0005-0000-0000-000000000000}"/>
    <cellStyle name="20% - Accent1 2 10" xfId="11" xr:uid="{00000000-0005-0000-0000-000001000000}"/>
    <cellStyle name="20% - Accent1 2 11" xfId="12" xr:uid="{00000000-0005-0000-0000-000002000000}"/>
    <cellStyle name="20% - Accent1 2 12" xfId="13" xr:uid="{00000000-0005-0000-0000-000003000000}"/>
    <cellStyle name="20% - Accent1 2 13" xfId="14" xr:uid="{00000000-0005-0000-0000-000004000000}"/>
    <cellStyle name="20% - Accent1 2 14" xfId="15" xr:uid="{00000000-0005-0000-0000-000005000000}"/>
    <cellStyle name="20% - Accent1 2 15" xfId="16" xr:uid="{00000000-0005-0000-0000-000006000000}"/>
    <cellStyle name="20% - Accent1 2 16" xfId="17" xr:uid="{00000000-0005-0000-0000-000007000000}"/>
    <cellStyle name="20% - Accent1 2 17" xfId="18" xr:uid="{00000000-0005-0000-0000-000008000000}"/>
    <cellStyle name="20% - Accent1 2 18" xfId="19" xr:uid="{00000000-0005-0000-0000-000009000000}"/>
    <cellStyle name="20% - Accent1 2 19" xfId="20" xr:uid="{00000000-0005-0000-0000-00000A000000}"/>
    <cellStyle name="20% - Accent1 2 2" xfId="21" xr:uid="{00000000-0005-0000-0000-00000B000000}"/>
    <cellStyle name="20% - Accent1 2 20" xfId="22" xr:uid="{00000000-0005-0000-0000-00000C000000}"/>
    <cellStyle name="20% - Accent1 2 21" xfId="23" xr:uid="{00000000-0005-0000-0000-00000D000000}"/>
    <cellStyle name="20% - Accent1 2 22" xfId="24" xr:uid="{00000000-0005-0000-0000-00000E000000}"/>
    <cellStyle name="20% - Accent1 2 23" xfId="25" xr:uid="{00000000-0005-0000-0000-00000F000000}"/>
    <cellStyle name="20% - Accent1 2 24" xfId="26" xr:uid="{00000000-0005-0000-0000-000010000000}"/>
    <cellStyle name="20% - Accent1 2 25" xfId="27" xr:uid="{00000000-0005-0000-0000-000011000000}"/>
    <cellStyle name="20% - Accent1 2 26" xfId="28" xr:uid="{00000000-0005-0000-0000-000012000000}"/>
    <cellStyle name="20% - Accent1 2 27" xfId="29" xr:uid="{00000000-0005-0000-0000-000013000000}"/>
    <cellStyle name="20% - Accent1 2 28" xfId="30" xr:uid="{00000000-0005-0000-0000-000014000000}"/>
    <cellStyle name="20% - Accent1 2 29" xfId="31" xr:uid="{00000000-0005-0000-0000-000015000000}"/>
    <cellStyle name="20% - Accent1 2 3" xfId="32" xr:uid="{00000000-0005-0000-0000-000016000000}"/>
    <cellStyle name="20% - Accent1 2 30" xfId="33" xr:uid="{00000000-0005-0000-0000-000017000000}"/>
    <cellStyle name="20% - Accent1 2 31" xfId="34" xr:uid="{00000000-0005-0000-0000-000018000000}"/>
    <cellStyle name="20% - Accent1 2 32" xfId="35" xr:uid="{00000000-0005-0000-0000-000019000000}"/>
    <cellStyle name="20% - Accent1 2 4" xfId="36" xr:uid="{00000000-0005-0000-0000-00001A000000}"/>
    <cellStyle name="20% - Accent1 2 5" xfId="37" xr:uid="{00000000-0005-0000-0000-00001B000000}"/>
    <cellStyle name="20% - Accent1 2 6" xfId="38" xr:uid="{00000000-0005-0000-0000-00001C000000}"/>
    <cellStyle name="20% - Accent1 2 7" xfId="39" xr:uid="{00000000-0005-0000-0000-00001D000000}"/>
    <cellStyle name="20% - Accent1 2 8" xfId="40" xr:uid="{00000000-0005-0000-0000-00001E000000}"/>
    <cellStyle name="20% - Accent1 2 9" xfId="41" xr:uid="{00000000-0005-0000-0000-00001F000000}"/>
    <cellStyle name="20% - Accent1 3" xfId="42" xr:uid="{00000000-0005-0000-0000-000020000000}"/>
    <cellStyle name="20% - Accent1 3 10" xfId="43" xr:uid="{00000000-0005-0000-0000-000021000000}"/>
    <cellStyle name="20% - Accent1 3 11" xfId="44" xr:uid="{00000000-0005-0000-0000-000022000000}"/>
    <cellStyle name="20% - Accent1 3 12" xfId="45" xr:uid="{00000000-0005-0000-0000-000023000000}"/>
    <cellStyle name="20% - Accent1 3 13" xfId="46" xr:uid="{00000000-0005-0000-0000-000024000000}"/>
    <cellStyle name="20% - Accent1 3 14" xfId="47" xr:uid="{00000000-0005-0000-0000-000025000000}"/>
    <cellStyle name="20% - Accent1 3 15" xfId="48" xr:uid="{00000000-0005-0000-0000-000026000000}"/>
    <cellStyle name="20% - Accent1 3 16" xfId="49" xr:uid="{00000000-0005-0000-0000-000027000000}"/>
    <cellStyle name="20% - Accent1 3 17" xfId="50" xr:uid="{00000000-0005-0000-0000-000028000000}"/>
    <cellStyle name="20% - Accent1 3 18" xfId="51" xr:uid="{00000000-0005-0000-0000-000029000000}"/>
    <cellStyle name="20% - Accent1 3 19" xfId="52" xr:uid="{00000000-0005-0000-0000-00002A000000}"/>
    <cellStyle name="20% - Accent1 3 2" xfId="53" xr:uid="{00000000-0005-0000-0000-00002B000000}"/>
    <cellStyle name="20% - Accent1 3 20" xfId="54" xr:uid="{00000000-0005-0000-0000-00002C000000}"/>
    <cellStyle name="20% - Accent1 3 21" xfId="55" xr:uid="{00000000-0005-0000-0000-00002D000000}"/>
    <cellStyle name="20% - Accent1 3 22" xfId="56" xr:uid="{00000000-0005-0000-0000-00002E000000}"/>
    <cellStyle name="20% - Accent1 3 23" xfId="57" xr:uid="{00000000-0005-0000-0000-00002F000000}"/>
    <cellStyle name="20% - Accent1 3 3" xfId="58" xr:uid="{00000000-0005-0000-0000-000030000000}"/>
    <cellStyle name="20% - Accent1 3 4" xfId="59" xr:uid="{00000000-0005-0000-0000-000031000000}"/>
    <cellStyle name="20% - Accent1 3 5" xfId="60" xr:uid="{00000000-0005-0000-0000-000032000000}"/>
    <cellStyle name="20% - Accent1 3 6" xfId="61" xr:uid="{00000000-0005-0000-0000-000033000000}"/>
    <cellStyle name="20% - Accent1 3 7" xfId="62" xr:uid="{00000000-0005-0000-0000-000034000000}"/>
    <cellStyle name="20% - Accent1 3 8" xfId="63" xr:uid="{00000000-0005-0000-0000-000035000000}"/>
    <cellStyle name="20% - Accent1 3 9" xfId="64" xr:uid="{00000000-0005-0000-0000-000036000000}"/>
    <cellStyle name="20% - Accent1 4" xfId="65" xr:uid="{00000000-0005-0000-0000-000037000000}"/>
    <cellStyle name="20% - Accent1 4 10" xfId="66" xr:uid="{00000000-0005-0000-0000-000038000000}"/>
    <cellStyle name="20% - Accent1 4 11" xfId="67" xr:uid="{00000000-0005-0000-0000-000039000000}"/>
    <cellStyle name="20% - Accent1 4 12" xfId="68" xr:uid="{00000000-0005-0000-0000-00003A000000}"/>
    <cellStyle name="20% - Accent1 4 13" xfId="69" xr:uid="{00000000-0005-0000-0000-00003B000000}"/>
    <cellStyle name="20% - Accent1 4 14" xfId="70" xr:uid="{00000000-0005-0000-0000-00003C000000}"/>
    <cellStyle name="20% - Accent1 4 15" xfId="71" xr:uid="{00000000-0005-0000-0000-00003D000000}"/>
    <cellStyle name="20% - Accent1 4 16" xfId="72" xr:uid="{00000000-0005-0000-0000-00003E000000}"/>
    <cellStyle name="20% - Accent1 4 17" xfId="73" xr:uid="{00000000-0005-0000-0000-00003F000000}"/>
    <cellStyle name="20% - Accent1 4 18" xfId="74" xr:uid="{00000000-0005-0000-0000-000040000000}"/>
    <cellStyle name="20% - Accent1 4 19" xfId="75" xr:uid="{00000000-0005-0000-0000-000041000000}"/>
    <cellStyle name="20% - Accent1 4 2" xfId="76" xr:uid="{00000000-0005-0000-0000-000042000000}"/>
    <cellStyle name="20% - Accent1 4 20" xfId="77" xr:uid="{00000000-0005-0000-0000-000043000000}"/>
    <cellStyle name="20% - Accent1 4 3" xfId="78" xr:uid="{00000000-0005-0000-0000-000044000000}"/>
    <cellStyle name="20% - Accent1 4 4" xfId="79" xr:uid="{00000000-0005-0000-0000-000045000000}"/>
    <cellStyle name="20% - Accent1 4 5" xfId="80" xr:uid="{00000000-0005-0000-0000-000046000000}"/>
    <cellStyle name="20% - Accent1 4 6" xfId="81" xr:uid="{00000000-0005-0000-0000-000047000000}"/>
    <cellStyle name="20% - Accent1 4 7" xfId="82" xr:uid="{00000000-0005-0000-0000-000048000000}"/>
    <cellStyle name="20% - Accent1 4 8" xfId="83" xr:uid="{00000000-0005-0000-0000-000049000000}"/>
    <cellStyle name="20% - Accent1 4 9" xfId="84" xr:uid="{00000000-0005-0000-0000-00004A000000}"/>
    <cellStyle name="20% - Accent2 2" xfId="85" xr:uid="{00000000-0005-0000-0000-00004B000000}"/>
    <cellStyle name="20% - Accent2 2 10" xfId="86" xr:uid="{00000000-0005-0000-0000-00004C000000}"/>
    <cellStyle name="20% - Accent2 2 11" xfId="87" xr:uid="{00000000-0005-0000-0000-00004D000000}"/>
    <cellStyle name="20% - Accent2 2 12" xfId="88" xr:uid="{00000000-0005-0000-0000-00004E000000}"/>
    <cellStyle name="20% - Accent2 2 13" xfId="89" xr:uid="{00000000-0005-0000-0000-00004F000000}"/>
    <cellStyle name="20% - Accent2 2 14" xfId="90" xr:uid="{00000000-0005-0000-0000-000050000000}"/>
    <cellStyle name="20% - Accent2 2 15" xfId="91" xr:uid="{00000000-0005-0000-0000-000051000000}"/>
    <cellStyle name="20% - Accent2 2 16" xfId="92" xr:uid="{00000000-0005-0000-0000-000052000000}"/>
    <cellStyle name="20% - Accent2 2 17" xfId="93" xr:uid="{00000000-0005-0000-0000-000053000000}"/>
    <cellStyle name="20% - Accent2 2 18" xfId="94" xr:uid="{00000000-0005-0000-0000-000054000000}"/>
    <cellStyle name="20% - Accent2 2 19" xfId="95" xr:uid="{00000000-0005-0000-0000-000055000000}"/>
    <cellStyle name="20% - Accent2 2 2" xfId="96" xr:uid="{00000000-0005-0000-0000-000056000000}"/>
    <cellStyle name="20% - Accent2 2 20" xfId="97" xr:uid="{00000000-0005-0000-0000-000057000000}"/>
    <cellStyle name="20% - Accent2 2 21" xfId="98" xr:uid="{00000000-0005-0000-0000-000058000000}"/>
    <cellStyle name="20% - Accent2 2 22" xfId="99" xr:uid="{00000000-0005-0000-0000-000059000000}"/>
    <cellStyle name="20% - Accent2 2 23" xfId="100" xr:uid="{00000000-0005-0000-0000-00005A000000}"/>
    <cellStyle name="20% - Accent2 2 24" xfId="101" xr:uid="{00000000-0005-0000-0000-00005B000000}"/>
    <cellStyle name="20% - Accent2 2 25" xfId="102" xr:uid="{00000000-0005-0000-0000-00005C000000}"/>
    <cellStyle name="20% - Accent2 2 26" xfId="103" xr:uid="{00000000-0005-0000-0000-00005D000000}"/>
    <cellStyle name="20% - Accent2 2 27" xfId="104" xr:uid="{00000000-0005-0000-0000-00005E000000}"/>
    <cellStyle name="20% - Accent2 2 28" xfId="105" xr:uid="{00000000-0005-0000-0000-00005F000000}"/>
    <cellStyle name="20% - Accent2 2 29" xfId="106" xr:uid="{00000000-0005-0000-0000-000060000000}"/>
    <cellStyle name="20% - Accent2 2 3" xfId="107" xr:uid="{00000000-0005-0000-0000-000061000000}"/>
    <cellStyle name="20% - Accent2 2 30" xfId="108" xr:uid="{00000000-0005-0000-0000-000062000000}"/>
    <cellStyle name="20% - Accent2 2 31" xfId="109" xr:uid="{00000000-0005-0000-0000-000063000000}"/>
    <cellStyle name="20% - Accent2 2 32" xfId="110" xr:uid="{00000000-0005-0000-0000-000064000000}"/>
    <cellStyle name="20% - Accent2 2 4" xfId="111" xr:uid="{00000000-0005-0000-0000-000065000000}"/>
    <cellStyle name="20% - Accent2 2 5" xfId="112" xr:uid="{00000000-0005-0000-0000-000066000000}"/>
    <cellStyle name="20% - Accent2 2 6" xfId="113" xr:uid="{00000000-0005-0000-0000-000067000000}"/>
    <cellStyle name="20% - Accent2 2 7" xfId="114" xr:uid="{00000000-0005-0000-0000-000068000000}"/>
    <cellStyle name="20% - Accent2 2 8" xfId="115" xr:uid="{00000000-0005-0000-0000-000069000000}"/>
    <cellStyle name="20% - Accent2 2 9" xfId="116" xr:uid="{00000000-0005-0000-0000-00006A000000}"/>
    <cellStyle name="20% - Accent2 3" xfId="117" xr:uid="{00000000-0005-0000-0000-00006B000000}"/>
    <cellStyle name="20% - Accent2 3 10" xfId="118" xr:uid="{00000000-0005-0000-0000-00006C000000}"/>
    <cellStyle name="20% - Accent2 3 11" xfId="119" xr:uid="{00000000-0005-0000-0000-00006D000000}"/>
    <cellStyle name="20% - Accent2 3 12" xfId="120" xr:uid="{00000000-0005-0000-0000-00006E000000}"/>
    <cellStyle name="20% - Accent2 3 13" xfId="121" xr:uid="{00000000-0005-0000-0000-00006F000000}"/>
    <cellStyle name="20% - Accent2 3 14" xfId="122" xr:uid="{00000000-0005-0000-0000-000070000000}"/>
    <cellStyle name="20% - Accent2 3 15" xfId="123" xr:uid="{00000000-0005-0000-0000-000071000000}"/>
    <cellStyle name="20% - Accent2 3 16" xfId="124" xr:uid="{00000000-0005-0000-0000-000072000000}"/>
    <cellStyle name="20% - Accent2 3 17" xfId="125" xr:uid="{00000000-0005-0000-0000-000073000000}"/>
    <cellStyle name="20% - Accent2 3 18" xfId="126" xr:uid="{00000000-0005-0000-0000-000074000000}"/>
    <cellStyle name="20% - Accent2 3 19" xfId="127" xr:uid="{00000000-0005-0000-0000-000075000000}"/>
    <cellStyle name="20% - Accent2 3 2" xfId="128" xr:uid="{00000000-0005-0000-0000-000076000000}"/>
    <cellStyle name="20% - Accent2 3 20" xfId="129" xr:uid="{00000000-0005-0000-0000-000077000000}"/>
    <cellStyle name="20% - Accent2 3 21" xfId="130" xr:uid="{00000000-0005-0000-0000-000078000000}"/>
    <cellStyle name="20% - Accent2 3 22" xfId="131" xr:uid="{00000000-0005-0000-0000-000079000000}"/>
    <cellStyle name="20% - Accent2 3 23" xfId="132" xr:uid="{00000000-0005-0000-0000-00007A000000}"/>
    <cellStyle name="20% - Accent2 3 3" xfId="133" xr:uid="{00000000-0005-0000-0000-00007B000000}"/>
    <cellStyle name="20% - Accent2 3 4" xfId="134" xr:uid="{00000000-0005-0000-0000-00007C000000}"/>
    <cellStyle name="20% - Accent2 3 5" xfId="135" xr:uid="{00000000-0005-0000-0000-00007D000000}"/>
    <cellStyle name="20% - Accent2 3 6" xfId="136" xr:uid="{00000000-0005-0000-0000-00007E000000}"/>
    <cellStyle name="20% - Accent2 3 7" xfId="137" xr:uid="{00000000-0005-0000-0000-00007F000000}"/>
    <cellStyle name="20% - Accent2 3 8" xfId="138" xr:uid="{00000000-0005-0000-0000-000080000000}"/>
    <cellStyle name="20% - Accent2 3 9" xfId="139" xr:uid="{00000000-0005-0000-0000-000081000000}"/>
    <cellStyle name="20% - Accent2 4" xfId="140" xr:uid="{00000000-0005-0000-0000-000082000000}"/>
    <cellStyle name="20% - Accent2 4 10" xfId="141" xr:uid="{00000000-0005-0000-0000-000083000000}"/>
    <cellStyle name="20% - Accent2 4 11" xfId="142" xr:uid="{00000000-0005-0000-0000-000084000000}"/>
    <cellStyle name="20% - Accent2 4 12" xfId="143" xr:uid="{00000000-0005-0000-0000-000085000000}"/>
    <cellStyle name="20% - Accent2 4 13" xfId="144" xr:uid="{00000000-0005-0000-0000-000086000000}"/>
    <cellStyle name="20% - Accent2 4 14" xfId="145" xr:uid="{00000000-0005-0000-0000-000087000000}"/>
    <cellStyle name="20% - Accent2 4 15" xfId="146" xr:uid="{00000000-0005-0000-0000-000088000000}"/>
    <cellStyle name="20% - Accent2 4 16" xfId="147" xr:uid="{00000000-0005-0000-0000-000089000000}"/>
    <cellStyle name="20% - Accent2 4 17" xfId="148" xr:uid="{00000000-0005-0000-0000-00008A000000}"/>
    <cellStyle name="20% - Accent2 4 18" xfId="149" xr:uid="{00000000-0005-0000-0000-00008B000000}"/>
    <cellStyle name="20% - Accent2 4 19" xfId="150" xr:uid="{00000000-0005-0000-0000-00008C000000}"/>
    <cellStyle name="20% - Accent2 4 2" xfId="151" xr:uid="{00000000-0005-0000-0000-00008D000000}"/>
    <cellStyle name="20% - Accent2 4 20" xfId="152" xr:uid="{00000000-0005-0000-0000-00008E000000}"/>
    <cellStyle name="20% - Accent2 4 3" xfId="153" xr:uid="{00000000-0005-0000-0000-00008F000000}"/>
    <cellStyle name="20% - Accent2 4 4" xfId="154" xr:uid="{00000000-0005-0000-0000-000090000000}"/>
    <cellStyle name="20% - Accent2 4 5" xfId="155" xr:uid="{00000000-0005-0000-0000-000091000000}"/>
    <cellStyle name="20% - Accent2 4 6" xfId="156" xr:uid="{00000000-0005-0000-0000-000092000000}"/>
    <cellStyle name="20% - Accent2 4 7" xfId="157" xr:uid="{00000000-0005-0000-0000-000093000000}"/>
    <cellStyle name="20% - Accent2 4 8" xfId="158" xr:uid="{00000000-0005-0000-0000-000094000000}"/>
    <cellStyle name="20% - Accent2 4 9" xfId="159" xr:uid="{00000000-0005-0000-0000-000095000000}"/>
    <cellStyle name="20% - Accent3 2" xfId="160" xr:uid="{00000000-0005-0000-0000-000096000000}"/>
    <cellStyle name="20% - Accent3 2 10" xfId="161" xr:uid="{00000000-0005-0000-0000-000097000000}"/>
    <cellStyle name="20% - Accent3 2 11" xfId="162" xr:uid="{00000000-0005-0000-0000-000098000000}"/>
    <cellStyle name="20% - Accent3 2 12" xfId="163" xr:uid="{00000000-0005-0000-0000-000099000000}"/>
    <cellStyle name="20% - Accent3 2 13" xfId="164" xr:uid="{00000000-0005-0000-0000-00009A000000}"/>
    <cellStyle name="20% - Accent3 2 14" xfId="165" xr:uid="{00000000-0005-0000-0000-00009B000000}"/>
    <cellStyle name="20% - Accent3 2 15" xfId="166" xr:uid="{00000000-0005-0000-0000-00009C000000}"/>
    <cellStyle name="20% - Accent3 2 16" xfId="167" xr:uid="{00000000-0005-0000-0000-00009D000000}"/>
    <cellStyle name="20% - Accent3 2 17" xfId="168" xr:uid="{00000000-0005-0000-0000-00009E000000}"/>
    <cellStyle name="20% - Accent3 2 18" xfId="169" xr:uid="{00000000-0005-0000-0000-00009F000000}"/>
    <cellStyle name="20% - Accent3 2 19" xfId="170" xr:uid="{00000000-0005-0000-0000-0000A0000000}"/>
    <cellStyle name="20% - Accent3 2 2" xfId="171" xr:uid="{00000000-0005-0000-0000-0000A1000000}"/>
    <cellStyle name="20% - Accent3 2 20" xfId="172" xr:uid="{00000000-0005-0000-0000-0000A2000000}"/>
    <cellStyle name="20% - Accent3 2 21" xfId="173" xr:uid="{00000000-0005-0000-0000-0000A3000000}"/>
    <cellStyle name="20% - Accent3 2 22" xfId="174" xr:uid="{00000000-0005-0000-0000-0000A4000000}"/>
    <cellStyle name="20% - Accent3 2 23" xfId="175" xr:uid="{00000000-0005-0000-0000-0000A5000000}"/>
    <cellStyle name="20% - Accent3 2 24" xfId="176" xr:uid="{00000000-0005-0000-0000-0000A6000000}"/>
    <cellStyle name="20% - Accent3 2 25" xfId="177" xr:uid="{00000000-0005-0000-0000-0000A7000000}"/>
    <cellStyle name="20% - Accent3 2 26" xfId="178" xr:uid="{00000000-0005-0000-0000-0000A8000000}"/>
    <cellStyle name="20% - Accent3 2 27" xfId="179" xr:uid="{00000000-0005-0000-0000-0000A9000000}"/>
    <cellStyle name="20% - Accent3 2 28" xfId="180" xr:uid="{00000000-0005-0000-0000-0000AA000000}"/>
    <cellStyle name="20% - Accent3 2 29" xfId="181" xr:uid="{00000000-0005-0000-0000-0000AB000000}"/>
    <cellStyle name="20% - Accent3 2 3" xfId="182" xr:uid="{00000000-0005-0000-0000-0000AC000000}"/>
    <cellStyle name="20% - Accent3 2 30" xfId="183" xr:uid="{00000000-0005-0000-0000-0000AD000000}"/>
    <cellStyle name="20% - Accent3 2 31" xfId="184" xr:uid="{00000000-0005-0000-0000-0000AE000000}"/>
    <cellStyle name="20% - Accent3 2 32" xfId="185" xr:uid="{00000000-0005-0000-0000-0000AF000000}"/>
    <cellStyle name="20% - Accent3 2 4" xfId="186" xr:uid="{00000000-0005-0000-0000-0000B0000000}"/>
    <cellStyle name="20% - Accent3 2 5" xfId="187" xr:uid="{00000000-0005-0000-0000-0000B1000000}"/>
    <cellStyle name="20% - Accent3 2 6" xfId="188" xr:uid="{00000000-0005-0000-0000-0000B2000000}"/>
    <cellStyle name="20% - Accent3 2 7" xfId="189" xr:uid="{00000000-0005-0000-0000-0000B3000000}"/>
    <cellStyle name="20% - Accent3 2 8" xfId="190" xr:uid="{00000000-0005-0000-0000-0000B4000000}"/>
    <cellStyle name="20% - Accent3 2 9" xfId="191" xr:uid="{00000000-0005-0000-0000-0000B5000000}"/>
    <cellStyle name="20% - Accent3 3" xfId="192" xr:uid="{00000000-0005-0000-0000-0000B6000000}"/>
    <cellStyle name="20% - Accent3 3 10" xfId="193" xr:uid="{00000000-0005-0000-0000-0000B7000000}"/>
    <cellStyle name="20% - Accent3 3 11" xfId="194" xr:uid="{00000000-0005-0000-0000-0000B8000000}"/>
    <cellStyle name="20% - Accent3 3 12" xfId="195" xr:uid="{00000000-0005-0000-0000-0000B9000000}"/>
    <cellStyle name="20% - Accent3 3 13" xfId="196" xr:uid="{00000000-0005-0000-0000-0000BA000000}"/>
    <cellStyle name="20% - Accent3 3 14" xfId="197" xr:uid="{00000000-0005-0000-0000-0000BB000000}"/>
    <cellStyle name="20% - Accent3 3 15" xfId="198" xr:uid="{00000000-0005-0000-0000-0000BC000000}"/>
    <cellStyle name="20% - Accent3 3 16" xfId="199" xr:uid="{00000000-0005-0000-0000-0000BD000000}"/>
    <cellStyle name="20% - Accent3 3 17" xfId="200" xr:uid="{00000000-0005-0000-0000-0000BE000000}"/>
    <cellStyle name="20% - Accent3 3 18" xfId="201" xr:uid="{00000000-0005-0000-0000-0000BF000000}"/>
    <cellStyle name="20% - Accent3 3 19" xfId="202" xr:uid="{00000000-0005-0000-0000-0000C0000000}"/>
    <cellStyle name="20% - Accent3 3 2" xfId="203" xr:uid="{00000000-0005-0000-0000-0000C1000000}"/>
    <cellStyle name="20% - Accent3 3 20" xfId="204" xr:uid="{00000000-0005-0000-0000-0000C2000000}"/>
    <cellStyle name="20% - Accent3 3 21" xfId="205" xr:uid="{00000000-0005-0000-0000-0000C3000000}"/>
    <cellStyle name="20% - Accent3 3 22" xfId="206" xr:uid="{00000000-0005-0000-0000-0000C4000000}"/>
    <cellStyle name="20% - Accent3 3 23" xfId="207" xr:uid="{00000000-0005-0000-0000-0000C5000000}"/>
    <cellStyle name="20% - Accent3 3 3" xfId="208" xr:uid="{00000000-0005-0000-0000-0000C6000000}"/>
    <cellStyle name="20% - Accent3 3 4" xfId="209" xr:uid="{00000000-0005-0000-0000-0000C7000000}"/>
    <cellStyle name="20% - Accent3 3 5" xfId="210" xr:uid="{00000000-0005-0000-0000-0000C8000000}"/>
    <cellStyle name="20% - Accent3 3 6" xfId="211" xr:uid="{00000000-0005-0000-0000-0000C9000000}"/>
    <cellStyle name="20% - Accent3 3 7" xfId="212" xr:uid="{00000000-0005-0000-0000-0000CA000000}"/>
    <cellStyle name="20% - Accent3 3 8" xfId="213" xr:uid="{00000000-0005-0000-0000-0000CB000000}"/>
    <cellStyle name="20% - Accent3 3 9" xfId="214" xr:uid="{00000000-0005-0000-0000-0000CC000000}"/>
    <cellStyle name="20% - Accent3 4" xfId="215" xr:uid="{00000000-0005-0000-0000-0000CD000000}"/>
    <cellStyle name="20% - Accent3 4 10" xfId="216" xr:uid="{00000000-0005-0000-0000-0000CE000000}"/>
    <cellStyle name="20% - Accent3 4 11" xfId="217" xr:uid="{00000000-0005-0000-0000-0000CF000000}"/>
    <cellStyle name="20% - Accent3 4 12" xfId="218" xr:uid="{00000000-0005-0000-0000-0000D0000000}"/>
    <cellStyle name="20% - Accent3 4 13" xfId="219" xr:uid="{00000000-0005-0000-0000-0000D1000000}"/>
    <cellStyle name="20% - Accent3 4 14" xfId="220" xr:uid="{00000000-0005-0000-0000-0000D2000000}"/>
    <cellStyle name="20% - Accent3 4 15" xfId="221" xr:uid="{00000000-0005-0000-0000-0000D3000000}"/>
    <cellStyle name="20% - Accent3 4 16" xfId="222" xr:uid="{00000000-0005-0000-0000-0000D4000000}"/>
    <cellStyle name="20% - Accent3 4 17" xfId="223" xr:uid="{00000000-0005-0000-0000-0000D5000000}"/>
    <cellStyle name="20% - Accent3 4 18" xfId="224" xr:uid="{00000000-0005-0000-0000-0000D6000000}"/>
    <cellStyle name="20% - Accent3 4 19" xfId="225" xr:uid="{00000000-0005-0000-0000-0000D7000000}"/>
    <cellStyle name="20% - Accent3 4 2" xfId="226" xr:uid="{00000000-0005-0000-0000-0000D8000000}"/>
    <cellStyle name="20% - Accent3 4 20" xfId="227" xr:uid="{00000000-0005-0000-0000-0000D9000000}"/>
    <cellStyle name="20% - Accent3 4 3" xfId="228" xr:uid="{00000000-0005-0000-0000-0000DA000000}"/>
    <cellStyle name="20% - Accent3 4 4" xfId="229" xr:uid="{00000000-0005-0000-0000-0000DB000000}"/>
    <cellStyle name="20% - Accent3 4 5" xfId="230" xr:uid="{00000000-0005-0000-0000-0000DC000000}"/>
    <cellStyle name="20% - Accent3 4 6" xfId="231" xr:uid="{00000000-0005-0000-0000-0000DD000000}"/>
    <cellStyle name="20% - Accent3 4 7" xfId="232" xr:uid="{00000000-0005-0000-0000-0000DE000000}"/>
    <cellStyle name="20% - Accent3 4 8" xfId="233" xr:uid="{00000000-0005-0000-0000-0000DF000000}"/>
    <cellStyle name="20% - Accent3 4 9" xfId="234" xr:uid="{00000000-0005-0000-0000-0000E0000000}"/>
    <cellStyle name="20% - Accent4 2" xfId="235" xr:uid="{00000000-0005-0000-0000-0000E1000000}"/>
    <cellStyle name="20% - Accent4 2 10" xfId="236" xr:uid="{00000000-0005-0000-0000-0000E2000000}"/>
    <cellStyle name="20% - Accent4 2 11" xfId="237" xr:uid="{00000000-0005-0000-0000-0000E3000000}"/>
    <cellStyle name="20% - Accent4 2 12" xfId="238" xr:uid="{00000000-0005-0000-0000-0000E4000000}"/>
    <cellStyle name="20% - Accent4 2 13" xfId="239" xr:uid="{00000000-0005-0000-0000-0000E5000000}"/>
    <cellStyle name="20% - Accent4 2 14" xfId="240" xr:uid="{00000000-0005-0000-0000-0000E6000000}"/>
    <cellStyle name="20% - Accent4 2 15" xfId="241" xr:uid="{00000000-0005-0000-0000-0000E7000000}"/>
    <cellStyle name="20% - Accent4 2 16" xfId="242" xr:uid="{00000000-0005-0000-0000-0000E8000000}"/>
    <cellStyle name="20% - Accent4 2 17" xfId="243" xr:uid="{00000000-0005-0000-0000-0000E9000000}"/>
    <cellStyle name="20% - Accent4 2 18" xfId="244" xr:uid="{00000000-0005-0000-0000-0000EA000000}"/>
    <cellStyle name="20% - Accent4 2 19" xfId="245" xr:uid="{00000000-0005-0000-0000-0000EB000000}"/>
    <cellStyle name="20% - Accent4 2 2" xfId="246" xr:uid="{00000000-0005-0000-0000-0000EC000000}"/>
    <cellStyle name="20% - Accent4 2 20" xfId="247" xr:uid="{00000000-0005-0000-0000-0000ED000000}"/>
    <cellStyle name="20% - Accent4 2 21" xfId="248" xr:uid="{00000000-0005-0000-0000-0000EE000000}"/>
    <cellStyle name="20% - Accent4 2 22" xfId="249" xr:uid="{00000000-0005-0000-0000-0000EF000000}"/>
    <cellStyle name="20% - Accent4 2 23" xfId="250" xr:uid="{00000000-0005-0000-0000-0000F0000000}"/>
    <cellStyle name="20% - Accent4 2 24" xfId="251" xr:uid="{00000000-0005-0000-0000-0000F1000000}"/>
    <cellStyle name="20% - Accent4 2 25" xfId="252" xr:uid="{00000000-0005-0000-0000-0000F2000000}"/>
    <cellStyle name="20% - Accent4 2 26" xfId="253" xr:uid="{00000000-0005-0000-0000-0000F3000000}"/>
    <cellStyle name="20% - Accent4 2 27" xfId="254" xr:uid="{00000000-0005-0000-0000-0000F4000000}"/>
    <cellStyle name="20% - Accent4 2 28" xfId="255" xr:uid="{00000000-0005-0000-0000-0000F5000000}"/>
    <cellStyle name="20% - Accent4 2 29" xfId="256" xr:uid="{00000000-0005-0000-0000-0000F6000000}"/>
    <cellStyle name="20% - Accent4 2 3" xfId="257" xr:uid="{00000000-0005-0000-0000-0000F7000000}"/>
    <cellStyle name="20% - Accent4 2 30" xfId="258" xr:uid="{00000000-0005-0000-0000-0000F8000000}"/>
    <cellStyle name="20% - Accent4 2 31" xfId="259" xr:uid="{00000000-0005-0000-0000-0000F9000000}"/>
    <cellStyle name="20% - Accent4 2 32" xfId="260" xr:uid="{00000000-0005-0000-0000-0000FA000000}"/>
    <cellStyle name="20% - Accent4 2 4" xfId="261" xr:uid="{00000000-0005-0000-0000-0000FB000000}"/>
    <cellStyle name="20% - Accent4 2 5" xfId="262" xr:uid="{00000000-0005-0000-0000-0000FC000000}"/>
    <cellStyle name="20% - Accent4 2 6" xfId="263" xr:uid="{00000000-0005-0000-0000-0000FD000000}"/>
    <cellStyle name="20% - Accent4 2 7" xfId="264" xr:uid="{00000000-0005-0000-0000-0000FE000000}"/>
    <cellStyle name="20% - Accent4 2 8" xfId="265" xr:uid="{00000000-0005-0000-0000-0000FF000000}"/>
    <cellStyle name="20% - Accent4 2 9" xfId="266" xr:uid="{00000000-0005-0000-0000-000000010000}"/>
    <cellStyle name="20% - Accent4 3" xfId="267" xr:uid="{00000000-0005-0000-0000-000001010000}"/>
    <cellStyle name="20% - Accent4 3 10" xfId="268" xr:uid="{00000000-0005-0000-0000-000002010000}"/>
    <cellStyle name="20% - Accent4 3 11" xfId="269" xr:uid="{00000000-0005-0000-0000-000003010000}"/>
    <cellStyle name="20% - Accent4 3 12" xfId="270" xr:uid="{00000000-0005-0000-0000-000004010000}"/>
    <cellStyle name="20% - Accent4 3 13" xfId="271" xr:uid="{00000000-0005-0000-0000-000005010000}"/>
    <cellStyle name="20% - Accent4 3 14" xfId="272" xr:uid="{00000000-0005-0000-0000-000006010000}"/>
    <cellStyle name="20% - Accent4 3 15" xfId="273" xr:uid="{00000000-0005-0000-0000-000007010000}"/>
    <cellStyle name="20% - Accent4 3 16" xfId="274" xr:uid="{00000000-0005-0000-0000-000008010000}"/>
    <cellStyle name="20% - Accent4 3 17" xfId="275" xr:uid="{00000000-0005-0000-0000-000009010000}"/>
    <cellStyle name="20% - Accent4 3 18" xfId="276" xr:uid="{00000000-0005-0000-0000-00000A010000}"/>
    <cellStyle name="20% - Accent4 3 19" xfId="277" xr:uid="{00000000-0005-0000-0000-00000B010000}"/>
    <cellStyle name="20% - Accent4 3 2" xfId="278" xr:uid="{00000000-0005-0000-0000-00000C010000}"/>
    <cellStyle name="20% - Accent4 3 20" xfId="279" xr:uid="{00000000-0005-0000-0000-00000D010000}"/>
    <cellStyle name="20% - Accent4 3 21" xfId="280" xr:uid="{00000000-0005-0000-0000-00000E010000}"/>
    <cellStyle name="20% - Accent4 3 22" xfId="281" xr:uid="{00000000-0005-0000-0000-00000F010000}"/>
    <cellStyle name="20% - Accent4 3 23" xfId="282" xr:uid="{00000000-0005-0000-0000-000010010000}"/>
    <cellStyle name="20% - Accent4 3 3" xfId="283" xr:uid="{00000000-0005-0000-0000-000011010000}"/>
    <cellStyle name="20% - Accent4 3 4" xfId="284" xr:uid="{00000000-0005-0000-0000-000012010000}"/>
    <cellStyle name="20% - Accent4 3 5" xfId="285" xr:uid="{00000000-0005-0000-0000-000013010000}"/>
    <cellStyle name="20% - Accent4 3 6" xfId="286" xr:uid="{00000000-0005-0000-0000-000014010000}"/>
    <cellStyle name="20% - Accent4 3 7" xfId="287" xr:uid="{00000000-0005-0000-0000-000015010000}"/>
    <cellStyle name="20% - Accent4 3 8" xfId="288" xr:uid="{00000000-0005-0000-0000-000016010000}"/>
    <cellStyle name="20% - Accent4 3 9" xfId="289" xr:uid="{00000000-0005-0000-0000-000017010000}"/>
    <cellStyle name="20% - Accent4 4" xfId="290" xr:uid="{00000000-0005-0000-0000-000018010000}"/>
    <cellStyle name="20% - Accent4 4 10" xfId="291" xr:uid="{00000000-0005-0000-0000-000019010000}"/>
    <cellStyle name="20% - Accent4 4 11" xfId="292" xr:uid="{00000000-0005-0000-0000-00001A010000}"/>
    <cellStyle name="20% - Accent4 4 12" xfId="293" xr:uid="{00000000-0005-0000-0000-00001B010000}"/>
    <cellStyle name="20% - Accent4 4 13" xfId="294" xr:uid="{00000000-0005-0000-0000-00001C010000}"/>
    <cellStyle name="20% - Accent4 4 14" xfId="295" xr:uid="{00000000-0005-0000-0000-00001D010000}"/>
    <cellStyle name="20% - Accent4 4 15" xfId="296" xr:uid="{00000000-0005-0000-0000-00001E010000}"/>
    <cellStyle name="20% - Accent4 4 16" xfId="297" xr:uid="{00000000-0005-0000-0000-00001F010000}"/>
    <cellStyle name="20% - Accent4 4 17" xfId="298" xr:uid="{00000000-0005-0000-0000-000020010000}"/>
    <cellStyle name="20% - Accent4 4 18" xfId="299" xr:uid="{00000000-0005-0000-0000-000021010000}"/>
    <cellStyle name="20% - Accent4 4 19" xfId="300" xr:uid="{00000000-0005-0000-0000-000022010000}"/>
    <cellStyle name="20% - Accent4 4 2" xfId="301" xr:uid="{00000000-0005-0000-0000-000023010000}"/>
    <cellStyle name="20% - Accent4 4 20" xfId="302" xr:uid="{00000000-0005-0000-0000-000024010000}"/>
    <cellStyle name="20% - Accent4 4 3" xfId="303" xr:uid="{00000000-0005-0000-0000-000025010000}"/>
    <cellStyle name="20% - Accent4 4 4" xfId="304" xr:uid="{00000000-0005-0000-0000-000026010000}"/>
    <cellStyle name="20% - Accent4 4 5" xfId="305" xr:uid="{00000000-0005-0000-0000-000027010000}"/>
    <cellStyle name="20% - Accent4 4 6" xfId="306" xr:uid="{00000000-0005-0000-0000-000028010000}"/>
    <cellStyle name="20% - Accent4 4 7" xfId="307" xr:uid="{00000000-0005-0000-0000-000029010000}"/>
    <cellStyle name="20% - Accent4 4 8" xfId="308" xr:uid="{00000000-0005-0000-0000-00002A010000}"/>
    <cellStyle name="20% - Accent4 4 9" xfId="309" xr:uid="{00000000-0005-0000-0000-00002B010000}"/>
    <cellStyle name="20% - Accent5 2" xfId="310" xr:uid="{00000000-0005-0000-0000-00002C010000}"/>
    <cellStyle name="20% - Accent5 2 10" xfId="311" xr:uid="{00000000-0005-0000-0000-00002D010000}"/>
    <cellStyle name="20% - Accent5 2 11" xfId="312" xr:uid="{00000000-0005-0000-0000-00002E010000}"/>
    <cellStyle name="20% - Accent5 2 12" xfId="313" xr:uid="{00000000-0005-0000-0000-00002F010000}"/>
    <cellStyle name="20% - Accent5 2 13" xfId="314" xr:uid="{00000000-0005-0000-0000-000030010000}"/>
    <cellStyle name="20% - Accent5 2 14" xfId="315" xr:uid="{00000000-0005-0000-0000-000031010000}"/>
    <cellStyle name="20% - Accent5 2 15" xfId="316" xr:uid="{00000000-0005-0000-0000-000032010000}"/>
    <cellStyle name="20% - Accent5 2 16" xfId="317" xr:uid="{00000000-0005-0000-0000-000033010000}"/>
    <cellStyle name="20% - Accent5 2 17" xfId="318" xr:uid="{00000000-0005-0000-0000-000034010000}"/>
    <cellStyle name="20% - Accent5 2 18" xfId="319" xr:uid="{00000000-0005-0000-0000-000035010000}"/>
    <cellStyle name="20% - Accent5 2 19" xfId="320" xr:uid="{00000000-0005-0000-0000-000036010000}"/>
    <cellStyle name="20% - Accent5 2 2" xfId="321" xr:uid="{00000000-0005-0000-0000-000037010000}"/>
    <cellStyle name="20% - Accent5 2 20" xfId="322" xr:uid="{00000000-0005-0000-0000-000038010000}"/>
    <cellStyle name="20% - Accent5 2 21" xfId="323" xr:uid="{00000000-0005-0000-0000-000039010000}"/>
    <cellStyle name="20% - Accent5 2 22" xfId="324" xr:uid="{00000000-0005-0000-0000-00003A010000}"/>
    <cellStyle name="20% - Accent5 2 23" xfId="325" xr:uid="{00000000-0005-0000-0000-00003B010000}"/>
    <cellStyle name="20% - Accent5 2 24" xfId="326" xr:uid="{00000000-0005-0000-0000-00003C010000}"/>
    <cellStyle name="20% - Accent5 2 25" xfId="327" xr:uid="{00000000-0005-0000-0000-00003D010000}"/>
    <cellStyle name="20% - Accent5 2 26" xfId="328" xr:uid="{00000000-0005-0000-0000-00003E010000}"/>
    <cellStyle name="20% - Accent5 2 27" xfId="329" xr:uid="{00000000-0005-0000-0000-00003F010000}"/>
    <cellStyle name="20% - Accent5 2 28" xfId="330" xr:uid="{00000000-0005-0000-0000-000040010000}"/>
    <cellStyle name="20% - Accent5 2 29" xfId="331" xr:uid="{00000000-0005-0000-0000-000041010000}"/>
    <cellStyle name="20% - Accent5 2 3" xfId="332" xr:uid="{00000000-0005-0000-0000-000042010000}"/>
    <cellStyle name="20% - Accent5 2 30" xfId="333" xr:uid="{00000000-0005-0000-0000-000043010000}"/>
    <cellStyle name="20% - Accent5 2 31" xfId="334" xr:uid="{00000000-0005-0000-0000-000044010000}"/>
    <cellStyle name="20% - Accent5 2 32" xfId="335" xr:uid="{00000000-0005-0000-0000-000045010000}"/>
    <cellStyle name="20% - Accent5 2 4" xfId="336" xr:uid="{00000000-0005-0000-0000-000046010000}"/>
    <cellStyle name="20% - Accent5 2 5" xfId="337" xr:uid="{00000000-0005-0000-0000-000047010000}"/>
    <cellStyle name="20% - Accent5 2 6" xfId="338" xr:uid="{00000000-0005-0000-0000-000048010000}"/>
    <cellStyle name="20% - Accent5 2 7" xfId="339" xr:uid="{00000000-0005-0000-0000-000049010000}"/>
    <cellStyle name="20% - Accent5 2 8" xfId="340" xr:uid="{00000000-0005-0000-0000-00004A010000}"/>
    <cellStyle name="20% - Accent5 2 9" xfId="341" xr:uid="{00000000-0005-0000-0000-00004B010000}"/>
    <cellStyle name="20% - Accent5 3" xfId="342" xr:uid="{00000000-0005-0000-0000-00004C010000}"/>
    <cellStyle name="20% - Accent5 3 10" xfId="343" xr:uid="{00000000-0005-0000-0000-00004D010000}"/>
    <cellStyle name="20% - Accent5 3 11" xfId="344" xr:uid="{00000000-0005-0000-0000-00004E010000}"/>
    <cellStyle name="20% - Accent5 3 12" xfId="345" xr:uid="{00000000-0005-0000-0000-00004F010000}"/>
    <cellStyle name="20% - Accent5 3 13" xfId="346" xr:uid="{00000000-0005-0000-0000-000050010000}"/>
    <cellStyle name="20% - Accent5 3 14" xfId="347" xr:uid="{00000000-0005-0000-0000-000051010000}"/>
    <cellStyle name="20% - Accent5 3 15" xfId="348" xr:uid="{00000000-0005-0000-0000-000052010000}"/>
    <cellStyle name="20% - Accent5 3 16" xfId="349" xr:uid="{00000000-0005-0000-0000-000053010000}"/>
    <cellStyle name="20% - Accent5 3 17" xfId="350" xr:uid="{00000000-0005-0000-0000-000054010000}"/>
    <cellStyle name="20% - Accent5 3 18" xfId="351" xr:uid="{00000000-0005-0000-0000-000055010000}"/>
    <cellStyle name="20% - Accent5 3 19" xfId="352" xr:uid="{00000000-0005-0000-0000-000056010000}"/>
    <cellStyle name="20% - Accent5 3 2" xfId="353" xr:uid="{00000000-0005-0000-0000-000057010000}"/>
    <cellStyle name="20% - Accent5 3 20" xfId="354" xr:uid="{00000000-0005-0000-0000-000058010000}"/>
    <cellStyle name="20% - Accent5 3 21" xfId="355" xr:uid="{00000000-0005-0000-0000-000059010000}"/>
    <cellStyle name="20% - Accent5 3 22" xfId="356" xr:uid="{00000000-0005-0000-0000-00005A010000}"/>
    <cellStyle name="20% - Accent5 3 23" xfId="357" xr:uid="{00000000-0005-0000-0000-00005B010000}"/>
    <cellStyle name="20% - Accent5 3 3" xfId="358" xr:uid="{00000000-0005-0000-0000-00005C010000}"/>
    <cellStyle name="20% - Accent5 3 4" xfId="359" xr:uid="{00000000-0005-0000-0000-00005D010000}"/>
    <cellStyle name="20% - Accent5 3 5" xfId="360" xr:uid="{00000000-0005-0000-0000-00005E010000}"/>
    <cellStyle name="20% - Accent5 3 6" xfId="361" xr:uid="{00000000-0005-0000-0000-00005F010000}"/>
    <cellStyle name="20% - Accent5 3 7" xfId="362" xr:uid="{00000000-0005-0000-0000-000060010000}"/>
    <cellStyle name="20% - Accent5 3 8" xfId="363" xr:uid="{00000000-0005-0000-0000-000061010000}"/>
    <cellStyle name="20% - Accent5 3 9" xfId="364" xr:uid="{00000000-0005-0000-0000-000062010000}"/>
    <cellStyle name="20% - Accent5 4" xfId="365" xr:uid="{00000000-0005-0000-0000-000063010000}"/>
    <cellStyle name="20% - Accent5 4 10" xfId="366" xr:uid="{00000000-0005-0000-0000-000064010000}"/>
    <cellStyle name="20% - Accent5 4 11" xfId="367" xr:uid="{00000000-0005-0000-0000-000065010000}"/>
    <cellStyle name="20% - Accent5 4 12" xfId="368" xr:uid="{00000000-0005-0000-0000-000066010000}"/>
    <cellStyle name="20% - Accent5 4 13" xfId="369" xr:uid="{00000000-0005-0000-0000-000067010000}"/>
    <cellStyle name="20% - Accent5 4 14" xfId="370" xr:uid="{00000000-0005-0000-0000-000068010000}"/>
    <cellStyle name="20% - Accent5 4 15" xfId="371" xr:uid="{00000000-0005-0000-0000-000069010000}"/>
    <cellStyle name="20% - Accent5 4 16" xfId="372" xr:uid="{00000000-0005-0000-0000-00006A010000}"/>
    <cellStyle name="20% - Accent5 4 17" xfId="373" xr:uid="{00000000-0005-0000-0000-00006B010000}"/>
    <cellStyle name="20% - Accent5 4 18" xfId="374" xr:uid="{00000000-0005-0000-0000-00006C010000}"/>
    <cellStyle name="20% - Accent5 4 19" xfId="375" xr:uid="{00000000-0005-0000-0000-00006D010000}"/>
    <cellStyle name="20% - Accent5 4 2" xfId="376" xr:uid="{00000000-0005-0000-0000-00006E010000}"/>
    <cellStyle name="20% - Accent5 4 20" xfId="377" xr:uid="{00000000-0005-0000-0000-00006F010000}"/>
    <cellStyle name="20% - Accent5 4 3" xfId="378" xr:uid="{00000000-0005-0000-0000-000070010000}"/>
    <cellStyle name="20% - Accent5 4 4" xfId="379" xr:uid="{00000000-0005-0000-0000-000071010000}"/>
    <cellStyle name="20% - Accent5 4 5" xfId="380" xr:uid="{00000000-0005-0000-0000-000072010000}"/>
    <cellStyle name="20% - Accent5 4 6" xfId="381" xr:uid="{00000000-0005-0000-0000-000073010000}"/>
    <cellStyle name="20% - Accent5 4 7" xfId="382" xr:uid="{00000000-0005-0000-0000-000074010000}"/>
    <cellStyle name="20% - Accent5 4 8" xfId="383" xr:uid="{00000000-0005-0000-0000-000075010000}"/>
    <cellStyle name="20% - Accent5 4 9" xfId="384" xr:uid="{00000000-0005-0000-0000-000076010000}"/>
    <cellStyle name="20% - Accent6 2" xfId="385" xr:uid="{00000000-0005-0000-0000-000077010000}"/>
    <cellStyle name="20% - Accent6 2 10" xfId="386" xr:uid="{00000000-0005-0000-0000-000078010000}"/>
    <cellStyle name="20% - Accent6 2 11" xfId="387" xr:uid="{00000000-0005-0000-0000-000079010000}"/>
    <cellStyle name="20% - Accent6 2 12" xfId="388" xr:uid="{00000000-0005-0000-0000-00007A010000}"/>
    <cellStyle name="20% - Accent6 2 13" xfId="389" xr:uid="{00000000-0005-0000-0000-00007B010000}"/>
    <cellStyle name="20% - Accent6 2 14" xfId="390" xr:uid="{00000000-0005-0000-0000-00007C010000}"/>
    <cellStyle name="20% - Accent6 2 15" xfId="391" xr:uid="{00000000-0005-0000-0000-00007D010000}"/>
    <cellStyle name="20% - Accent6 2 16" xfId="392" xr:uid="{00000000-0005-0000-0000-00007E010000}"/>
    <cellStyle name="20% - Accent6 2 17" xfId="393" xr:uid="{00000000-0005-0000-0000-00007F010000}"/>
    <cellStyle name="20% - Accent6 2 18" xfId="394" xr:uid="{00000000-0005-0000-0000-000080010000}"/>
    <cellStyle name="20% - Accent6 2 19" xfId="395" xr:uid="{00000000-0005-0000-0000-000081010000}"/>
    <cellStyle name="20% - Accent6 2 2" xfId="396" xr:uid="{00000000-0005-0000-0000-000082010000}"/>
    <cellStyle name="20% - Accent6 2 20" xfId="397" xr:uid="{00000000-0005-0000-0000-000083010000}"/>
    <cellStyle name="20% - Accent6 2 21" xfId="398" xr:uid="{00000000-0005-0000-0000-000084010000}"/>
    <cellStyle name="20% - Accent6 2 22" xfId="399" xr:uid="{00000000-0005-0000-0000-000085010000}"/>
    <cellStyle name="20% - Accent6 2 23" xfId="400" xr:uid="{00000000-0005-0000-0000-000086010000}"/>
    <cellStyle name="20% - Accent6 2 24" xfId="401" xr:uid="{00000000-0005-0000-0000-000087010000}"/>
    <cellStyle name="20% - Accent6 2 25" xfId="402" xr:uid="{00000000-0005-0000-0000-000088010000}"/>
    <cellStyle name="20% - Accent6 2 26" xfId="403" xr:uid="{00000000-0005-0000-0000-000089010000}"/>
    <cellStyle name="20% - Accent6 2 27" xfId="404" xr:uid="{00000000-0005-0000-0000-00008A010000}"/>
    <cellStyle name="20% - Accent6 2 28" xfId="405" xr:uid="{00000000-0005-0000-0000-00008B010000}"/>
    <cellStyle name="20% - Accent6 2 29" xfId="406" xr:uid="{00000000-0005-0000-0000-00008C010000}"/>
    <cellStyle name="20% - Accent6 2 3" xfId="407" xr:uid="{00000000-0005-0000-0000-00008D010000}"/>
    <cellStyle name="20% - Accent6 2 30" xfId="408" xr:uid="{00000000-0005-0000-0000-00008E010000}"/>
    <cellStyle name="20% - Accent6 2 31" xfId="409" xr:uid="{00000000-0005-0000-0000-00008F010000}"/>
    <cellStyle name="20% - Accent6 2 32" xfId="410" xr:uid="{00000000-0005-0000-0000-000090010000}"/>
    <cellStyle name="20% - Accent6 2 4" xfId="411" xr:uid="{00000000-0005-0000-0000-000091010000}"/>
    <cellStyle name="20% - Accent6 2 5" xfId="412" xr:uid="{00000000-0005-0000-0000-000092010000}"/>
    <cellStyle name="20% - Accent6 2 6" xfId="413" xr:uid="{00000000-0005-0000-0000-000093010000}"/>
    <cellStyle name="20% - Accent6 2 7" xfId="414" xr:uid="{00000000-0005-0000-0000-000094010000}"/>
    <cellStyle name="20% - Accent6 2 8" xfId="415" xr:uid="{00000000-0005-0000-0000-000095010000}"/>
    <cellStyle name="20% - Accent6 2 9" xfId="416" xr:uid="{00000000-0005-0000-0000-000096010000}"/>
    <cellStyle name="20% - Accent6 3" xfId="417" xr:uid="{00000000-0005-0000-0000-000097010000}"/>
    <cellStyle name="20% - Accent6 3 10" xfId="418" xr:uid="{00000000-0005-0000-0000-000098010000}"/>
    <cellStyle name="20% - Accent6 3 11" xfId="419" xr:uid="{00000000-0005-0000-0000-000099010000}"/>
    <cellStyle name="20% - Accent6 3 12" xfId="420" xr:uid="{00000000-0005-0000-0000-00009A010000}"/>
    <cellStyle name="20% - Accent6 3 13" xfId="421" xr:uid="{00000000-0005-0000-0000-00009B010000}"/>
    <cellStyle name="20% - Accent6 3 14" xfId="422" xr:uid="{00000000-0005-0000-0000-00009C010000}"/>
    <cellStyle name="20% - Accent6 3 15" xfId="423" xr:uid="{00000000-0005-0000-0000-00009D010000}"/>
    <cellStyle name="20% - Accent6 3 16" xfId="424" xr:uid="{00000000-0005-0000-0000-00009E010000}"/>
    <cellStyle name="20% - Accent6 3 17" xfId="425" xr:uid="{00000000-0005-0000-0000-00009F010000}"/>
    <cellStyle name="20% - Accent6 3 18" xfId="426" xr:uid="{00000000-0005-0000-0000-0000A0010000}"/>
    <cellStyle name="20% - Accent6 3 19" xfId="427" xr:uid="{00000000-0005-0000-0000-0000A1010000}"/>
    <cellStyle name="20% - Accent6 3 2" xfId="428" xr:uid="{00000000-0005-0000-0000-0000A2010000}"/>
    <cellStyle name="20% - Accent6 3 20" xfId="429" xr:uid="{00000000-0005-0000-0000-0000A3010000}"/>
    <cellStyle name="20% - Accent6 3 21" xfId="430" xr:uid="{00000000-0005-0000-0000-0000A4010000}"/>
    <cellStyle name="20% - Accent6 3 22" xfId="431" xr:uid="{00000000-0005-0000-0000-0000A5010000}"/>
    <cellStyle name="20% - Accent6 3 23" xfId="432" xr:uid="{00000000-0005-0000-0000-0000A6010000}"/>
    <cellStyle name="20% - Accent6 3 3" xfId="433" xr:uid="{00000000-0005-0000-0000-0000A7010000}"/>
    <cellStyle name="20% - Accent6 3 4" xfId="434" xr:uid="{00000000-0005-0000-0000-0000A8010000}"/>
    <cellStyle name="20% - Accent6 3 5" xfId="435" xr:uid="{00000000-0005-0000-0000-0000A9010000}"/>
    <cellStyle name="20% - Accent6 3 6" xfId="436" xr:uid="{00000000-0005-0000-0000-0000AA010000}"/>
    <cellStyle name="20% - Accent6 3 7" xfId="437" xr:uid="{00000000-0005-0000-0000-0000AB010000}"/>
    <cellStyle name="20% - Accent6 3 8" xfId="438" xr:uid="{00000000-0005-0000-0000-0000AC010000}"/>
    <cellStyle name="20% - Accent6 3 9" xfId="439" xr:uid="{00000000-0005-0000-0000-0000AD010000}"/>
    <cellStyle name="20% - Accent6 4" xfId="440" xr:uid="{00000000-0005-0000-0000-0000AE010000}"/>
    <cellStyle name="20% - Accent6 4 10" xfId="441" xr:uid="{00000000-0005-0000-0000-0000AF010000}"/>
    <cellStyle name="20% - Accent6 4 11" xfId="442" xr:uid="{00000000-0005-0000-0000-0000B0010000}"/>
    <cellStyle name="20% - Accent6 4 12" xfId="443" xr:uid="{00000000-0005-0000-0000-0000B1010000}"/>
    <cellStyle name="20% - Accent6 4 13" xfId="444" xr:uid="{00000000-0005-0000-0000-0000B2010000}"/>
    <cellStyle name="20% - Accent6 4 14" xfId="445" xr:uid="{00000000-0005-0000-0000-0000B3010000}"/>
    <cellStyle name="20% - Accent6 4 15" xfId="446" xr:uid="{00000000-0005-0000-0000-0000B4010000}"/>
    <cellStyle name="20% - Accent6 4 16" xfId="447" xr:uid="{00000000-0005-0000-0000-0000B5010000}"/>
    <cellStyle name="20% - Accent6 4 17" xfId="448" xr:uid="{00000000-0005-0000-0000-0000B6010000}"/>
    <cellStyle name="20% - Accent6 4 18" xfId="449" xr:uid="{00000000-0005-0000-0000-0000B7010000}"/>
    <cellStyle name="20% - Accent6 4 19" xfId="450" xr:uid="{00000000-0005-0000-0000-0000B8010000}"/>
    <cellStyle name="20% - Accent6 4 2" xfId="451" xr:uid="{00000000-0005-0000-0000-0000B9010000}"/>
    <cellStyle name="20% - Accent6 4 20" xfId="452" xr:uid="{00000000-0005-0000-0000-0000BA010000}"/>
    <cellStyle name="20% - Accent6 4 3" xfId="453" xr:uid="{00000000-0005-0000-0000-0000BB010000}"/>
    <cellStyle name="20% - Accent6 4 4" xfId="454" xr:uid="{00000000-0005-0000-0000-0000BC010000}"/>
    <cellStyle name="20% - Accent6 4 5" xfId="455" xr:uid="{00000000-0005-0000-0000-0000BD010000}"/>
    <cellStyle name="20% - Accent6 4 6" xfId="456" xr:uid="{00000000-0005-0000-0000-0000BE010000}"/>
    <cellStyle name="20% - Accent6 4 7" xfId="457" xr:uid="{00000000-0005-0000-0000-0000BF010000}"/>
    <cellStyle name="20% - Accent6 4 8" xfId="458" xr:uid="{00000000-0005-0000-0000-0000C0010000}"/>
    <cellStyle name="20% - Accent6 4 9" xfId="459" xr:uid="{00000000-0005-0000-0000-0000C1010000}"/>
    <cellStyle name="40% - Accent1 2" xfId="460" xr:uid="{00000000-0005-0000-0000-0000C2010000}"/>
    <cellStyle name="40% - Accent1 2 10" xfId="461" xr:uid="{00000000-0005-0000-0000-0000C3010000}"/>
    <cellStyle name="40% - Accent1 2 11" xfId="462" xr:uid="{00000000-0005-0000-0000-0000C4010000}"/>
    <cellStyle name="40% - Accent1 2 12" xfId="463" xr:uid="{00000000-0005-0000-0000-0000C5010000}"/>
    <cellStyle name="40% - Accent1 2 13" xfId="464" xr:uid="{00000000-0005-0000-0000-0000C6010000}"/>
    <cellStyle name="40% - Accent1 2 14" xfId="465" xr:uid="{00000000-0005-0000-0000-0000C7010000}"/>
    <cellStyle name="40% - Accent1 2 15" xfId="466" xr:uid="{00000000-0005-0000-0000-0000C8010000}"/>
    <cellStyle name="40% - Accent1 2 16" xfId="467" xr:uid="{00000000-0005-0000-0000-0000C9010000}"/>
    <cellStyle name="40% - Accent1 2 17" xfId="468" xr:uid="{00000000-0005-0000-0000-0000CA010000}"/>
    <cellStyle name="40% - Accent1 2 18" xfId="469" xr:uid="{00000000-0005-0000-0000-0000CB010000}"/>
    <cellStyle name="40% - Accent1 2 19" xfId="470" xr:uid="{00000000-0005-0000-0000-0000CC010000}"/>
    <cellStyle name="40% - Accent1 2 2" xfId="471" xr:uid="{00000000-0005-0000-0000-0000CD010000}"/>
    <cellStyle name="40% - Accent1 2 20" xfId="472" xr:uid="{00000000-0005-0000-0000-0000CE010000}"/>
    <cellStyle name="40% - Accent1 2 21" xfId="473" xr:uid="{00000000-0005-0000-0000-0000CF010000}"/>
    <cellStyle name="40% - Accent1 2 22" xfId="474" xr:uid="{00000000-0005-0000-0000-0000D0010000}"/>
    <cellStyle name="40% - Accent1 2 23" xfId="475" xr:uid="{00000000-0005-0000-0000-0000D1010000}"/>
    <cellStyle name="40% - Accent1 2 24" xfId="476" xr:uid="{00000000-0005-0000-0000-0000D2010000}"/>
    <cellStyle name="40% - Accent1 2 25" xfId="477" xr:uid="{00000000-0005-0000-0000-0000D3010000}"/>
    <cellStyle name="40% - Accent1 2 26" xfId="478" xr:uid="{00000000-0005-0000-0000-0000D4010000}"/>
    <cellStyle name="40% - Accent1 2 27" xfId="479" xr:uid="{00000000-0005-0000-0000-0000D5010000}"/>
    <cellStyle name="40% - Accent1 2 28" xfId="480" xr:uid="{00000000-0005-0000-0000-0000D6010000}"/>
    <cellStyle name="40% - Accent1 2 29" xfId="481" xr:uid="{00000000-0005-0000-0000-0000D7010000}"/>
    <cellStyle name="40% - Accent1 2 3" xfId="482" xr:uid="{00000000-0005-0000-0000-0000D8010000}"/>
    <cellStyle name="40% - Accent1 2 30" xfId="483" xr:uid="{00000000-0005-0000-0000-0000D9010000}"/>
    <cellStyle name="40% - Accent1 2 31" xfId="484" xr:uid="{00000000-0005-0000-0000-0000DA010000}"/>
    <cellStyle name="40% - Accent1 2 32" xfId="485" xr:uid="{00000000-0005-0000-0000-0000DB010000}"/>
    <cellStyle name="40% - Accent1 2 4" xfId="486" xr:uid="{00000000-0005-0000-0000-0000DC010000}"/>
    <cellStyle name="40% - Accent1 2 5" xfId="487" xr:uid="{00000000-0005-0000-0000-0000DD010000}"/>
    <cellStyle name="40% - Accent1 2 6" xfId="488" xr:uid="{00000000-0005-0000-0000-0000DE010000}"/>
    <cellStyle name="40% - Accent1 2 7" xfId="489" xr:uid="{00000000-0005-0000-0000-0000DF010000}"/>
    <cellStyle name="40% - Accent1 2 8" xfId="490" xr:uid="{00000000-0005-0000-0000-0000E0010000}"/>
    <cellStyle name="40% - Accent1 2 9" xfId="491" xr:uid="{00000000-0005-0000-0000-0000E1010000}"/>
    <cellStyle name="40% - Accent1 3" xfId="492" xr:uid="{00000000-0005-0000-0000-0000E2010000}"/>
    <cellStyle name="40% - Accent1 3 10" xfId="493" xr:uid="{00000000-0005-0000-0000-0000E3010000}"/>
    <cellStyle name="40% - Accent1 3 11" xfId="494" xr:uid="{00000000-0005-0000-0000-0000E4010000}"/>
    <cellStyle name="40% - Accent1 3 12" xfId="495" xr:uid="{00000000-0005-0000-0000-0000E5010000}"/>
    <cellStyle name="40% - Accent1 3 13" xfId="496" xr:uid="{00000000-0005-0000-0000-0000E6010000}"/>
    <cellStyle name="40% - Accent1 3 14" xfId="497" xr:uid="{00000000-0005-0000-0000-0000E7010000}"/>
    <cellStyle name="40% - Accent1 3 15" xfId="498" xr:uid="{00000000-0005-0000-0000-0000E8010000}"/>
    <cellStyle name="40% - Accent1 3 16" xfId="499" xr:uid="{00000000-0005-0000-0000-0000E9010000}"/>
    <cellStyle name="40% - Accent1 3 17" xfId="500" xr:uid="{00000000-0005-0000-0000-0000EA010000}"/>
    <cellStyle name="40% - Accent1 3 18" xfId="501" xr:uid="{00000000-0005-0000-0000-0000EB010000}"/>
    <cellStyle name="40% - Accent1 3 19" xfId="502" xr:uid="{00000000-0005-0000-0000-0000EC010000}"/>
    <cellStyle name="40% - Accent1 3 2" xfId="503" xr:uid="{00000000-0005-0000-0000-0000ED010000}"/>
    <cellStyle name="40% - Accent1 3 20" xfId="504" xr:uid="{00000000-0005-0000-0000-0000EE010000}"/>
    <cellStyle name="40% - Accent1 3 21" xfId="505" xr:uid="{00000000-0005-0000-0000-0000EF010000}"/>
    <cellStyle name="40% - Accent1 3 22" xfId="506" xr:uid="{00000000-0005-0000-0000-0000F0010000}"/>
    <cellStyle name="40% - Accent1 3 23" xfId="507" xr:uid="{00000000-0005-0000-0000-0000F1010000}"/>
    <cellStyle name="40% - Accent1 3 3" xfId="508" xr:uid="{00000000-0005-0000-0000-0000F2010000}"/>
    <cellStyle name="40% - Accent1 3 4" xfId="509" xr:uid="{00000000-0005-0000-0000-0000F3010000}"/>
    <cellStyle name="40% - Accent1 3 5" xfId="510" xr:uid="{00000000-0005-0000-0000-0000F4010000}"/>
    <cellStyle name="40% - Accent1 3 6" xfId="511" xr:uid="{00000000-0005-0000-0000-0000F5010000}"/>
    <cellStyle name="40% - Accent1 3 7" xfId="512" xr:uid="{00000000-0005-0000-0000-0000F6010000}"/>
    <cellStyle name="40% - Accent1 3 8" xfId="513" xr:uid="{00000000-0005-0000-0000-0000F7010000}"/>
    <cellStyle name="40% - Accent1 3 9" xfId="514" xr:uid="{00000000-0005-0000-0000-0000F8010000}"/>
    <cellStyle name="40% - Accent1 4" xfId="515" xr:uid="{00000000-0005-0000-0000-0000F9010000}"/>
    <cellStyle name="40% - Accent1 4 10" xfId="516" xr:uid="{00000000-0005-0000-0000-0000FA010000}"/>
    <cellStyle name="40% - Accent1 4 11" xfId="517" xr:uid="{00000000-0005-0000-0000-0000FB010000}"/>
    <cellStyle name="40% - Accent1 4 12" xfId="518" xr:uid="{00000000-0005-0000-0000-0000FC010000}"/>
    <cellStyle name="40% - Accent1 4 13" xfId="519" xr:uid="{00000000-0005-0000-0000-0000FD010000}"/>
    <cellStyle name="40% - Accent1 4 14" xfId="520" xr:uid="{00000000-0005-0000-0000-0000FE010000}"/>
    <cellStyle name="40% - Accent1 4 15" xfId="521" xr:uid="{00000000-0005-0000-0000-0000FF010000}"/>
    <cellStyle name="40% - Accent1 4 16" xfId="522" xr:uid="{00000000-0005-0000-0000-000000020000}"/>
    <cellStyle name="40% - Accent1 4 17" xfId="523" xr:uid="{00000000-0005-0000-0000-000001020000}"/>
    <cellStyle name="40% - Accent1 4 18" xfId="524" xr:uid="{00000000-0005-0000-0000-000002020000}"/>
    <cellStyle name="40% - Accent1 4 19" xfId="525" xr:uid="{00000000-0005-0000-0000-000003020000}"/>
    <cellStyle name="40% - Accent1 4 2" xfId="526" xr:uid="{00000000-0005-0000-0000-000004020000}"/>
    <cellStyle name="40% - Accent1 4 20" xfId="527" xr:uid="{00000000-0005-0000-0000-000005020000}"/>
    <cellStyle name="40% - Accent1 4 3" xfId="528" xr:uid="{00000000-0005-0000-0000-000006020000}"/>
    <cellStyle name="40% - Accent1 4 4" xfId="529" xr:uid="{00000000-0005-0000-0000-000007020000}"/>
    <cellStyle name="40% - Accent1 4 5" xfId="530" xr:uid="{00000000-0005-0000-0000-000008020000}"/>
    <cellStyle name="40% - Accent1 4 6" xfId="531" xr:uid="{00000000-0005-0000-0000-000009020000}"/>
    <cellStyle name="40% - Accent1 4 7" xfId="532" xr:uid="{00000000-0005-0000-0000-00000A020000}"/>
    <cellStyle name="40% - Accent1 4 8" xfId="533" xr:uid="{00000000-0005-0000-0000-00000B020000}"/>
    <cellStyle name="40% - Accent1 4 9" xfId="534" xr:uid="{00000000-0005-0000-0000-00000C020000}"/>
    <cellStyle name="40% - Accent2 2" xfId="535" xr:uid="{00000000-0005-0000-0000-00000D020000}"/>
    <cellStyle name="40% - Accent2 2 10" xfId="536" xr:uid="{00000000-0005-0000-0000-00000E020000}"/>
    <cellStyle name="40% - Accent2 2 11" xfId="537" xr:uid="{00000000-0005-0000-0000-00000F020000}"/>
    <cellStyle name="40% - Accent2 2 12" xfId="538" xr:uid="{00000000-0005-0000-0000-000010020000}"/>
    <cellStyle name="40% - Accent2 2 13" xfId="539" xr:uid="{00000000-0005-0000-0000-000011020000}"/>
    <cellStyle name="40% - Accent2 2 14" xfId="540" xr:uid="{00000000-0005-0000-0000-000012020000}"/>
    <cellStyle name="40% - Accent2 2 15" xfId="541" xr:uid="{00000000-0005-0000-0000-000013020000}"/>
    <cellStyle name="40% - Accent2 2 16" xfId="542" xr:uid="{00000000-0005-0000-0000-000014020000}"/>
    <cellStyle name="40% - Accent2 2 17" xfId="543" xr:uid="{00000000-0005-0000-0000-000015020000}"/>
    <cellStyle name="40% - Accent2 2 18" xfId="544" xr:uid="{00000000-0005-0000-0000-000016020000}"/>
    <cellStyle name="40% - Accent2 2 19" xfId="545" xr:uid="{00000000-0005-0000-0000-000017020000}"/>
    <cellStyle name="40% - Accent2 2 2" xfId="546" xr:uid="{00000000-0005-0000-0000-000018020000}"/>
    <cellStyle name="40% - Accent2 2 20" xfId="547" xr:uid="{00000000-0005-0000-0000-000019020000}"/>
    <cellStyle name="40% - Accent2 2 21" xfId="548" xr:uid="{00000000-0005-0000-0000-00001A020000}"/>
    <cellStyle name="40% - Accent2 2 22" xfId="549" xr:uid="{00000000-0005-0000-0000-00001B020000}"/>
    <cellStyle name="40% - Accent2 2 23" xfId="550" xr:uid="{00000000-0005-0000-0000-00001C020000}"/>
    <cellStyle name="40% - Accent2 2 24" xfId="551" xr:uid="{00000000-0005-0000-0000-00001D020000}"/>
    <cellStyle name="40% - Accent2 2 25" xfId="552" xr:uid="{00000000-0005-0000-0000-00001E020000}"/>
    <cellStyle name="40% - Accent2 2 26" xfId="553" xr:uid="{00000000-0005-0000-0000-00001F020000}"/>
    <cellStyle name="40% - Accent2 2 27" xfId="554" xr:uid="{00000000-0005-0000-0000-000020020000}"/>
    <cellStyle name="40% - Accent2 2 28" xfId="555" xr:uid="{00000000-0005-0000-0000-000021020000}"/>
    <cellStyle name="40% - Accent2 2 29" xfId="556" xr:uid="{00000000-0005-0000-0000-000022020000}"/>
    <cellStyle name="40% - Accent2 2 3" xfId="557" xr:uid="{00000000-0005-0000-0000-000023020000}"/>
    <cellStyle name="40% - Accent2 2 30" xfId="558" xr:uid="{00000000-0005-0000-0000-000024020000}"/>
    <cellStyle name="40% - Accent2 2 31" xfId="559" xr:uid="{00000000-0005-0000-0000-000025020000}"/>
    <cellStyle name="40% - Accent2 2 32" xfId="560" xr:uid="{00000000-0005-0000-0000-000026020000}"/>
    <cellStyle name="40% - Accent2 2 4" xfId="561" xr:uid="{00000000-0005-0000-0000-000027020000}"/>
    <cellStyle name="40% - Accent2 2 5" xfId="562" xr:uid="{00000000-0005-0000-0000-000028020000}"/>
    <cellStyle name="40% - Accent2 2 6" xfId="563" xr:uid="{00000000-0005-0000-0000-000029020000}"/>
    <cellStyle name="40% - Accent2 2 7" xfId="564" xr:uid="{00000000-0005-0000-0000-00002A020000}"/>
    <cellStyle name="40% - Accent2 2 8" xfId="565" xr:uid="{00000000-0005-0000-0000-00002B020000}"/>
    <cellStyle name="40% - Accent2 2 9" xfId="566" xr:uid="{00000000-0005-0000-0000-00002C020000}"/>
    <cellStyle name="40% - Accent2 3" xfId="567" xr:uid="{00000000-0005-0000-0000-00002D020000}"/>
    <cellStyle name="40% - Accent2 3 10" xfId="568" xr:uid="{00000000-0005-0000-0000-00002E020000}"/>
    <cellStyle name="40% - Accent2 3 11" xfId="569" xr:uid="{00000000-0005-0000-0000-00002F020000}"/>
    <cellStyle name="40% - Accent2 3 12" xfId="570" xr:uid="{00000000-0005-0000-0000-000030020000}"/>
    <cellStyle name="40% - Accent2 3 13" xfId="571" xr:uid="{00000000-0005-0000-0000-000031020000}"/>
    <cellStyle name="40% - Accent2 3 14" xfId="572" xr:uid="{00000000-0005-0000-0000-000032020000}"/>
    <cellStyle name="40% - Accent2 3 15" xfId="573" xr:uid="{00000000-0005-0000-0000-000033020000}"/>
    <cellStyle name="40% - Accent2 3 16" xfId="574" xr:uid="{00000000-0005-0000-0000-000034020000}"/>
    <cellStyle name="40% - Accent2 3 17" xfId="575" xr:uid="{00000000-0005-0000-0000-000035020000}"/>
    <cellStyle name="40% - Accent2 3 18" xfId="576" xr:uid="{00000000-0005-0000-0000-000036020000}"/>
    <cellStyle name="40% - Accent2 3 19" xfId="577" xr:uid="{00000000-0005-0000-0000-000037020000}"/>
    <cellStyle name="40% - Accent2 3 2" xfId="578" xr:uid="{00000000-0005-0000-0000-000038020000}"/>
    <cellStyle name="40% - Accent2 3 20" xfId="579" xr:uid="{00000000-0005-0000-0000-000039020000}"/>
    <cellStyle name="40% - Accent2 3 21" xfId="580" xr:uid="{00000000-0005-0000-0000-00003A020000}"/>
    <cellStyle name="40% - Accent2 3 22" xfId="581" xr:uid="{00000000-0005-0000-0000-00003B020000}"/>
    <cellStyle name="40% - Accent2 3 23" xfId="582" xr:uid="{00000000-0005-0000-0000-00003C020000}"/>
    <cellStyle name="40% - Accent2 3 3" xfId="583" xr:uid="{00000000-0005-0000-0000-00003D020000}"/>
    <cellStyle name="40% - Accent2 3 4" xfId="584" xr:uid="{00000000-0005-0000-0000-00003E020000}"/>
    <cellStyle name="40% - Accent2 3 5" xfId="585" xr:uid="{00000000-0005-0000-0000-00003F020000}"/>
    <cellStyle name="40% - Accent2 3 6" xfId="586" xr:uid="{00000000-0005-0000-0000-000040020000}"/>
    <cellStyle name="40% - Accent2 3 7" xfId="587" xr:uid="{00000000-0005-0000-0000-000041020000}"/>
    <cellStyle name="40% - Accent2 3 8" xfId="588" xr:uid="{00000000-0005-0000-0000-000042020000}"/>
    <cellStyle name="40% - Accent2 3 9" xfId="589" xr:uid="{00000000-0005-0000-0000-000043020000}"/>
    <cellStyle name="40% - Accent2 4" xfId="590" xr:uid="{00000000-0005-0000-0000-000044020000}"/>
    <cellStyle name="40% - Accent2 4 10" xfId="591" xr:uid="{00000000-0005-0000-0000-000045020000}"/>
    <cellStyle name="40% - Accent2 4 11" xfId="592" xr:uid="{00000000-0005-0000-0000-000046020000}"/>
    <cellStyle name="40% - Accent2 4 12" xfId="593" xr:uid="{00000000-0005-0000-0000-000047020000}"/>
    <cellStyle name="40% - Accent2 4 13" xfId="594" xr:uid="{00000000-0005-0000-0000-000048020000}"/>
    <cellStyle name="40% - Accent2 4 14" xfId="595" xr:uid="{00000000-0005-0000-0000-000049020000}"/>
    <cellStyle name="40% - Accent2 4 15" xfId="596" xr:uid="{00000000-0005-0000-0000-00004A020000}"/>
    <cellStyle name="40% - Accent2 4 16" xfId="597" xr:uid="{00000000-0005-0000-0000-00004B020000}"/>
    <cellStyle name="40% - Accent2 4 17" xfId="598" xr:uid="{00000000-0005-0000-0000-00004C020000}"/>
    <cellStyle name="40% - Accent2 4 18" xfId="599" xr:uid="{00000000-0005-0000-0000-00004D020000}"/>
    <cellStyle name="40% - Accent2 4 19" xfId="600" xr:uid="{00000000-0005-0000-0000-00004E020000}"/>
    <cellStyle name="40% - Accent2 4 2" xfId="601" xr:uid="{00000000-0005-0000-0000-00004F020000}"/>
    <cellStyle name="40% - Accent2 4 20" xfId="602" xr:uid="{00000000-0005-0000-0000-000050020000}"/>
    <cellStyle name="40% - Accent2 4 3" xfId="603" xr:uid="{00000000-0005-0000-0000-000051020000}"/>
    <cellStyle name="40% - Accent2 4 4" xfId="604" xr:uid="{00000000-0005-0000-0000-000052020000}"/>
    <cellStyle name="40% - Accent2 4 5" xfId="605" xr:uid="{00000000-0005-0000-0000-000053020000}"/>
    <cellStyle name="40% - Accent2 4 6" xfId="606" xr:uid="{00000000-0005-0000-0000-000054020000}"/>
    <cellStyle name="40% - Accent2 4 7" xfId="607" xr:uid="{00000000-0005-0000-0000-000055020000}"/>
    <cellStyle name="40% - Accent2 4 8" xfId="608" xr:uid="{00000000-0005-0000-0000-000056020000}"/>
    <cellStyle name="40% - Accent2 4 9" xfId="609" xr:uid="{00000000-0005-0000-0000-000057020000}"/>
    <cellStyle name="40% - Accent3 2" xfId="610" xr:uid="{00000000-0005-0000-0000-000058020000}"/>
    <cellStyle name="40% - Accent3 2 10" xfId="611" xr:uid="{00000000-0005-0000-0000-000059020000}"/>
    <cellStyle name="40% - Accent3 2 11" xfId="612" xr:uid="{00000000-0005-0000-0000-00005A020000}"/>
    <cellStyle name="40% - Accent3 2 12" xfId="613" xr:uid="{00000000-0005-0000-0000-00005B020000}"/>
    <cellStyle name="40% - Accent3 2 13" xfId="614" xr:uid="{00000000-0005-0000-0000-00005C020000}"/>
    <cellStyle name="40% - Accent3 2 14" xfId="615" xr:uid="{00000000-0005-0000-0000-00005D020000}"/>
    <cellStyle name="40% - Accent3 2 15" xfId="616" xr:uid="{00000000-0005-0000-0000-00005E020000}"/>
    <cellStyle name="40% - Accent3 2 16" xfId="617" xr:uid="{00000000-0005-0000-0000-00005F020000}"/>
    <cellStyle name="40% - Accent3 2 17" xfId="618" xr:uid="{00000000-0005-0000-0000-000060020000}"/>
    <cellStyle name="40% - Accent3 2 18" xfId="619" xr:uid="{00000000-0005-0000-0000-000061020000}"/>
    <cellStyle name="40% - Accent3 2 19" xfId="620" xr:uid="{00000000-0005-0000-0000-000062020000}"/>
    <cellStyle name="40% - Accent3 2 2" xfId="621" xr:uid="{00000000-0005-0000-0000-000063020000}"/>
    <cellStyle name="40% - Accent3 2 20" xfId="622" xr:uid="{00000000-0005-0000-0000-000064020000}"/>
    <cellStyle name="40% - Accent3 2 21" xfId="623" xr:uid="{00000000-0005-0000-0000-000065020000}"/>
    <cellStyle name="40% - Accent3 2 22" xfId="624" xr:uid="{00000000-0005-0000-0000-000066020000}"/>
    <cellStyle name="40% - Accent3 2 23" xfId="625" xr:uid="{00000000-0005-0000-0000-000067020000}"/>
    <cellStyle name="40% - Accent3 2 24" xfId="626" xr:uid="{00000000-0005-0000-0000-000068020000}"/>
    <cellStyle name="40% - Accent3 2 25" xfId="627" xr:uid="{00000000-0005-0000-0000-000069020000}"/>
    <cellStyle name="40% - Accent3 2 26" xfId="628" xr:uid="{00000000-0005-0000-0000-00006A020000}"/>
    <cellStyle name="40% - Accent3 2 27" xfId="629" xr:uid="{00000000-0005-0000-0000-00006B020000}"/>
    <cellStyle name="40% - Accent3 2 28" xfId="630" xr:uid="{00000000-0005-0000-0000-00006C020000}"/>
    <cellStyle name="40% - Accent3 2 29" xfId="631" xr:uid="{00000000-0005-0000-0000-00006D020000}"/>
    <cellStyle name="40% - Accent3 2 3" xfId="632" xr:uid="{00000000-0005-0000-0000-00006E020000}"/>
    <cellStyle name="40% - Accent3 2 30" xfId="633" xr:uid="{00000000-0005-0000-0000-00006F020000}"/>
    <cellStyle name="40% - Accent3 2 31" xfId="634" xr:uid="{00000000-0005-0000-0000-000070020000}"/>
    <cellStyle name="40% - Accent3 2 32" xfId="635" xr:uid="{00000000-0005-0000-0000-000071020000}"/>
    <cellStyle name="40% - Accent3 2 4" xfId="636" xr:uid="{00000000-0005-0000-0000-000072020000}"/>
    <cellStyle name="40% - Accent3 2 5" xfId="637" xr:uid="{00000000-0005-0000-0000-000073020000}"/>
    <cellStyle name="40% - Accent3 2 6" xfId="638" xr:uid="{00000000-0005-0000-0000-000074020000}"/>
    <cellStyle name="40% - Accent3 2 7" xfId="639" xr:uid="{00000000-0005-0000-0000-000075020000}"/>
    <cellStyle name="40% - Accent3 2 8" xfId="640" xr:uid="{00000000-0005-0000-0000-000076020000}"/>
    <cellStyle name="40% - Accent3 2 9" xfId="641" xr:uid="{00000000-0005-0000-0000-000077020000}"/>
    <cellStyle name="40% - Accent3 3" xfId="642" xr:uid="{00000000-0005-0000-0000-000078020000}"/>
    <cellStyle name="40% - Accent3 3 10" xfId="643" xr:uid="{00000000-0005-0000-0000-000079020000}"/>
    <cellStyle name="40% - Accent3 3 11" xfId="644" xr:uid="{00000000-0005-0000-0000-00007A020000}"/>
    <cellStyle name="40% - Accent3 3 12" xfId="645" xr:uid="{00000000-0005-0000-0000-00007B020000}"/>
    <cellStyle name="40% - Accent3 3 13" xfId="646" xr:uid="{00000000-0005-0000-0000-00007C020000}"/>
    <cellStyle name="40% - Accent3 3 14" xfId="647" xr:uid="{00000000-0005-0000-0000-00007D020000}"/>
    <cellStyle name="40% - Accent3 3 15" xfId="648" xr:uid="{00000000-0005-0000-0000-00007E020000}"/>
    <cellStyle name="40% - Accent3 3 16" xfId="649" xr:uid="{00000000-0005-0000-0000-00007F020000}"/>
    <cellStyle name="40% - Accent3 3 17" xfId="650" xr:uid="{00000000-0005-0000-0000-000080020000}"/>
    <cellStyle name="40% - Accent3 3 18" xfId="651" xr:uid="{00000000-0005-0000-0000-000081020000}"/>
    <cellStyle name="40% - Accent3 3 19" xfId="652" xr:uid="{00000000-0005-0000-0000-000082020000}"/>
    <cellStyle name="40% - Accent3 3 2" xfId="653" xr:uid="{00000000-0005-0000-0000-000083020000}"/>
    <cellStyle name="40% - Accent3 3 20" xfId="654" xr:uid="{00000000-0005-0000-0000-000084020000}"/>
    <cellStyle name="40% - Accent3 3 21" xfId="655" xr:uid="{00000000-0005-0000-0000-000085020000}"/>
    <cellStyle name="40% - Accent3 3 22" xfId="656" xr:uid="{00000000-0005-0000-0000-000086020000}"/>
    <cellStyle name="40% - Accent3 3 23" xfId="657" xr:uid="{00000000-0005-0000-0000-000087020000}"/>
    <cellStyle name="40% - Accent3 3 3" xfId="658" xr:uid="{00000000-0005-0000-0000-000088020000}"/>
    <cellStyle name="40% - Accent3 3 4" xfId="659" xr:uid="{00000000-0005-0000-0000-000089020000}"/>
    <cellStyle name="40% - Accent3 3 5" xfId="660" xr:uid="{00000000-0005-0000-0000-00008A020000}"/>
    <cellStyle name="40% - Accent3 3 6" xfId="661" xr:uid="{00000000-0005-0000-0000-00008B020000}"/>
    <cellStyle name="40% - Accent3 3 7" xfId="662" xr:uid="{00000000-0005-0000-0000-00008C020000}"/>
    <cellStyle name="40% - Accent3 3 8" xfId="663" xr:uid="{00000000-0005-0000-0000-00008D020000}"/>
    <cellStyle name="40% - Accent3 3 9" xfId="664" xr:uid="{00000000-0005-0000-0000-00008E020000}"/>
    <cellStyle name="40% - Accent3 4" xfId="665" xr:uid="{00000000-0005-0000-0000-00008F020000}"/>
    <cellStyle name="40% - Accent3 4 10" xfId="666" xr:uid="{00000000-0005-0000-0000-000090020000}"/>
    <cellStyle name="40% - Accent3 4 11" xfId="667" xr:uid="{00000000-0005-0000-0000-000091020000}"/>
    <cellStyle name="40% - Accent3 4 12" xfId="668" xr:uid="{00000000-0005-0000-0000-000092020000}"/>
    <cellStyle name="40% - Accent3 4 13" xfId="669" xr:uid="{00000000-0005-0000-0000-000093020000}"/>
    <cellStyle name="40% - Accent3 4 14" xfId="670" xr:uid="{00000000-0005-0000-0000-000094020000}"/>
    <cellStyle name="40% - Accent3 4 15" xfId="671" xr:uid="{00000000-0005-0000-0000-000095020000}"/>
    <cellStyle name="40% - Accent3 4 16" xfId="672" xr:uid="{00000000-0005-0000-0000-000096020000}"/>
    <cellStyle name="40% - Accent3 4 17" xfId="673" xr:uid="{00000000-0005-0000-0000-000097020000}"/>
    <cellStyle name="40% - Accent3 4 18" xfId="674" xr:uid="{00000000-0005-0000-0000-000098020000}"/>
    <cellStyle name="40% - Accent3 4 19" xfId="675" xr:uid="{00000000-0005-0000-0000-000099020000}"/>
    <cellStyle name="40% - Accent3 4 2" xfId="676" xr:uid="{00000000-0005-0000-0000-00009A020000}"/>
    <cellStyle name="40% - Accent3 4 20" xfId="677" xr:uid="{00000000-0005-0000-0000-00009B020000}"/>
    <cellStyle name="40% - Accent3 4 3" xfId="678" xr:uid="{00000000-0005-0000-0000-00009C020000}"/>
    <cellStyle name="40% - Accent3 4 4" xfId="679" xr:uid="{00000000-0005-0000-0000-00009D020000}"/>
    <cellStyle name="40% - Accent3 4 5" xfId="680" xr:uid="{00000000-0005-0000-0000-00009E020000}"/>
    <cellStyle name="40% - Accent3 4 6" xfId="681" xr:uid="{00000000-0005-0000-0000-00009F020000}"/>
    <cellStyle name="40% - Accent3 4 7" xfId="682" xr:uid="{00000000-0005-0000-0000-0000A0020000}"/>
    <cellStyle name="40% - Accent3 4 8" xfId="683" xr:uid="{00000000-0005-0000-0000-0000A1020000}"/>
    <cellStyle name="40% - Accent3 4 9" xfId="684" xr:uid="{00000000-0005-0000-0000-0000A2020000}"/>
    <cellStyle name="40% - Accent4 2" xfId="685" xr:uid="{00000000-0005-0000-0000-0000A3020000}"/>
    <cellStyle name="40% - Accent4 2 10" xfId="686" xr:uid="{00000000-0005-0000-0000-0000A4020000}"/>
    <cellStyle name="40% - Accent4 2 11" xfId="687" xr:uid="{00000000-0005-0000-0000-0000A5020000}"/>
    <cellStyle name="40% - Accent4 2 12" xfId="688" xr:uid="{00000000-0005-0000-0000-0000A6020000}"/>
    <cellStyle name="40% - Accent4 2 13" xfId="689" xr:uid="{00000000-0005-0000-0000-0000A7020000}"/>
    <cellStyle name="40% - Accent4 2 14" xfId="690" xr:uid="{00000000-0005-0000-0000-0000A8020000}"/>
    <cellStyle name="40% - Accent4 2 15" xfId="691" xr:uid="{00000000-0005-0000-0000-0000A9020000}"/>
    <cellStyle name="40% - Accent4 2 16" xfId="692" xr:uid="{00000000-0005-0000-0000-0000AA020000}"/>
    <cellStyle name="40% - Accent4 2 17" xfId="693" xr:uid="{00000000-0005-0000-0000-0000AB020000}"/>
    <cellStyle name="40% - Accent4 2 18" xfId="694" xr:uid="{00000000-0005-0000-0000-0000AC020000}"/>
    <cellStyle name="40% - Accent4 2 19" xfId="695" xr:uid="{00000000-0005-0000-0000-0000AD020000}"/>
    <cellStyle name="40% - Accent4 2 2" xfId="696" xr:uid="{00000000-0005-0000-0000-0000AE020000}"/>
    <cellStyle name="40% - Accent4 2 20" xfId="697" xr:uid="{00000000-0005-0000-0000-0000AF020000}"/>
    <cellStyle name="40% - Accent4 2 21" xfId="698" xr:uid="{00000000-0005-0000-0000-0000B0020000}"/>
    <cellStyle name="40% - Accent4 2 22" xfId="699" xr:uid="{00000000-0005-0000-0000-0000B1020000}"/>
    <cellStyle name="40% - Accent4 2 23" xfId="700" xr:uid="{00000000-0005-0000-0000-0000B2020000}"/>
    <cellStyle name="40% - Accent4 2 24" xfId="701" xr:uid="{00000000-0005-0000-0000-0000B3020000}"/>
    <cellStyle name="40% - Accent4 2 25" xfId="702" xr:uid="{00000000-0005-0000-0000-0000B4020000}"/>
    <cellStyle name="40% - Accent4 2 26" xfId="703" xr:uid="{00000000-0005-0000-0000-0000B5020000}"/>
    <cellStyle name="40% - Accent4 2 27" xfId="704" xr:uid="{00000000-0005-0000-0000-0000B6020000}"/>
    <cellStyle name="40% - Accent4 2 28" xfId="705" xr:uid="{00000000-0005-0000-0000-0000B7020000}"/>
    <cellStyle name="40% - Accent4 2 29" xfId="706" xr:uid="{00000000-0005-0000-0000-0000B8020000}"/>
    <cellStyle name="40% - Accent4 2 3" xfId="707" xr:uid="{00000000-0005-0000-0000-0000B9020000}"/>
    <cellStyle name="40% - Accent4 2 30" xfId="708" xr:uid="{00000000-0005-0000-0000-0000BA020000}"/>
    <cellStyle name="40% - Accent4 2 31" xfId="709" xr:uid="{00000000-0005-0000-0000-0000BB020000}"/>
    <cellStyle name="40% - Accent4 2 32" xfId="710" xr:uid="{00000000-0005-0000-0000-0000BC020000}"/>
    <cellStyle name="40% - Accent4 2 4" xfId="711" xr:uid="{00000000-0005-0000-0000-0000BD020000}"/>
    <cellStyle name="40% - Accent4 2 5" xfId="712" xr:uid="{00000000-0005-0000-0000-0000BE020000}"/>
    <cellStyle name="40% - Accent4 2 6" xfId="713" xr:uid="{00000000-0005-0000-0000-0000BF020000}"/>
    <cellStyle name="40% - Accent4 2 7" xfId="714" xr:uid="{00000000-0005-0000-0000-0000C0020000}"/>
    <cellStyle name="40% - Accent4 2 8" xfId="715" xr:uid="{00000000-0005-0000-0000-0000C1020000}"/>
    <cellStyle name="40% - Accent4 2 9" xfId="716" xr:uid="{00000000-0005-0000-0000-0000C2020000}"/>
    <cellStyle name="40% - Accent4 3" xfId="717" xr:uid="{00000000-0005-0000-0000-0000C3020000}"/>
    <cellStyle name="40% - Accent4 3 10" xfId="718" xr:uid="{00000000-0005-0000-0000-0000C4020000}"/>
    <cellStyle name="40% - Accent4 3 11" xfId="719" xr:uid="{00000000-0005-0000-0000-0000C5020000}"/>
    <cellStyle name="40% - Accent4 3 12" xfId="720" xr:uid="{00000000-0005-0000-0000-0000C6020000}"/>
    <cellStyle name="40% - Accent4 3 13" xfId="721" xr:uid="{00000000-0005-0000-0000-0000C7020000}"/>
    <cellStyle name="40% - Accent4 3 14" xfId="722" xr:uid="{00000000-0005-0000-0000-0000C8020000}"/>
    <cellStyle name="40% - Accent4 3 15" xfId="723" xr:uid="{00000000-0005-0000-0000-0000C9020000}"/>
    <cellStyle name="40% - Accent4 3 16" xfId="724" xr:uid="{00000000-0005-0000-0000-0000CA020000}"/>
    <cellStyle name="40% - Accent4 3 17" xfId="725" xr:uid="{00000000-0005-0000-0000-0000CB020000}"/>
    <cellStyle name="40% - Accent4 3 18" xfId="726" xr:uid="{00000000-0005-0000-0000-0000CC020000}"/>
    <cellStyle name="40% - Accent4 3 19" xfId="727" xr:uid="{00000000-0005-0000-0000-0000CD020000}"/>
    <cellStyle name="40% - Accent4 3 2" xfId="728" xr:uid="{00000000-0005-0000-0000-0000CE020000}"/>
    <cellStyle name="40% - Accent4 3 20" xfId="729" xr:uid="{00000000-0005-0000-0000-0000CF020000}"/>
    <cellStyle name="40% - Accent4 3 21" xfId="730" xr:uid="{00000000-0005-0000-0000-0000D0020000}"/>
    <cellStyle name="40% - Accent4 3 22" xfId="731" xr:uid="{00000000-0005-0000-0000-0000D1020000}"/>
    <cellStyle name="40% - Accent4 3 23" xfId="732" xr:uid="{00000000-0005-0000-0000-0000D2020000}"/>
    <cellStyle name="40% - Accent4 3 3" xfId="733" xr:uid="{00000000-0005-0000-0000-0000D3020000}"/>
    <cellStyle name="40% - Accent4 3 4" xfId="734" xr:uid="{00000000-0005-0000-0000-0000D4020000}"/>
    <cellStyle name="40% - Accent4 3 5" xfId="735" xr:uid="{00000000-0005-0000-0000-0000D5020000}"/>
    <cellStyle name="40% - Accent4 3 6" xfId="736" xr:uid="{00000000-0005-0000-0000-0000D6020000}"/>
    <cellStyle name="40% - Accent4 3 7" xfId="737" xr:uid="{00000000-0005-0000-0000-0000D7020000}"/>
    <cellStyle name="40% - Accent4 3 8" xfId="738" xr:uid="{00000000-0005-0000-0000-0000D8020000}"/>
    <cellStyle name="40% - Accent4 3 9" xfId="739" xr:uid="{00000000-0005-0000-0000-0000D9020000}"/>
    <cellStyle name="40% - Accent4 4" xfId="740" xr:uid="{00000000-0005-0000-0000-0000DA020000}"/>
    <cellStyle name="40% - Accent4 4 10" xfId="741" xr:uid="{00000000-0005-0000-0000-0000DB020000}"/>
    <cellStyle name="40% - Accent4 4 11" xfId="742" xr:uid="{00000000-0005-0000-0000-0000DC020000}"/>
    <cellStyle name="40% - Accent4 4 12" xfId="743" xr:uid="{00000000-0005-0000-0000-0000DD020000}"/>
    <cellStyle name="40% - Accent4 4 13" xfId="744" xr:uid="{00000000-0005-0000-0000-0000DE020000}"/>
    <cellStyle name="40% - Accent4 4 14" xfId="745" xr:uid="{00000000-0005-0000-0000-0000DF020000}"/>
    <cellStyle name="40% - Accent4 4 15" xfId="746" xr:uid="{00000000-0005-0000-0000-0000E0020000}"/>
    <cellStyle name="40% - Accent4 4 16" xfId="747" xr:uid="{00000000-0005-0000-0000-0000E1020000}"/>
    <cellStyle name="40% - Accent4 4 17" xfId="748" xr:uid="{00000000-0005-0000-0000-0000E2020000}"/>
    <cellStyle name="40% - Accent4 4 18" xfId="749" xr:uid="{00000000-0005-0000-0000-0000E3020000}"/>
    <cellStyle name="40% - Accent4 4 19" xfId="750" xr:uid="{00000000-0005-0000-0000-0000E4020000}"/>
    <cellStyle name="40% - Accent4 4 2" xfId="751" xr:uid="{00000000-0005-0000-0000-0000E5020000}"/>
    <cellStyle name="40% - Accent4 4 20" xfId="752" xr:uid="{00000000-0005-0000-0000-0000E6020000}"/>
    <cellStyle name="40% - Accent4 4 3" xfId="753" xr:uid="{00000000-0005-0000-0000-0000E7020000}"/>
    <cellStyle name="40% - Accent4 4 4" xfId="754" xr:uid="{00000000-0005-0000-0000-0000E8020000}"/>
    <cellStyle name="40% - Accent4 4 5" xfId="755" xr:uid="{00000000-0005-0000-0000-0000E9020000}"/>
    <cellStyle name="40% - Accent4 4 6" xfId="756" xr:uid="{00000000-0005-0000-0000-0000EA020000}"/>
    <cellStyle name="40% - Accent4 4 7" xfId="757" xr:uid="{00000000-0005-0000-0000-0000EB020000}"/>
    <cellStyle name="40% - Accent4 4 8" xfId="758" xr:uid="{00000000-0005-0000-0000-0000EC020000}"/>
    <cellStyle name="40% - Accent4 4 9" xfId="759" xr:uid="{00000000-0005-0000-0000-0000ED020000}"/>
    <cellStyle name="40% - Accent5 2" xfId="760" xr:uid="{00000000-0005-0000-0000-0000EE020000}"/>
    <cellStyle name="40% - Accent5 2 10" xfId="761" xr:uid="{00000000-0005-0000-0000-0000EF020000}"/>
    <cellStyle name="40% - Accent5 2 11" xfId="762" xr:uid="{00000000-0005-0000-0000-0000F0020000}"/>
    <cellStyle name="40% - Accent5 2 12" xfId="763" xr:uid="{00000000-0005-0000-0000-0000F1020000}"/>
    <cellStyle name="40% - Accent5 2 13" xfId="764" xr:uid="{00000000-0005-0000-0000-0000F2020000}"/>
    <cellStyle name="40% - Accent5 2 14" xfId="765" xr:uid="{00000000-0005-0000-0000-0000F3020000}"/>
    <cellStyle name="40% - Accent5 2 15" xfId="766" xr:uid="{00000000-0005-0000-0000-0000F4020000}"/>
    <cellStyle name="40% - Accent5 2 16" xfId="767" xr:uid="{00000000-0005-0000-0000-0000F5020000}"/>
    <cellStyle name="40% - Accent5 2 17" xfId="768" xr:uid="{00000000-0005-0000-0000-0000F6020000}"/>
    <cellStyle name="40% - Accent5 2 18" xfId="769" xr:uid="{00000000-0005-0000-0000-0000F7020000}"/>
    <cellStyle name="40% - Accent5 2 19" xfId="770" xr:uid="{00000000-0005-0000-0000-0000F8020000}"/>
    <cellStyle name="40% - Accent5 2 2" xfId="771" xr:uid="{00000000-0005-0000-0000-0000F9020000}"/>
    <cellStyle name="40% - Accent5 2 20" xfId="772" xr:uid="{00000000-0005-0000-0000-0000FA020000}"/>
    <cellStyle name="40% - Accent5 2 21" xfId="773" xr:uid="{00000000-0005-0000-0000-0000FB020000}"/>
    <cellStyle name="40% - Accent5 2 22" xfId="774" xr:uid="{00000000-0005-0000-0000-0000FC020000}"/>
    <cellStyle name="40% - Accent5 2 23" xfId="775" xr:uid="{00000000-0005-0000-0000-0000FD020000}"/>
    <cellStyle name="40% - Accent5 2 24" xfId="776" xr:uid="{00000000-0005-0000-0000-0000FE020000}"/>
    <cellStyle name="40% - Accent5 2 25" xfId="777" xr:uid="{00000000-0005-0000-0000-0000FF020000}"/>
    <cellStyle name="40% - Accent5 2 26" xfId="778" xr:uid="{00000000-0005-0000-0000-000000030000}"/>
    <cellStyle name="40% - Accent5 2 27" xfId="779" xr:uid="{00000000-0005-0000-0000-000001030000}"/>
    <cellStyle name="40% - Accent5 2 28" xfId="780" xr:uid="{00000000-0005-0000-0000-000002030000}"/>
    <cellStyle name="40% - Accent5 2 29" xfId="781" xr:uid="{00000000-0005-0000-0000-000003030000}"/>
    <cellStyle name="40% - Accent5 2 3" xfId="782" xr:uid="{00000000-0005-0000-0000-000004030000}"/>
    <cellStyle name="40% - Accent5 2 30" xfId="783" xr:uid="{00000000-0005-0000-0000-000005030000}"/>
    <cellStyle name="40% - Accent5 2 31" xfId="784" xr:uid="{00000000-0005-0000-0000-000006030000}"/>
    <cellStyle name="40% - Accent5 2 32" xfId="785" xr:uid="{00000000-0005-0000-0000-000007030000}"/>
    <cellStyle name="40% - Accent5 2 4" xfId="786" xr:uid="{00000000-0005-0000-0000-000008030000}"/>
    <cellStyle name="40% - Accent5 2 5" xfId="787" xr:uid="{00000000-0005-0000-0000-000009030000}"/>
    <cellStyle name="40% - Accent5 2 6" xfId="788" xr:uid="{00000000-0005-0000-0000-00000A030000}"/>
    <cellStyle name="40% - Accent5 2 7" xfId="789" xr:uid="{00000000-0005-0000-0000-00000B030000}"/>
    <cellStyle name="40% - Accent5 2 8" xfId="790" xr:uid="{00000000-0005-0000-0000-00000C030000}"/>
    <cellStyle name="40% - Accent5 2 9" xfId="791" xr:uid="{00000000-0005-0000-0000-00000D030000}"/>
    <cellStyle name="40% - Accent5 3" xfId="792" xr:uid="{00000000-0005-0000-0000-00000E030000}"/>
    <cellStyle name="40% - Accent5 3 10" xfId="793" xr:uid="{00000000-0005-0000-0000-00000F030000}"/>
    <cellStyle name="40% - Accent5 3 11" xfId="794" xr:uid="{00000000-0005-0000-0000-000010030000}"/>
    <cellStyle name="40% - Accent5 3 12" xfId="795" xr:uid="{00000000-0005-0000-0000-000011030000}"/>
    <cellStyle name="40% - Accent5 3 13" xfId="796" xr:uid="{00000000-0005-0000-0000-000012030000}"/>
    <cellStyle name="40% - Accent5 3 14" xfId="797" xr:uid="{00000000-0005-0000-0000-000013030000}"/>
    <cellStyle name="40% - Accent5 3 15" xfId="798" xr:uid="{00000000-0005-0000-0000-000014030000}"/>
    <cellStyle name="40% - Accent5 3 16" xfId="799" xr:uid="{00000000-0005-0000-0000-000015030000}"/>
    <cellStyle name="40% - Accent5 3 17" xfId="800" xr:uid="{00000000-0005-0000-0000-000016030000}"/>
    <cellStyle name="40% - Accent5 3 18" xfId="801" xr:uid="{00000000-0005-0000-0000-000017030000}"/>
    <cellStyle name="40% - Accent5 3 19" xfId="802" xr:uid="{00000000-0005-0000-0000-000018030000}"/>
    <cellStyle name="40% - Accent5 3 2" xfId="803" xr:uid="{00000000-0005-0000-0000-000019030000}"/>
    <cellStyle name="40% - Accent5 3 20" xfId="804" xr:uid="{00000000-0005-0000-0000-00001A030000}"/>
    <cellStyle name="40% - Accent5 3 21" xfId="805" xr:uid="{00000000-0005-0000-0000-00001B030000}"/>
    <cellStyle name="40% - Accent5 3 22" xfId="806" xr:uid="{00000000-0005-0000-0000-00001C030000}"/>
    <cellStyle name="40% - Accent5 3 23" xfId="807" xr:uid="{00000000-0005-0000-0000-00001D030000}"/>
    <cellStyle name="40% - Accent5 3 3" xfId="808" xr:uid="{00000000-0005-0000-0000-00001E030000}"/>
    <cellStyle name="40% - Accent5 3 4" xfId="809" xr:uid="{00000000-0005-0000-0000-00001F030000}"/>
    <cellStyle name="40% - Accent5 3 5" xfId="810" xr:uid="{00000000-0005-0000-0000-000020030000}"/>
    <cellStyle name="40% - Accent5 3 6" xfId="811" xr:uid="{00000000-0005-0000-0000-000021030000}"/>
    <cellStyle name="40% - Accent5 3 7" xfId="812" xr:uid="{00000000-0005-0000-0000-000022030000}"/>
    <cellStyle name="40% - Accent5 3 8" xfId="813" xr:uid="{00000000-0005-0000-0000-000023030000}"/>
    <cellStyle name="40% - Accent5 3 9" xfId="814" xr:uid="{00000000-0005-0000-0000-000024030000}"/>
    <cellStyle name="40% - Accent5 4" xfId="815" xr:uid="{00000000-0005-0000-0000-000025030000}"/>
    <cellStyle name="40% - Accent5 4 10" xfId="816" xr:uid="{00000000-0005-0000-0000-000026030000}"/>
    <cellStyle name="40% - Accent5 4 11" xfId="817" xr:uid="{00000000-0005-0000-0000-000027030000}"/>
    <cellStyle name="40% - Accent5 4 12" xfId="818" xr:uid="{00000000-0005-0000-0000-000028030000}"/>
    <cellStyle name="40% - Accent5 4 13" xfId="819" xr:uid="{00000000-0005-0000-0000-000029030000}"/>
    <cellStyle name="40% - Accent5 4 14" xfId="820" xr:uid="{00000000-0005-0000-0000-00002A030000}"/>
    <cellStyle name="40% - Accent5 4 15" xfId="821" xr:uid="{00000000-0005-0000-0000-00002B030000}"/>
    <cellStyle name="40% - Accent5 4 16" xfId="822" xr:uid="{00000000-0005-0000-0000-00002C030000}"/>
    <cellStyle name="40% - Accent5 4 17" xfId="823" xr:uid="{00000000-0005-0000-0000-00002D030000}"/>
    <cellStyle name="40% - Accent5 4 18" xfId="824" xr:uid="{00000000-0005-0000-0000-00002E030000}"/>
    <cellStyle name="40% - Accent5 4 19" xfId="825" xr:uid="{00000000-0005-0000-0000-00002F030000}"/>
    <cellStyle name="40% - Accent5 4 2" xfId="826" xr:uid="{00000000-0005-0000-0000-000030030000}"/>
    <cellStyle name="40% - Accent5 4 20" xfId="827" xr:uid="{00000000-0005-0000-0000-000031030000}"/>
    <cellStyle name="40% - Accent5 4 3" xfId="828" xr:uid="{00000000-0005-0000-0000-000032030000}"/>
    <cellStyle name="40% - Accent5 4 4" xfId="829" xr:uid="{00000000-0005-0000-0000-000033030000}"/>
    <cellStyle name="40% - Accent5 4 5" xfId="830" xr:uid="{00000000-0005-0000-0000-000034030000}"/>
    <cellStyle name="40% - Accent5 4 6" xfId="831" xr:uid="{00000000-0005-0000-0000-000035030000}"/>
    <cellStyle name="40% - Accent5 4 7" xfId="832" xr:uid="{00000000-0005-0000-0000-000036030000}"/>
    <cellStyle name="40% - Accent5 4 8" xfId="833" xr:uid="{00000000-0005-0000-0000-000037030000}"/>
    <cellStyle name="40% - Accent5 4 9" xfId="834" xr:uid="{00000000-0005-0000-0000-000038030000}"/>
    <cellStyle name="40% - Accent6 2" xfId="835" xr:uid="{00000000-0005-0000-0000-000039030000}"/>
    <cellStyle name="40% - Accent6 2 10" xfId="836" xr:uid="{00000000-0005-0000-0000-00003A030000}"/>
    <cellStyle name="40% - Accent6 2 11" xfId="837" xr:uid="{00000000-0005-0000-0000-00003B030000}"/>
    <cellStyle name="40% - Accent6 2 12" xfId="838" xr:uid="{00000000-0005-0000-0000-00003C030000}"/>
    <cellStyle name="40% - Accent6 2 13" xfId="839" xr:uid="{00000000-0005-0000-0000-00003D030000}"/>
    <cellStyle name="40% - Accent6 2 14" xfId="840" xr:uid="{00000000-0005-0000-0000-00003E030000}"/>
    <cellStyle name="40% - Accent6 2 15" xfId="841" xr:uid="{00000000-0005-0000-0000-00003F030000}"/>
    <cellStyle name="40% - Accent6 2 16" xfId="842" xr:uid="{00000000-0005-0000-0000-000040030000}"/>
    <cellStyle name="40% - Accent6 2 17" xfId="843" xr:uid="{00000000-0005-0000-0000-000041030000}"/>
    <cellStyle name="40% - Accent6 2 18" xfId="844" xr:uid="{00000000-0005-0000-0000-000042030000}"/>
    <cellStyle name="40% - Accent6 2 19" xfId="845" xr:uid="{00000000-0005-0000-0000-000043030000}"/>
    <cellStyle name="40% - Accent6 2 2" xfId="846" xr:uid="{00000000-0005-0000-0000-000044030000}"/>
    <cellStyle name="40% - Accent6 2 20" xfId="847" xr:uid="{00000000-0005-0000-0000-000045030000}"/>
    <cellStyle name="40% - Accent6 2 21" xfId="848" xr:uid="{00000000-0005-0000-0000-000046030000}"/>
    <cellStyle name="40% - Accent6 2 22" xfId="849" xr:uid="{00000000-0005-0000-0000-000047030000}"/>
    <cellStyle name="40% - Accent6 2 23" xfId="850" xr:uid="{00000000-0005-0000-0000-000048030000}"/>
    <cellStyle name="40% - Accent6 2 24" xfId="851" xr:uid="{00000000-0005-0000-0000-000049030000}"/>
    <cellStyle name="40% - Accent6 2 25" xfId="852" xr:uid="{00000000-0005-0000-0000-00004A030000}"/>
    <cellStyle name="40% - Accent6 2 26" xfId="853" xr:uid="{00000000-0005-0000-0000-00004B030000}"/>
    <cellStyle name="40% - Accent6 2 27" xfId="854" xr:uid="{00000000-0005-0000-0000-00004C030000}"/>
    <cellStyle name="40% - Accent6 2 28" xfId="855" xr:uid="{00000000-0005-0000-0000-00004D030000}"/>
    <cellStyle name="40% - Accent6 2 29" xfId="856" xr:uid="{00000000-0005-0000-0000-00004E030000}"/>
    <cellStyle name="40% - Accent6 2 3" xfId="857" xr:uid="{00000000-0005-0000-0000-00004F030000}"/>
    <cellStyle name="40% - Accent6 2 30" xfId="858" xr:uid="{00000000-0005-0000-0000-000050030000}"/>
    <cellStyle name="40% - Accent6 2 31" xfId="859" xr:uid="{00000000-0005-0000-0000-000051030000}"/>
    <cellStyle name="40% - Accent6 2 32" xfId="860" xr:uid="{00000000-0005-0000-0000-000052030000}"/>
    <cellStyle name="40% - Accent6 2 4" xfId="861" xr:uid="{00000000-0005-0000-0000-000053030000}"/>
    <cellStyle name="40% - Accent6 2 5" xfId="862" xr:uid="{00000000-0005-0000-0000-000054030000}"/>
    <cellStyle name="40% - Accent6 2 6" xfId="863" xr:uid="{00000000-0005-0000-0000-000055030000}"/>
    <cellStyle name="40% - Accent6 2 7" xfId="864" xr:uid="{00000000-0005-0000-0000-000056030000}"/>
    <cellStyle name="40% - Accent6 2 8" xfId="865" xr:uid="{00000000-0005-0000-0000-000057030000}"/>
    <cellStyle name="40% - Accent6 2 9" xfId="866" xr:uid="{00000000-0005-0000-0000-000058030000}"/>
    <cellStyle name="40% - Accent6 3" xfId="867" xr:uid="{00000000-0005-0000-0000-000059030000}"/>
    <cellStyle name="40% - Accent6 3 10" xfId="868" xr:uid="{00000000-0005-0000-0000-00005A030000}"/>
    <cellStyle name="40% - Accent6 3 11" xfId="869" xr:uid="{00000000-0005-0000-0000-00005B030000}"/>
    <cellStyle name="40% - Accent6 3 12" xfId="870" xr:uid="{00000000-0005-0000-0000-00005C030000}"/>
    <cellStyle name="40% - Accent6 3 13" xfId="871" xr:uid="{00000000-0005-0000-0000-00005D030000}"/>
    <cellStyle name="40% - Accent6 3 14" xfId="872" xr:uid="{00000000-0005-0000-0000-00005E030000}"/>
    <cellStyle name="40% - Accent6 3 15" xfId="873" xr:uid="{00000000-0005-0000-0000-00005F030000}"/>
    <cellStyle name="40% - Accent6 3 16" xfId="874" xr:uid="{00000000-0005-0000-0000-000060030000}"/>
    <cellStyle name="40% - Accent6 3 17" xfId="875" xr:uid="{00000000-0005-0000-0000-000061030000}"/>
    <cellStyle name="40% - Accent6 3 18" xfId="876" xr:uid="{00000000-0005-0000-0000-000062030000}"/>
    <cellStyle name="40% - Accent6 3 19" xfId="877" xr:uid="{00000000-0005-0000-0000-000063030000}"/>
    <cellStyle name="40% - Accent6 3 2" xfId="878" xr:uid="{00000000-0005-0000-0000-000064030000}"/>
    <cellStyle name="40% - Accent6 3 20" xfId="879" xr:uid="{00000000-0005-0000-0000-000065030000}"/>
    <cellStyle name="40% - Accent6 3 21" xfId="880" xr:uid="{00000000-0005-0000-0000-000066030000}"/>
    <cellStyle name="40% - Accent6 3 22" xfId="881" xr:uid="{00000000-0005-0000-0000-000067030000}"/>
    <cellStyle name="40% - Accent6 3 23" xfId="882" xr:uid="{00000000-0005-0000-0000-000068030000}"/>
    <cellStyle name="40% - Accent6 3 3" xfId="883" xr:uid="{00000000-0005-0000-0000-000069030000}"/>
    <cellStyle name="40% - Accent6 3 4" xfId="884" xr:uid="{00000000-0005-0000-0000-00006A030000}"/>
    <cellStyle name="40% - Accent6 3 5" xfId="885" xr:uid="{00000000-0005-0000-0000-00006B030000}"/>
    <cellStyle name="40% - Accent6 3 6" xfId="886" xr:uid="{00000000-0005-0000-0000-00006C030000}"/>
    <cellStyle name="40% - Accent6 3 7" xfId="887" xr:uid="{00000000-0005-0000-0000-00006D030000}"/>
    <cellStyle name="40% - Accent6 3 8" xfId="888" xr:uid="{00000000-0005-0000-0000-00006E030000}"/>
    <cellStyle name="40% - Accent6 3 9" xfId="889" xr:uid="{00000000-0005-0000-0000-00006F030000}"/>
    <cellStyle name="40% - Accent6 4" xfId="890" xr:uid="{00000000-0005-0000-0000-000070030000}"/>
    <cellStyle name="40% - Accent6 4 10" xfId="891" xr:uid="{00000000-0005-0000-0000-000071030000}"/>
    <cellStyle name="40% - Accent6 4 11" xfId="892" xr:uid="{00000000-0005-0000-0000-000072030000}"/>
    <cellStyle name="40% - Accent6 4 12" xfId="893" xr:uid="{00000000-0005-0000-0000-000073030000}"/>
    <cellStyle name="40% - Accent6 4 13" xfId="894" xr:uid="{00000000-0005-0000-0000-000074030000}"/>
    <cellStyle name="40% - Accent6 4 14" xfId="895" xr:uid="{00000000-0005-0000-0000-000075030000}"/>
    <cellStyle name="40% - Accent6 4 15" xfId="896" xr:uid="{00000000-0005-0000-0000-000076030000}"/>
    <cellStyle name="40% - Accent6 4 16" xfId="897" xr:uid="{00000000-0005-0000-0000-000077030000}"/>
    <cellStyle name="40% - Accent6 4 17" xfId="898" xr:uid="{00000000-0005-0000-0000-000078030000}"/>
    <cellStyle name="40% - Accent6 4 18" xfId="899" xr:uid="{00000000-0005-0000-0000-000079030000}"/>
    <cellStyle name="40% - Accent6 4 19" xfId="900" xr:uid="{00000000-0005-0000-0000-00007A030000}"/>
    <cellStyle name="40% - Accent6 4 2" xfId="901" xr:uid="{00000000-0005-0000-0000-00007B030000}"/>
    <cellStyle name="40% - Accent6 4 20" xfId="902" xr:uid="{00000000-0005-0000-0000-00007C030000}"/>
    <cellStyle name="40% - Accent6 4 3" xfId="903" xr:uid="{00000000-0005-0000-0000-00007D030000}"/>
    <cellStyle name="40% - Accent6 4 4" xfId="904" xr:uid="{00000000-0005-0000-0000-00007E030000}"/>
    <cellStyle name="40% - Accent6 4 5" xfId="905" xr:uid="{00000000-0005-0000-0000-00007F030000}"/>
    <cellStyle name="40% - Accent6 4 6" xfId="906" xr:uid="{00000000-0005-0000-0000-000080030000}"/>
    <cellStyle name="40% - Accent6 4 7" xfId="907" xr:uid="{00000000-0005-0000-0000-000081030000}"/>
    <cellStyle name="40% - Accent6 4 8" xfId="908" xr:uid="{00000000-0005-0000-0000-000082030000}"/>
    <cellStyle name="40% - Accent6 4 9" xfId="909" xr:uid="{00000000-0005-0000-0000-000083030000}"/>
    <cellStyle name="60% - Accent1 2" xfId="910" xr:uid="{00000000-0005-0000-0000-000084030000}"/>
    <cellStyle name="60% - Accent1 3" xfId="911" xr:uid="{00000000-0005-0000-0000-000085030000}"/>
    <cellStyle name="60% - Accent1 3 10" xfId="912" xr:uid="{00000000-0005-0000-0000-000086030000}"/>
    <cellStyle name="60% - Accent1 3 11" xfId="913" xr:uid="{00000000-0005-0000-0000-000087030000}"/>
    <cellStyle name="60% - Accent1 3 12" xfId="914" xr:uid="{00000000-0005-0000-0000-000088030000}"/>
    <cellStyle name="60% - Accent1 3 13" xfId="915" xr:uid="{00000000-0005-0000-0000-000089030000}"/>
    <cellStyle name="60% - Accent1 3 14" xfId="916" xr:uid="{00000000-0005-0000-0000-00008A030000}"/>
    <cellStyle name="60% - Accent1 3 15" xfId="917" xr:uid="{00000000-0005-0000-0000-00008B030000}"/>
    <cellStyle name="60% - Accent1 3 16" xfId="918" xr:uid="{00000000-0005-0000-0000-00008C030000}"/>
    <cellStyle name="60% - Accent1 3 17" xfId="919" xr:uid="{00000000-0005-0000-0000-00008D030000}"/>
    <cellStyle name="60% - Accent1 3 18" xfId="920" xr:uid="{00000000-0005-0000-0000-00008E030000}"/>
    <cellStyle name="60% - Accent1 3 19" xfId="921" xr:uid="{00000000-0005-0000-0000-00008F030000}"/>
    <cellStyle name="60% - Accent1 3 2" xfId="922" xr:uid="{00000000-0005-0000-0000-000090030000}"/>
    <cellStyle name="60% - Accent1 3 20" xfId="923" xr:uid="{00000000-0005-0000-0000-000091030000}"/>
    <cellStyle name="60% - Accent1 3 21" xfId="924" xr:uid="{00000000-0005-0000-0000-000092030000}"/>
    <cellStyle name="60% - Accent1 3 22" xfId="925" xr:uid="{00000000-0005-0000-0000-000093030000}"/>
    <cellStyle name="60% - Accent1 3 23" xfId="926" xr:uid="{00000000-0005-0000-0000-000094030000}"/>
    <cellStyle name="60% - Accent1 3 3" xfId="927" xr:uid="{00000000-0005-0000-0000-000095030000}"/>
    <cellStyle name="60% - Accent1 3 4" xfId="928" xr:uid="{00000000-0005-0000-0000-000096030000}"/>
    <cellStyle name="60% - Accent1 3 5" xfId="929" xr:uid="{00000000-0005-0000-0000-000097030000}"/>
    <cellStyle name="60% - Accent1 3 6" xfId="930" xr:uid="{00000000-0005-0000-0000-000098030000}"/>
    <cellStyle name="60% - Accent1 3 7" xfId="931" xr:uid="{00000000-0005-0000-0000-000099030000}"/>
    <cellStyle name="60% - Accent1 3 8" xfId="932" xr:uid="{00000000-0005-0000-0000-00009A030000}"/>
    <cellStyle name="60% - Accent1 3 9" xfId="933" xr:uid="{00000000-0005-0000-0000-00009B030000}"/>
    <cellStyle name="60% - Accent1 4" xfId="934" xr:uid="{00000000-0005-0000-0000-00009C030000}"/>
    <cellStyle name="60% - Accent1 4 10" xfId="935" xr:uid="{00000000-0005-0000-0000-00009D030000}"/>
    <cellStyle name="60% - Accent1 4 11" xfId="936" xr:uid="{00000000-0005-0000-0000-00009E030000}"/>
    <cellStyle name="60% - Accent1 4 12" xfId="937" xr:uid="{00000000-0005-0000-0000-00009F030000}"/>
    <cellStyle name="60% - Accent1 4 13" xfId="938" xr:uid="{00000000-0005-0000-0000-0000A0030000}"/>
    <cellStyle name="60% - Accent1 4 14" xfId="939" xr:uid="{00000000-0005-0000-0000-0000A1030000}"/>
    <cellStyle name="60% - Accent1 4 15" xfId="940" xr:uid="{00000000-0005-0000-0000-0000A2030000}"/>
    <cellStyle name="60% - Accent1 4 16" xfId="941" xr:uid="{00000000-0005-0000-0000-0000A3030000}"/>
    <cellStyle name="60% - Accent1 4 17" xfId="942" xr:uid="{00000000-0005-0000-0000-0000A4030000}"/>
    <cellStyle name="60% - Accent1 4 18" xfId="943" xr:uid="{00000000-0005-0000-0000-0000A5030000}"/>
    <cellStyle name="60% - Accent1 4 19" xfId="944" xr:uid="{00000000-0005-0000-0000-0000A6030000}"/>
    <cellStyle name="60% - Accent1 4 2" xfId="945" xr:uid="{00000000-0005-0000-0000-0000A7030000}"/>
    <cellStyle name="60% - Accent1 4 20" xfId="946" xr:uid="{00000000-0005-0000-0000-0000A8030000}"/>
    <cellStyle name="60% - Accent1 4 3" xfId="947" xr:uid="{00000000-0005-0000-0000-0000A9030000}"/>
    <cellStyle name="60% - Accent1 4 4" xfId="948" xr:uid="{00000000-0005-0000-0000-0000AA030000}"/>
    <cellStyle name="60% - Accent1 4 5" xfId="949" xr:uid="{00000000-0005-0000-0000-0000AB030000}"/>
    <cellStyle name="60% - Accent1 4 6" xfId="950" xr:uid="{00000000-0005-0000-0000-0000AC030000}"/>
    <cellStyle name="60% - Accent1 4 7" xfId="951" xr:uid="{00000000-0005-0000-0000-0000AD030000}"/>
    <cellStyle name="60% - Accent1 4 8" xfId="952" xr:uid="{00000000-0005-0000-0000-0000AE030000}"/>
    <cellStyle name="60% - Accent1 4 9" xfId="953" xr:uid="{00000000-0005-0000-0000-0000AF030000}"/>
    <cellStyle name="60% - Accent2 2" xfId="954" xr:uid="{00000000-0005-0000-0000-0000B0030000}"/>
    <cellStyle name="60% - Accent2 3" xfId="955" xr:uid="{00000000-0005-0000-0000-0000B1030000}"/>
    <cellStyle name="60% - Accent2 3 10" xfId="956" xr:uid="{00000000-0005-0000-0000-0000B2030000}"/>
    <cellStyle name="60% - Accent2 3 11" xfId="957" xr:uid="{00000000-0005-0000-0000-0000B3030000}"/>
    <cellStyle name="60% - Accent2 3 12" xfId="958" xr:uid="{00000000-0005-0000-0000-0000B4030000}"/>
    <cellStyle name="60% - Accent2 3 13" xfId="959" xr:uid="{00000000-0005-0000-0000-0000B5030000}"/>
    <cellStyle name="60% - Accent2 3 14" xfId="960" xr:uid="{00000000-0005-0000-0000-0000B6030000}"/>
    <cellStyle name="60% - Accent2 3 15" xfId="961" xr:uid="{00000000-0005-0000-0000-0000B7030000}"/>
    <cellStyle name="60% - Accent2 3 16" xfId="962" xr:uid="{00000000-0005-0000-0000-0000B8030000}"/>
    <cellStyle name="60% - Accent2 3 17" xfId="963" xr:uid="{00000000-0005-0000-0000-0000B9030000}"/>
    <cellStyle name="60% - Accent2 3 18" xfId="964" xr:uid="{00000000-0005-0000-0000-0000BA030000}"/>
    <cellStyle name="60% - Accent2 3 19" xfId="965" xr:uid="{00000000-0005-0000-0000-0000BB030000}"/>
    <cellStyle name="60% - Accent2 3 2" xfId="966" xr:uid="{00000000-0005-0000-0000-0000BC030000}"/>
    <cellStyle name="60% - Accent2 3 20" xfId="967" xr:uid="{00000000-0005-0000-0000-0000BD030000}"/>
    <cellStyle name="60% - Accent2 3 21" xfId="968" xr:uid="{00000000-0005-0000-0000-0000BE030000}"/>
    <cellStyle name="60% - Accent2 3 22" xfId="969" xr:uid="{00000000-0005-0000-0000-0000BF030000}"/>
    <cellStyle name="60% - Accent2 3 23" xfId="970" xr:uid="{00000000-0005-0000-0000-0000C0030000}"/>
    <cellStyle name="60% - Accent2 3 3" xfId="971" xr:uid="{00000000-0005-0000-0000-0000C1030000}"/>
    <cellStyle name="60% - Accent2 3 4" xfId="972" xr:uid="{00000000-0005-0000-0000-0000C2030000}"/>
    <cellStyle name="60% - Accent2 3 5" xfId="973" xr:uid="{00000000-0005-0000-0000-0000C3030000}"/>
    <cellStyle name="60% - Accent2 3 6" xfId="974" xr:uid="{00000000-0005-0000-0000-0000C4030000}"/>
    <cellStyle name="60% - Accent2 3 7" xfId="975" xr:uid="{00000000-0005-0000-0000-0000C5030000}"/>
    <cellStyle name="60% - Accent2 3 8" xfId="976" xr:uid="{00000000-0005-0000-0000-0000C6030000}"/>
    <cellStyle name="60% - Accent2 3 9" xfId="977" xr:uid="{00000000-0005-0000-0000-0000C7030000}"/>
    <cellStyle name="60% - Accent2 4" xfId="978" xr:uid="{00000000-0005-0000-0000-0000C8030000}"/>
    <cellStyle name="60% - Accent2 4 10" xfId="979" xr:uid="{00000000-0005-0000-0000-0000C9030000}"/>
    <cellStyle name="60% - Accent2 4 11" xfId="980" xr:uid="{00000000-0005-0000-0000-0000CA030000}"/>
    <cellStyle name="60% - Accent2 4 12" xfId="981" xr:uid="{00000000-0005-0000-0000-0000CB030000}"/>
    <cellStyle name="60% - Accent2 4 13" xfId="982" xr:uid="{00000000-0005-0000-0000-0000CC030000}"/>
    <cellStyle name="60% - Accent2 4 14" xfId="983" xr:uid="{00000000-0005-0000-0000-0000CD030000}"/>
    <cellStyle name="60% - Accent2 4 15" xfId="984" xr:uid="{00000000-0005-0000-0000-0000CE030000}"/>
    <cellStyle name="60% - Accent2 4 16" xfId="985" xr:uid="{00000000-0005-0000-0000-0000CF030000}"/>
    <cellStyle name="60% - Accent2 4 17" xfId="986" xr:uid="{00000000-0005-0000-0000-0000D0030000}"/>
    <cellStyle name="60% - Accent2 4 18" xfId="987" xr:uid="{00000000-0005-0000-0000-0000D1030000}"/>
    <cellStyle name="60% - Accent2 4 19" xfId="988" xr:uid="{00000000-0005-0000-0000-0000D2030000}"/>
    <cellStyle name="60% - Accent2 4 2" xfId="989" xr:uid="{00000000-0005-0000-0000-0000D3030000}"/>
    <cellStyle name="60% - Accent2 4 20" xfId="990" xr:uid="{00000000-0005-0000-0000-0000D4030000}"/>
    <cellStyle name="60% - Accent2 4 3" xfId="991" xr:uid="{00000000-0005-0000-0000-0000D5030000}"/>
    <cellStyle name="60% - Accent2 4 4" xfId="992" xr:uid="{00000000-0005-0000-0000-0000D6030000}"/>
    <cellStyle name="60% - Accent2 4 5" xfId="993" xr:uid="{00000000-0005-0000-0000-0000D7030000}"/>
    <cellStyle name="60% - Accent2 4 6" xfId="994" xr:uid="{00000000-0005-0000-0000-0000D8030000}"/>
    <cellStyle name="60% - Accent2 4 7" xfId="995" xr:uid="{00000000-0005-0000-0000-0000D9030000}"/>
    <cellStyle name="60% - Accent2 4 8" xfId="996" xr:uid="{00000000-0005-0000-0000-0000DA030000}"/>
    <cellStyle name="60% - Accent2 4 9" xfId="997" xr:uid="{00000000-0005-0000-0000-0000DB030000}"/>
    <cellStyle name="60% - Accent3 2" xfId="998" xr:uid="{00000000-0005-0000-0000-0000DC030000}"/>
    <cellStyle name="60% - Accent3 3" xfId="999" xr:uid="{00000000-0005-0000-0000-0000DD030000}"/>
    <cellStyle name="60% - Accent3 3 10" xfId="1000" xr:uid="{00000000-0005-0000-0000-0000DE030000}"/>
    <cellStyle name="60% - Accent3 3 11" xfId="1001" xr:uid="{00000000-0005-0000-0000-0000DF030000}"/>
    <cellStyle name="60% - Accent3 3 12" xfId="1002" xr:uid="{00000000-0005-0000-0000-0000E0030000}"/>
    <cellStyle name="60% - Accent3 3 13" xfId="1003" xr:uid="{00000000-0005-0000-0000-0000E1030000}"/>
    <cellStyle name="60% - Accent3 3 14" xfId="1004" xr:uid="{00000000-0005-0000-0000-0000E2030000}"/>
    <cellStyle name="60% - Accent3 3 15" xfId="1005" xr:uid="{00000000-0005-0000-0000-0000E3030000}"/>
    <cellStyle name="60% - Accent3 3 16" xfId="1006" xr:uid="{00000000-0005-0000-0000-0000E4030000}"/>
    <cellStyle name="60% - Accent3 3 17" xfId="1007" xr:uid="{00000000-0005-0000-0000-0000E5030000}"/>
    <cellStyle name="60% - Accent3 3 18" xfId="1008" xr:uid="{00000000-0005-0000-0000-0000E6030000}"/>
    <cellStyle name="60% - Accent3 3 19" xfId="1009" xr:uid="{00000000-0005-0000-0000-0000E7030000}"/>
    <cellStyle name="60% - Accent3 3 2" xfId="1010" xr:uid="{00000000-0005-0000-0000-0000E8030000}"/>
    <cellStyle name="60% - Accent3 3 20" xfId="1011" xr:uid="{00000000-0005-0000-0000-0000E9030000}"/>
    <cellStyle name="60% - Accent3 3 21" xfId="1012" xr:uid="{00000000-0005-0000-0000-0000EA030000}"/>
    <cellStyle name="60% - Accent3 3 22" xfId="1013" xr:uid="{00000000-0005-0000-0000-0000EB030000}"/>
    <cellStyle name="60% - Accent3 3 23" xfId="1014" xr:uid="{00000000-0005-0000-0000-0000EC030000}"/>
    <cellStyle name="60% - Accent3 3 3" xfId="1015" xr:uid="{00000000-0005-0000-0000-0000ED030000}"/>
    <cellStyle name="60% - Accent3 3 4" xfId="1016" xr:uid="{00000000-0005-0000-0000-0000EE030000}"/>
    <cellStyle name="60% - Accent3 3 5" xfId="1017" xr:uid="{00000000-0005-0000-0000-0000EF030000}"/>
    <cellStyle name="60% - Accent3 3 6" xfId="1018" xr:uid="{00000000-0005-0000-0000-0000F0030000}"/>
    <cellStyle name="60% - Accent3 3 7" xfId="1019" xr:uid="{00000000-0005-0000-0000-0000F1030000}"/>
    <cellStyle name="60% - Accent3 3 8" xfId="1020" xr:uid="{00000000-0005-0000-0000-0000F2030000}"/>
    <cellStyle name="60% - Accent3 3 9" xfId="1021" xr:uid="{00000000-0005-0000-0000-0000F3030000}"/>
    <cellStyle name="60% - Accent3 4" xfId="1022" xr:uid="{00000000-0005-0000-0000-0000F4030000}"/>
    <cellStyle name="60% - Accent3 4 10" xfId="1023" xr:uid="{00000000-0005-0000-0000-0000F5030000}"/>
    <cellStyle name="60% - Accent3 4 11" xfId="1024" xr:uid="{00000000-0005-0000-0000-0000F6030000}"/>
    <cellStyle name="60% - Accent3 4 12" xfId="1025" xr:uid="{00000000-0005-0000-0000-0000F7030000}"/>
    <cellStyle name="60% - Accent3 4 13" xfId="1026" xr:uid="{00000000-0005-0000-0000-0000F8030000}"/>
    <cellStyle name="60% - Accent3 4 14" xfId="1027" xr:uid="{00000000-0005-0000-0000-0000F9030000}"/>
    <cellStyle name="60% - Accent3 4 15" xfId="1028" xr:uid="{00000000-0005-0000-0000-0000FA030000}"/>
    <cellStyle name="60% - Accent3 4 16" xfId="1029" xr:uid="{00000000-0005-0000-0000-0000FB030000}"/>
    <cellStyle name="60% - Accent3 4 17" xfId="1030" xr:uid="{00000000-0005-0000-0000-0000FC030000}"/>
    <cellStyle name="60% - Accent3 4 18" xfId="1031" xr:uid="{00000000-0005-0000-0000-0000FD030000}"/>
    <cellStyle name="60% - Accent3 4 19" xfId="1032" xr:uid="{00000000-0005-0000-0000-0000FE030000}"/>
    <cellStyle name="60% - Accent3 4 2" xfId="1033" xr:uid="{00000000-0005-0000-0000-0000FF030000}"/>
    <cellStyle name="60% - Accent3 4 20" xfId="1034" xr:uid="{00000000-0005-0000-0000-000000040000}"/>
    <cellStyle name="60% - Accent3 4 3" xfId="1035" xr:uid="{00000000-0005-0000-0000-000001040000}"/>
    <cellStyle name="60% - Accent3 4 4" xfId="1036" xr:uid="{00000000-0005-0000-0000-000002040000}"/>
    <cellStyle name="60% - Accent3 4 5" xfId="1037" xr:uid="{00000000-0005-0000-0000-000003040000}"/>
    <cellStyle name="60% - Accent3 4 6" xfId="1038" xr:uid="{00000000-0005-0000-0000-000004040000}"/>
    <cellStyle name="60% - Accent3 4 7" xfId="1039" xr:uid="{00000000-0005-0000-0000-000005040000}"/>
    <cellStyle name="60% - Accent3 4 8" xfId="1040" xr:uid="{00000000-0005-0000-0000-000006040000}"/>
    <cellStyle name="60% - Accent3 4 9" xfId="1041" xr:uid="{00000000-0005-0000-0000-000007040000}"/>
    <cellStyle name="60% - Accent4 2" xfId="1042" xr:uid="{00000000-0005-0000-0000-000008040000}"/>
    <cellStyle name="60% - Accent4 3" xfId="1043" xr:uid="{00000000-0005-0000-0000-000009040000}"/>
    <cellStyle name="60% - Accent4 3 10" xfId="1044" xr:uid="{00000000-0005-0000-0000-00000A040000}"/>
    <cellStyle name="60% - Accent4 3 11" xfId="1045" xr:uid="{00000000-0005-0000-0000-00000B040000}"/>
    <cellStyle name="60% - Accent4 3 12" xfId="1046" xr:uid="{00000000-0005-0000-0000-00000C040000}"/>
    <cellStyle name="60% - Accent4 3 13" xfId="1047" xr:uid="{00000000-0005-0000-0000-00000D040000}"/>
    <cellStyle name="60% - Accent4 3 14" xfId="1048" xr:uid="{00000000-0005-0000-0000-00000E040000}"/>
    <cellStyle name="60% - Accent4 3 15" xfId="1049" xr:uid="{00000000-0005-0000-0000-00000F040000}"/>
    <cellStyle name="60% - Accent4 3 16" xfId="1050" xr:uid="{00000000-0005-0000-0000-000010040000}"/>
    <cellStyle name="60% - Accent4 3 17" xfId="1051" xr:uid="{00000000-0005-0000-0000-000011040000}"/>
    <cellStyle name="60% - Accent4 3 18" xfId="1052" xr:uid="{00000000-0005-0000-0000-000012040000}"/>
    <cellStyle name="60% - Accent4 3 19" xfId="1053" xr:uid="{00000000-0005-0000-0000-000013040000}"/>
    <cellStyle name="60% - Accent4 3 2" xfId="1054" xr:uid="{00000000-0005-0000-0000-000014040000}"/>
    <cellStyle name="60% - Accent4 3 20" xfId="1055" xr:uid="{00000000-0005-0000-0000-000015040000}"/>
    <cellStyle name="60% - Accent4 3 21" xfId="1056" xr:uid="{00000000-0005-0000-0000-000016040000}"/>
    <cellStyle name="60% - Accent4 3 22" xfId="1057" xr:uid="{00000000-0005-0000-0000-000017040000}"/>
    <cellStyle name="60% - Accent4 3 23" xfId="1058" xr:uid="{00000000-0005-0000-0000-000018040000}"/>
    <cellStyle name="60% - Accent4 3 3" xfId="1059" xr:uid="{00000000-0005-0000-0000-000019040000}"/>
    <cellStyle name="60% - Accent4 3 4" xfId="1060" xr:uid="{00000000-0005-0000-0000-00001A040000}"/>
    <cellStyle name="60% - Accent4 3 5" xfId="1061" xr:uid="{00000000-0005-0000-0000-00001B040000}"/>
    <cellStyle name="60% - Accent4 3 6" xfId="1062" xr:uid="{00000000-0005-0000-0000-00001C040000}"/>
    <cellStyle name="60% - Accent4 3 7" xfId="1063" xr:uid="{00000000-0005-0000-0000-00001D040000}"/>
    <cellStyle name="60% - Accent4 3 8" xfId="1064" xr:uid="{00000000-0005-0000-0000-00001E040000}"/>
    <cellStyle name="60% - Accent4 3 9" xfId="1065" xr:uid="{00000000-0005-0000-0000-00001F040000}"/>
    <cellStyle name="60% - Accent4 4" xfId="1066" xr:uid="{00000000-0005-0000-0000-000020040000}"/>
    <cellStyle name="60% - Accent4 4 10" xfId="1067" xr:uid="{00000000-0005-0000-0000-000021040000}"/>
    <cellStyle name="60% - Accent4 4 11" xfId="1068" xr:uid="{00000000-0005-0000-0000-000022040000}"/>
    <cellStyle name="60% - Accent4 4 12" xfId="1069" xr:uid="{00000000-0005-0000-0000-000023040000}"/>
    <cellStyle name="60% - Accent4 4 13" xfId="1070" xr:uid="{00000000-0005-0000-0000-000024040000}"/>
    <cellStyle name="60% - Accent4 4 14" xfId="1071" xr:uid="{00000000-0005-0000-0000-000025040000}"/>
    <cellStyle name="60% - Accent4 4 15" xfId="1072" xr:uid="{00000000-0005-0000-0000-000026040000}"/>
    <cellStyle name="60% - Accent4 4 16" xfId="1073" xr:uid="{00000000-0005-0000-0000-000027040000}"/>
    <cellStyle name="60% - Accent4 4 17" xfId="1074" xr:uid="{00000000-0005-0000-0000-000028040000}"/>
    <cellStyle name="60% - Accent4 4 18" xfId="1075" xr:uid="{00000000-0005-0000-0000-000029040000}"/>
    <cellStyle name="60% - Accent4 4 19" xfId="1076" xr:uid="{00000000-0005-0000-0000-00002A040000}"/>
    <cellStyle name="60% - Accent4 4 2" xfId="1077" xr:uid="{00000000-0005-0000-0000-00002B040000}"/>
    <cellStyle name="60% - Accent4 4 20" xfId="1078" xr:uid="{00000000-0005-0000-0000-00002C040000}"/>
    <cellStyle name="60% - Accent4 4 3" xfId="1079" xr:uid="{00000000-0005-0000-0000-00002D040000}"/>
    <cellStyle name="60% - Accent4 4 4" xfId="1080" xr:uid="{00000000-0005-0000-0000-00002E040000}"/>
    <cellStyle name="60% - Accent4 4 5" xfId="1081" xr:uid="{00000000-0005-0000-0000-00002F040000}"/>
    <cellStyle name="60% - Accent4 4 6" xfId="1082" xr:uid="{00000000-0005-0000-0000-000030040000}"/>
    <cellStyle name="60% - Accent4 4 7" xfId="1083" xr:uid="{00000000-0005-0000-0000-000031040000}"/>
    <cellStyle name="60% - Accent4 4 8" xfId="1084" xr:uid="{00000000-0005-0000-0000-000032040000}"/>
    <cellStyle name="60% - Accent4 4 9" xfId="1085" xr:uid="{00000000-0005-0000-0000-000033040000}"/>
    <cellStyle name="60% - Accent5 2" xfId="1086" xr:uid="{00000000-0005-0000-0000-000034040000}"/>
    <cellStyle name="60% - Accent5 3" xfId="1087" xr:uid="{00000000-0005-0000-0000-000035040000}"/>
    <cellStyle name="60% - Accent5 3 10" xfId="1088" xr:uid="{00000000-0005-0000-0000-000036040000}"/>
    <cellStyle name="60% - Accent5 3 11" xfId="1089" xr:uid="{00000000-0005-0000-0000-000037040000}"/>
    <cellStyle name="60% - Accent5 3 12" xfId="1090" xr:uid="{00000000-0005-0000-0000-000038040000}"/>
    <cellStyle name="60% - Accent5 3 13" xfId="1091" xr:uid="{00000000-0005-0000-0000-000039040000}"/>
    <cellStyle name="60% - Accent5 3 14" xfId="1092" xr:uid="{00000000-0005-0000-0000-00003A040000}"/>
    <cellStyle name="60% - Accent5 3 15" xfId="1093" xr:uid="{00000000-0005-0000-0000-00003B040000}"/>
    <cellStyle name="60% - Accent5 3 16" xfId="1094" xr:uid="{00000000-0005-0000-0000-00003C040000}"/>
    <cellStyle name="60% - Accent5 3 17" xfId="1095" xr:uid="{00000000-0005-0000-0000-00003D040000}"/>
    <cellStyle name="60% - Accent5 3 18" xfId="1096" xr:uid="{00000000-0005-0000-0000-00003E040000}"/>
    <cellStyle name="60% - Accent5 3 19" xfId="1097" xr:uid="{00000000-0005-0000-0000-00003F040000}"/>
    <cellStyle name="60% - Accent5 3 2" xfId="1098" xr:uid="{00000000-0005-0000-0000-000040040000}"/>
    <cellStyle name="60% - Accent5 3 20" xfId="1099" xr:uid="{00000000-0005-0000-0000-000041040000}"/>
    <cellStyle name="60% - Accent5 3 21" xfId="1100" xr:uid="{00000000-0005-0000-0000-000042040000}"/>
    <cellStyle name="60% - Accent5 3 22" xfId="1101" xr:uid="{00000000-0005-0000-0000-000043040000}"/>
    <cellStyle name="60% - Accent5 3 23" xfId="1102" xr:uid="{00000000-0005-0000-0000-000044040000}"/>
    <cellStyle name="60% - Accent5 3 3" xfId="1103" xr:uid="{00000000-0005-0000-0000-000045040000}"/>
    <cellStyle name="60% - Accent5 3 4" xfId="1104" xr:uid="{00000000-0005-0000-0000-000046040000}"/>
    <cellStyle name="60% - Accent5 3 5" xfId="1105" xr:uid="{00000000-0005-0000-0000-000047040000}"/>
    <cellStyle name="60% - Accent5 3 6" xfId="1106" xr:uid="{00000000-0005-0000-0000-000048040000}"/>
    <cellStyle name="60% - Accent5 3 7" xfId="1107" xr:uid="{00000000-0005-0000-0000-000049040000}"/>
    <cellStyle name="60% - Accent5 3 8" xfId="1108" xr:uid="{00000000-0005-0000-0000-00004A040000}"/>
    <cellStyle name="60% - Accent5 3 9" xfId="1109" xr:uid="{00000000-0005-0000-0000-00004B040000}"/>
    <cellStyle name="60% - Accent5 4" xfId="1110" xr:uid="{00000000-0005-0000-0000-00004C040000}"/>
    <cellStyle name="60% - Accent5 4 10" xfId="1111" xr:uid="{00000000-0005-0000-0000-00004D040000}"/>
    <cellStyle name="60% - Accent5 4 11" xfId="1112" xr:uid="{00000000-0005-0000-0000-00004E040000}"/>
    <cellStyle name="60% - Accent5 4 12" xfId="1113" xr:uid="{00000000-0005-0000-0000-00004F040000}"/>
    <cellStyle name="60% - Accent5 4 13" xfId="1114" xr:uid="{00000000-0005-0000-0000-000050040000}"/>
    <cellStyle name="60% - Accent5 4 14" xfId="1115" xr:uid="{00000000-0005-0000-0000-000051040000}"/>
    <cellStyle name="60% - Accent5 4 15" xfId="1116" xr:uid="{00000000-0005-0000-0000-000052040000}"/>
    <cellStyle name="60% - Accent5 4 16" xfId="1117" xr:uid="{00000000-0005-0000-0000-000053040000}"/>
    <cellStyle name="60% - Accent5 4 17" xfId="1118" xr:uid="{00000000-0005-0000-0000-000054040000}"/>
    <cellStyle name="60% - Accent5 4 18" xfId="1119" xr:uid="{00000000-0005-0000-0000-000055040000}"/>
    <cellStyle name="60% - Accent5 4 19" xfId="1120" xr:uid="{00000000-0005-0000-0000-000056040000}"/>
    <cellStyle name="60% - Accent5 4 2" xfId="1121" xr:uid="{00000000-0005-0000-0000-000057040000}"/>
    <cellStyle name="60% - Accent5 4 20" xfId="1122" xr:uid="{00000000-0005-0000-0000-000058040000}"/>
    <cellStyle name="60% - Accent5 4 3" xfId="1123" xr:uid="{00000000-0005-0000-0000-000059040000}"/>
    <cellStyle name="60% - Accent5 4 4" xfId="1124" xr:uid="{00000000-0005-0000-0000-00005A040000}"/>
    <cellStyle name="60% - Accent5 4 5" xfId="1125" xr:uid="{00000000-0005-0000-0000-00005B040000}"/>
    <cellStyle name="60% - Accent5 4 6" xfId="1126" xr:uid="{00000000-0005-0000-0000-00005C040000}"/>
    <cellStyle name="60% - Accent5 4 7" xfId="1127" xr:uid="{00000000-0005-0000-0000-00005D040000}"/>
    <cellStyle name="60% - Accent5 4 8" xfId="1128" xr:uid="{00000000-0005-0000-0000-00005E040000}"/>
    <cellStyle name="60% - Accent5 4 9" xfId="1129" xr:uid="{00000000-0005-0000-0000-00005F040000}"/>
    <cellStyle name="60% - Accent6 2" xfId="1130" xr:uid="{00000000-0005-0000-0000-000060040000}"/>
    <cellStyle name="60% - Accent6 3" xfId="1131" xr:uid="{00000000-0005-0000-0000-000061040000}"/>
    <cellStyle name="60% - Accent6 3 10" xfId="1132" xr:uid="{00000000-0005-0000-0000-000062040000}"/>
    <cellStyle name="60% - Accent6 3 11" xfId="1133" xr:uid="{00000000-0005-0000-0000-000063040000}"/>
    <cellStyle name="60% - Accent6 3 12" xfId="1134" xr:uid="{00000000-0005-0000-0000-000064040000}"/>
    <cellStyle name="60% - Accent6 3 13" xfId="1135" xr:uid="{00000000-0005-0000-0000-000065040000}"/>
    <cellStyle name="60% - Accent6 3 14" xfId="1136" xr:uid="{00000000-0005-0000-0000-000066040000}"/>
    <cellStyle name="60% - Accent6 3 15" xfId="1137" xr:uid="{00000000-0005-0000-0000-000067040000}"/>
    <cellStyle name="60% - Accent6 3 16" xfId="1138" xr:uid="{00000000-0005-0000-0000-000068040000}"/>
    <cellStyle name="60% - Accent6 3 17" xfId="1139" xr:uid="{00000000-0005-0000-0000-000069040000}"/>
    <cellStyle name="60% - Accent6 3 18" xfId="1140" xr:uid="{00000000-0005-0000-0000-00006A040000}"/>
    <cellStyle name="60% - Accent6 3 19" xfId="1141" xr:uid="{00000000-0005-0000-0000-00006B040000}"/>
    <cellStyle name="60% - Accent6 3 2" xfId="1142" xr:uid="{00000000-0005-0000-0000-00006C040000}"/>
    <cellStyle name="60% - Accent6 3 20" xfId="1143" xr:uid="{00000000-0005-0000-0000-00006D040000}"/>
    <cellStyle name="60% - Accent6 3 21" xfId="1144" xr:uid="{00000000-0005-0000-0000-00006E040000}"/>
    <cellStyle name="60% - Accent6 3 22" xfId="1145" xr:uid="{00000000-0005-0000-0000-00006F040000}"/>
    <cellStyle name="60% - Accent6 3 23" xfId="1146" xr:uid="{00000000-0005-0000-0000-000070040000}"/>
    <cellStyle name="60% - Accent6 3 3" xfId="1147" xr:uid="{00000000-0005-0000-0000-000071040000}"/>
    <cellStyle name="60% - Accent6 3 4" xfId="1148" xr:uid="{00000000-0005-0000-0000-000072040000}"/>
    <cellStyle name="60% - Accent6 3 5" xfId="1149" xr:uid="{00000000-0005-0000-0000-000073040000}"/>
    <cellStyle name="60% - Accent6 3 6" xfId="1150" xr:uid="{00000000-0005-0000-0000-000074040000}"/>
    <cellStyle name="60% - Accent6 3 7" xfId="1151" xr:uid="{00000000-0005-0000-0000-000075040000}"/>
    <cellStyle name="60% - Accent6 3 8" xfId="1152" xr:uid="{00000000-0005-0000-0000-000076040000}"/>
    <cellStyle name="60% - Accent6 3 9" xfId="1153" xr:uid="{00000000-0005-0000-0000-000077040000}"/>
    <cellStyle name="60% - Accent6 4" xfId="1154" xr:uid="{00000000-0005-0000-0000-000078040000}"/>
    <cellStyle name="60% - Accent6 4 10" xfId="1155" xr:uid="{00000000-0005-0000-0000-000079040000}"/>
    <cellStyle name="60% - Accent6 4 11" xfId="1156" xr:uid="{00000000-0005-0000-0000-00007A040000}"/>
    <cellStyle name="60% - Accent6 4 12" xfId="1157" xr:uid="{00000000-0005-0000-0000-00007B040000}"/>
    <cellStyle name="60% - Accent6 4 13" xfId="1158" xr:uid="{00000000-0005-0000-0000-00007C040000}"/>
    <cellStyle name="60% - Accent6 4 14" xfId="1159" xr:uid="{00000000-0005-0000-0000-00007D040000}"/>
    <cellStyle name="60% - Accent6 4 15" xfId="1160" xr:uid="{00000000-0005-0000-0000-00007E040000}"/>
    <cellStyle name="60% - Accent6 4 16" xfId="1161" xr:uid="{00000000-0005-0000-0000-00007F040000}"/>
    <cellStyle name="60% - Accent6 4 17" xfId="1162" xr:uid="{00000000-0005-0000-0000-000080040000}"/>
    <cellStyle name="60% - Accent6 4 18" xfId="1163" xr:uid="{00000000-0005-0000-0000-000081040000}"/>
    <cellStyle name="60% - Accent6 4 19" xfId="1164" xr:uid="{00000000-0005-0000-0000-000082040000}"/>
    <cellStyle name="60% - Accent6 4 2" xfId="1165" xr:uid="{00000000-0005-0000-0000-000083040000}"/>
    <cellStyle name="60% - Accent6 4 20" xfId="1166" xr:uid="{00000000-0005-0000-0000-000084040000}"/>
    <cellStyle name="60% - Accent6 4 3" xfId="1167" xr:uid="{00000000-0005-0000-0000-000085040000}"/>
    <cellStyle name="60% - Accent6 4 4" xfId="1168" xr:uid="{00000000-0005-0000-0000-000086040000}"/>
    <cellStyle name="60% - Accent6 4 5" xfId="1169" xr:uid="{00000000-0005-0000-0000-000087040000}"/>
    <cellStyle name="60% - Accent6 4 6" xfId="1170" xr:uid="{00000000-0005-0000-0000-000088040000}"/>
    <cellStyle name="60% - Accent6 4 7" xfId="1171" xr:uid="{00000000-0005-0000-0000-000089040000}"/>
    <cellStyle name="60% - Accent6 4 8" xfId="1172" xr:uid="{00000000-0005-0000-0000-00008A040000}"/>
    <cellStyle name="60% - Accent6 4 9" xfId="1173" xr:uid="{00000000-0005-0000-0000-00008B040000}"/>
    <cellStyle name="Accent1 2" xfId="1174" xr:uid="{00000000-0005-0000-0000-00008C040000}"/>
    <cellStyle name="Accent1 3" xfId="1175" xr:uid="{00000000-0005-0000-0000-00008D040000}"/>
    <cellStyle name="Accent1 3 10" xfId="1176" xr:uid="{00000000-0005-0000-0000-00008E040000}"/>
    <cellStyle name="Accent1 3 11" xfId="1177" xr:uid="{00000000-0005-0000-0000-00008F040000}"/>
    <cellStyle name="Accent1 3 12" xfId="1178" xr:uid="{00000000-0005-0000-0000-000090040000}"/>
    <cellStyle name="Accent1 3 13" xfId="1179" xr:uid="{00000000-0005-0000-0000-000091040000}"/>
    <cellStyle name="Accent1 3 14" xfId="1180" xr:uid="{00000000-0005-0000-0000-000092040000}"/>
    <cellStyle name="Accent1 3 15" xfId="1181" xr:uid="{00000000-0005-0000-0000-000093040000}"/>
    <cellStyle name="Accent1 3 16" xfId="1182" xr:uid="{00000000-0005-0000-0000-000094040000}"/>
    <cellStyle name="Accent1 3 17" xfId="1183" xr:uid="{00000000-0005-0000-0000-000095040000}"/>
    <cellStyle name="Accent1 3 18" xfId="1184" xr:uid="{00000000-0005-0000-0000-000096040000}"/>
    <cellStyle name="Accent1 3 19" xfId="1185" xr:uid="{00000000-0005-0000-0000-000097040000}"/>
    <cellStyle name="Accent1 3 2" xfId="1186" xr:uid="{00000000-0005-0000-0000-000098040000}"/>
    <cellStyle name="Accent1 3 20" xfId="1187" xr:uid="{00000000-0005-0000-0000-000099040000}"/>
    <cellStyle name="Accent1 3 21" xfId="1188" xr:uid="{00000000-0005-0000-0000-00009A040000}"/>
    <cellStyle name="Accent1 3 22" xfId="1189" xr:uid="{00000000-0005-0000-0000-00009B040000}"/>
    <cellStyle name="Accent1 3 23" xfId="1190" xr:uid="{00000000-0005-0000-0000-00009C040000}"/>
    <cellStyle name="Accent1 3 3" xfId="1191" xr:uid="{00000000-0005-0000-0000-00009D040000}"/>
    <cellStyle name="Accent1 3 4" xfId="1192" xr:uid="{00000000-0005-0000-0000-00009E040000}"/>
    <cellStyle name="Accent1 3 5" xfId="1193" xr:uid="{00000000-0005-0000-0000-00009F040000}"/>
    <cellStyle name="Accent1 3 6" xfId="1194" xr:uid="{00000000-0005-0000-0000-0000A0040000}"/>
    <cellStyle name="Accent1 3 7" xfId="1195" xr:uid="{00000000-0005-0000-0000-0000A1040000}"/>
    <cellStyle name="Accent1 3 8" xfId="1196" xr:uid="{00000000-0005-0000-0000-0000A2040000}"/>
    <cellStyle name="Accent1 3 9" xfId="1197" xr:uid="{00000000-0005-0000-0000-0000A3040000}"/>
    <cellStyle name="Accent1 4" xfId="1198" xr:uid="{00000000-0005-0000-0000-0000A4040000}"/>
    <cellStyle name="Accent1 4 10" xfId="1199" xr:uid="{00000000-0005-0000-0000-0000A5040000}"/>
    <cellStyle name="Accent1 4 11" xfId="1200" xr:uid="{00000000-0005-0000-0000-0000A6040000}"/>
    <cellStyle name="Accent1 4 12" xfId="1201" xr:uid="{00000000-0005-0000-0000-0000A7040000}"/>
    <cellStyle name="Accent1 4 13" xfId="1202" xr:uid="{00000000-0005-0000-0000-0000A8040000}"/>
    <cellStyle name="Accent1 4 14" xfId="1203" xr:uid="{00000000-0005-0000-0000-0000A9040000}"/>
    <cellStyle name="Accent1 4 15" xfId="1204" xr:uid="{00000000-0005-0000-0000-0000AA040000}"/>
    <cellStyle name="Accent1 4 16" xfId="1205" xr:uid="{00000000-0005-0000-0000-0000AB040000}"/>
    <cellStyle name="Accent1 4 17" xfId="1206" xr:uid="{00000000-0005-0000-0000-0000AC040000}"/>
    <cellStyle name="Accent1 4 18" xfId="1207" xr:uid="{00000000-0005-0000-0000-0000AD040000}"/>
    <cellStyle name="Accent1 4 19" xfId="1208" xr:uid="{00000000-0005-0000-0000-0000AE040000}"/>
    <cellStyle name="Accent1 4 2" xfId="1209" xr:uid="{00000000-0005-0000-0000-0000AF040000}"/>
    <cellStyle name="Accent1 4 20" xfId="1210" xr:uid="{00000000-0005-0000-0000-0000B0040000}"/>
    <cellStyle name="Accent1 4 3" xfId="1211" xr:uid="{00000000-0005-0000-0000-0000B1040000}"/>
    <cellStyle name="Accent1 4 4" xfId="1212" xr:uid="{00000000-0005-0000-0000-0000B2040000}"/>
    <cellStyle name="Accent1 4 5" xfId="1213" xr:uid="{00000000-0005-0000-0000-0000B3040000}"/>
    <cellStyle name="Accent1 4 6" xfId="1214" xr:uid="{00000000-0005-0000-0000-0000B4040000}"/>
    <cellStyle name="Accent1 4 7" xfId="1215" xr:uid="{00000000-0005-0000-0000-0000B5040000}"/>
    <cellStyle name="Accent1 4 8" xfId="1216" xr:uid="{00000000-0005-0000-0000-0000B6040000}"/>
    <cellStyle name="Accent1 4 9" xfId="1217" xr:uid="{00000000-0005-0000-0000-0000B7040000}"/>
    <cellStyle name="Accent2 2" xfId="1218" xr:uid="{00000000-0005-0000-0000-0000B8040000}"/>
    <cellStyle name="Accent2 3" xfId="1219" xr:uid="{00000000-0005-0000-0000-0000B9040000}"/>
    <cellStyle name="Accent2 3 10" xfId="1220" xr:uid="{00000000-0005-0000-0000-0000BA040000}"/>
    <cellStyle name="Accent2 3 11" xfId="1221" xr:uid="{00000000-0005-0000-0000-0000BB040000}"/>
    <cellStyle name="Accent2 3 12" xfId="1222" xr:uid="{00000000-0005-0000-0000-0000BC040000}"/>
    <cellStyle name="Accent2 3 13" xfId="1223" xr:uid="{00000000-0005-0000-0000-0000BD040000}"/>
    <cellStyle name="Accent2 3 14" xfId="1224" xr:uid="{00000000-0005-0000-0000-0000BE040000}"/>
    <cellStyle name="Accent2 3 15" xfId="1225" xr:uid="{00000000-0005-0000-0000-0000BF040000}"/>
    <cellStyle name="Accent2 3 16" xfId="1226" xr:uid="{00000000-0005-0000-0000-0000C0040000}"/>
    <cellStyle name="Accent2 3 17" xfId="1227" xr:uid="{00000000-0005-0000-0000-0000C1040000}"/>
    <cellStyle name="Accent2 3 18" xfId="1228" xr:uid="{00000000-0005-0000-0000-0000C2040000}"/>
    <cellStyle name="Accent2 3 19" xfId="1229" xr:uid="{00000000-0005-0000-0000-0000C3040000}"/>
    <cellStyle name="Accent2 3 2" xfId="1230" xr:uid="{00000000-0005-0000-0000-0000C4040000}"/>
    <cellStyle name="Accent2 3 20" xfId="1231" xr:uid="{00000000-0005-0000-0000-0000C5040000}"/>
    <cellStyle name="Accent2 3 21" xfId="1232" xr:uid="{00000000-0005-0000-0000-0000C6040000}"/>
    <cellStyle name="Accent2 3 22" xfId="1233" xr:uid="{00000000-0005-0000-0000-0000C7040000}"/>
    <cellStyle name="Accent2 3 23" xfId="1234" xr:uid="{00000000-0005-0000-0000-0000C8040000}"/>
    <cellStyle name="Accent2 3 3" xfId="1235" xr:uid="{00000000-0005-0000-0000-0000C9040000}"/>
    <cellStyle name="Accent2 3 4" xfId="1236" xr:uid="{00000000-0005-0000-0000-0000CA040000}"/>
    <cellStyle name="Accent2 3 5" xfId="1237" xr:uid="{00000000-0005-0000-0000-0000CB040000}"/>
    <cellStyle name="Accent2 3 6" xfId="1238" xr:uid="{00000000-0005-0000-0000-0000CC040000}"/>
    <cellStyle name="Accent2 3 7" xfId="1239" xr:uid="{00000000-0005-0000-0000-0000CD040000}"/>
    <cellStyle name="Accent2 3 8" xfId="1240" xr:uid="{00000000-0005-0000-0000-0000CE040000}"/>
    <cellStyle name="Accent2 3 9" xfId="1241" xr:uid="{00000000-0005-0000-0000-0000CF040000}"/>
    <cellStyle name="Accent2 4" xfId="1242" xr:uid="{00000000-0005-0000-0000-0000D0040000}"/>
    <cellStyle name="Accent2 4 10" xfId="1243" xr:uid="{00000000-0005-0000-0000-0000D1040000}"/>
    <cellStyle name="Accent2 4 11" xfId="1244" xr:uid="{00000000-0005-0000-0000-0000D2040000}"/>
    <cellStyle name="Accent2 4 12" xfId="1245" xr:uid="{00000000-0005-0000-0000-0000D3040000}"/>
    <cellStyle name="Accent2 4 13" xfId="1246" xr:uid="{00000000-0005-0000-0000-0000D4040000}"/>
    <cellStyle name="Accent2 4 14" xfId="1247" xr:uid="{00000000-0005-0000-0000-0000D5040000}"/>
    <cellStyle name="Accent2 4 15" xfId="1248" xr:uid="{00000000-0005-0000-0000-0000D6040000}"/>
    <cellStyle name="Accent2 4 16" xfId="1249" xr:uid="{00000000-0005-0000-0000-0000D7040000}"/>
    <cellStyle name="Accent2 4 17" xfId="1250" xr:uid="{00000000-0005-0000-0000-0000D8040000}"/>
    <cellStyle name="Accent2 4 18" xfId="1251" xr:uid="{00000000-0005-0000-0000-0000D9040000}"/>
    <cellStyle name="Accent2 4 19" xfId="1252" xr:uid="{00000000-0005-0000-0000-0000DA040000}"/>
    <cellStyle name="Accent2 4 2" xfId="1253" xr:uid="{00000000-0005-0000-0000-0000DB040000}"/>
    <cellStyle name="Accent2 4 20" xfId="1254" xr:uid="{00000000-0005-0000-0000-0000DC040000}"/>
    <cellStyle name="Accent2 4 3" xfId="1255" xr:uid="{00000000-0005-0000-0000-0000DD040000}"/>
    <cellStyle name="Accent2 4 4" xfId="1256" xr:uid="{00000000-0005-0000-0000-0000DE040000}"/>
    <cellStyle name="Accent2 4 5" xfId="1257" xr:uid="{00000000-0005-0000-0000-0000DF040000}"/>
    <cellStyle name="Accent2 4 6" xfId="1258" xr:uid="{00000000-0005-0000-0000-0000E0040000}"/>
    <cellStyle name="Accent2 4 7" xfId="1259" xr:uid="{00000000-0005-0000-0000-0000E1040000}"/>
    <cellStyle name="Accent2 4 8" xfId="1260" xr:uid="{00000000-0005-0000-0000-0000E2040000}"/>
    <cellStyle name="Accent2 4 9" xfId="1261" xr:uid="{00000000-0005-0000-0000-0000E3040000}"/>
    <cellStyle name="Accent3 2" xfId="1262" xr:uid="{00000000-0005-0000-0000-0000E4040000}"/>
    <cellStyle name="Accent3 3" xfId="1263" xr:uid="{00000000-0005-0000-0000-0000E5040000}"/>
    <cellStyle name="Accent3 3 10" xfId="1264" xr:uid="{00000000-0005-0000-0000-0000E6040000}"/>
    <cellStyle name="Accent3 3 11" xfId="1265" xr:uid="{00000000-0005-0000-0000-0000E7040000}"/>
    <cellStyle name="Accent3 3 12" xfId="1266" xr:uid="{00000000-0005-0000-0000-0000E8040000}"/>
    <cellStyle name="Accent3 3 13" xfId="1267" xr:uid="{00000000-0005-0000-0000-0000E9040000}"/>
    <cellStyle name="Accent3 3 14" xfId="1268" xr:uid="{00000000-0005-0000-0000-0000EA040000}"/>
    <cellStyle name="Accent3 3 15" xfId="1269" xr:uid="{00000000-0005-0000-0000-0000EB040000}"/>
    <cellStyle name="Accent3 3 16" xfId="1270" xr:uid="{00000000-0005-0000-0000-0000EC040000}"/>
    <cellStyle name="Accent3 3 17" xfId="1271" xr:uid="{00000000-0005-0000-0000-0000ED040000}"/>
    <cellStyle name="Accent3 3 18" xfId="1272" xr:uid="{00000000-0005-0000-0000-0000EE040000}"/>
    <cellStyle name="Accent3 3 19" xfId="1273" xr:uid="{00000000-0005-0000-0000-0000EF040000}"/>
    <cellStyle name="Accent3 3 2" xfId="1274" xr:uid="{00000000-0005-0000-0000-0000F0040000}"/>
    <cellStyle name="Accent3 3 20" xfId="1275" xr:uid="{00000000-0005-0000-0000-0000F1040000}"/>
    <cellStyle name="Accent3 3 21" xfId="1276" xr:uid="{00000000-0005-0000-0000-0000F2040000}"/>
    <cellStyle name="Accent3 3 22" xfId="1277" xr:uid="{00000000-0005-0000-0000-0000F3040000}"/>
    <cellStyle name="Accent3 3 23" xfId="1278" xr:uid="{00000000-0005-0000-0000-0000F4040000}"/>
    <cellStyle name="Accent3 3 3" xfId="1279" xr:uid="{00000000-0005-0000-0000-0000F5040000}"/>
    <cellStyle name="Accent3 3 4" xfId="1280" xr:uid="{00000000-0005-0000-0000-0000F6040000}"/>
    <cellStyle name="Accent3 3 5" xfId="1281" xr:uid="{00000000-0005-0000-0000-0000F7040000}"/>
    <cellStyle name="Accent3 3 6" xfId="1282" xr:uid="{00000000-0005-0000-0000-0000F8040000}"/>
    <cellStyle name="Accent3 3 7" xfId="1283" xr:uid="{00000000-0005-0000-0000-0000F9040000}"/>
    <cellStyle name="Accent3 3 8" xfId="1284" xr:uid="{00000000-0005-0000-0000-0000FA040000}"/>
    <cellStyle name="Accent3 3 9" xfId="1285" xr:uid="{00000000-0005-0000-0000-0000FB040000}"/>
    <cellStyle name="Accent3 4" xfId="1286" xr:uid="{00000000-0005-0000-0000-0000FC040000}"/>
    <cellStyle name="Accent3 4 10" xfId="1287" xr:uid="{00000000-0005-0000-0000-0000FD040000}"/>
    <cellStyle name="Accent3 4 11" xfId="1288" xr:uid="{00000000-0005-0000-0000-0000FE040000}"/>
    <cellStyle name="Accent3 4 12" xfId="1289" xr:uid="{00000000-0005-0000-0000-0000FF040000}"/>
    <cellStyle name="Accent3 4 13" xfId="1290" xr:uid="{00000000-0005-0000-0000-000000050000}"/>
    <cellStyle name="Accent3 4 14" xfId="1291" xr:uid="{00000000-0005-0000-0000-000001050000}"/>
    <cellStyle name="Accent3 4 15" xfId="1292" xr:uid="{00000000-0005-0000-0000-000002050000}"/>
    <cellStyle name="Accent3 4 16" xfId="1293" xr:uid="{00000000-0005-0000-0000-000003050000}"/>
    <cellStyle name="Accent3 4 17" xfId="1294" xr:uid="{00000000-0005-0000-0000-000004050000}"/>
    <cellStyle name="Accent3 4 18" xfId="1295" xr:uid="{00000000-0005-0000-0000-000005050000}"/>
    <cellStyle name="Accent3 4 19" xfId="1296" xr:uid="{00000000-0005-0000-0000-000006050000}"/>
    <cellStyle name="Accent3 4 2" xfId="1297" xr:uid="{00000000-0005-0000-0000-000007050000}"/>
    <cellStyle name="Accent3 4 20" xfId="1298" xr:uid="{00000000-0005-0000-0000-000008050000}"/>
    <cellStyle name="Accent3 4 3" xfId="1299" xr:uid="{00000000-0005-0000-0000-000009050000}"/>
    <cellStyle name="Accent3 4 4" xfId="1300" xr:uid="{00000000-0005-0000-0000-00000A050000}"/>
    <cellStyle name="Accent3 4 5" xfId="1301" xr:uid="{00000000-0005-0000-0000-00000B050000}"/>
    <cellStyle name="Accent3 4 6" xfId="1302" xr:uid="{00000000-0005-0000-0000-00000C050000}"/>
    <cellStyle name="Accent3 4 7" xfId="1303" xr:uid="{00000000-0005-0000-0000-00000D050000}"/>
    <cellStyle name="Accent3 4 8" xfId="1304" xr:uid="{00000000-0005-0000-0000-00000E050000}"/>
    <cellStyle name="Accent3 4 9" xfId="1305" xr:uid="{00000000-0005-0000-0000-00000F050000}"/>
    <cellStyle name="Accent4 2" xfId="1306" xr:uid="{00000000-0005-0000-0000-000010050000}"/>
    <cellStyle name="Accent4 3" xfId="1307" xr:uid="{00000000-0005-0000-0000-000011050000}"/>
    <cellStyle name="Accent4 3 10" xfId="1308" xr:uid="{00000000-0005-0000-0000-000012050000}"/>
    <cellStyle name="Accent4 3 11" xfId="1309" xr:uid="{00000000-0005-0000-0000-000013050000}"/>
    <cellStyle name="Accent4 3 12" xfId="1310" xr:uid="{00000000-0005-0000-0000-000014050000}"/>
    <cellStyle name="Accent4 3 13" xfId="1311" xr:uid="{00000000-0005-0000-0000-000015050000}"/>
    <cellStyle name="Accent4 3 14" xfId="1312" xr:uid="{00000000-0005-0000-0000-000016050000}"/>
    <cellStyle name="Accent4 3 15" xfId="1313" xr:uid="{00000000-0005-0000-0000-000017050000}"/>
    <cellStyle name="Accent4 3 16" xfId="1314" xr:uid="{00000000-0005-0000-0000-000018050000}"/>
    <cellStyle name="Accent4 3 17" xfId="1315" xr:uid="{00000000-0005-0000-0000-000019050000}"/>
    <cellStyle name="Accent4 3 18" xfId="1316" xr:uid="{00000000-0005-0000-0000-00001A050000}"/>
    <cellStyle name="Accent4 3 19" xfId="1317" xr:uid="{00000000-0005-0000-0000-00001B050000}"/>
    <cellStyle name="Accent4 3 2" xfId="1318" xr:uid="{00000000-0005-0000-0000-00001C050000}"/>
    <cellStyle name="Accent4 3 20" xfId="1319" xr:uid="{00000000-0005-0000-0000-00001D050000}"/>
    <cellStyle name="Accent4 3 21" xfId="1320" xr:uid="{00000000-0005-0000-0000-00001E050000}"/>
    <cellStyle name="Accent4 3 22" xfId="1321" xr:uid="{00000000-0005-0000-0000-00001F050000}"/>
    <cellStyle name="Accent4 3 23" xfId="1322" xr:uid="{00000000-0005-0000-0000-000020050000}"/>
    <cellStyle name="Accent4 3 3" xfId="1323" xr:uid="{00000000-0005-0000-0000-000021050000}"/>
    <cellStyle name="Accent4 3 4" xfId="1324" xr:uid="{00000000-0005-0000-0000-000022050000}"/>
    <cellStyle name="Accent4 3 5" xfId="1325" xr:uid="{00000000-0005-0000-0000-000023050000}"/>
    <cellStyle name="Accent4 3 6" xfId="1326" xr:uid="{00000000-0005-0000-0000-000024050000}"/>
    <cellStyle name="Accent4 3 7" xfId="1327" xr:uid="{00000000-0005-0000-0000-000025050000}"/>
    <cellStyle name="Accent4 3 8" xfId="1328" xr:uid="{00000000-0005-0000-0000-000026050000}"/>
    <cellStyle name="Accent4 3 9" xfId="1329" xr:uid="{00000000-0005-0000-0000-000027050000}"/>
    <cellStyle name="Accent4 4" xfId="1330" xr:uid="{00000000-0005-0000-0000-000028050000}"/>
    <cellStyle name="Accent4 4 10" xfId="1331" xr:uid="{00000000-0005-0000-0000-000029050000}"/>
    <cellStyle name="Accent4 4 11" xfId="1332" xr:uid="{00000000-0005-0000-0000-00002A050000}"/>
    <cellStyle name="Accent4 4 12" xfId="1333" xr:uid="{00000000-0005-0000-0000-00002B050000}"/>
    <cellStyle name="Accent4 4 13" xfId="1334" xr:uid="{00000000-0005-0000-0000-00002C050000}"/>
    <cellStyle name="Accent4 4 14" xfId="1335" xr:uid="{00000000-0005-0000-0000-00002D050000}"/>
    <cellStyle name="Accent4 4 15" xfId="1336" xr:uid="{00000000-0005-0000-0000-00002E050000}"/>
    <cellStyle name="Accent4 4 16" xfId="1337" xr:uid="{00000000-0005-0000-0000-00002F050000}"/>
    <cellStyle name="Accent4 4 17" xfId="1338" xr:uid="{00000000-0005-0000-0000-000030050000}"/>
    <cellStyle name="Accent4 4 18" xfId="1339" xr:uid="{00000000-0005-0000-0000-000031050000}"/>
    <cellStyle name="Accent4 4 19" xfId="1340" xr:uid="{00000000-0005-0000-0000-000032050000}"/>
    <cellStyle name="Accent4 4 2" xfId="1341" xr:uid="{00000000-0005-0000-0000-000033050000}"/>
    <cellStyle name="Accent4 4 20" xfId="1342" xr:uid="{00000000-0005-0000-0000-000034050000}"/>
    <cellStyle name="Accent4 4 3" xfId="1343" xr:uid="{00000000-0005-0000-0000-000035050000}"/>
    <cellStyle name="Accent4 4 4" xfId="1344" xr:uid="{00000000-0005-0000-0000-000036050000}"/>
    <cellStyle name="Accent4 4 5" xfId="1345" xr:uid="{00000000-0005-0000-0000-000037050000}"/>
    <cellStyle name="Accent4 4 6" xfId="1346" xr:uid="{00000000-0005-0000-0000-000038050000}"/>
    <cellStyle name="Accent4 4 7" xfId="1347" xr:uid="{00000000-0005-0000-0000-000039050000}"/>
    <cellStyle name="Accent4 4 8" xfId="1348" xr:uid="{00000000-0005-0000-0000-00003A050000}"/>
    <cellStyle name="Accent4 4 9" xfId="1349" xr:uid="{00000000-0005-0000-0000-00003B050000}"/>
    <cellStyle name="Accent5 2" xfId="1350" xr:uid="{00000000-0005-0000-0000-00003C050000}"/>
    <cellStyle name="Accent5 3" xfId="1351" xr:uid="{00000000-0005-0000-0000-00003D050000}"/>
    <cellStyle name="Accent5 3 10" xfId="1352" xr:uid="{00000000-0005-0000-0000-00003E050000}"/>
    <cellStyle name="Accent5 3 11" xfId="1353" xr:uid="{00000000-0005-0000-0000-00003F050000}"/>
    <cellStyle name="Accent5 3 12" xfId="1354" xr:uid="{00000000-0005-0000-0000-000040050000}"/>
    <cellStyle name="Accent5 3 13" xfId="1355" xr:uid="{00000000-0005-0000-0000-000041050000}"/>
    <cellStyle name="Accent5 3 14" xfId="1356" xr:uid="{00000000-0005-0000-0000-000042050000}"/>
    <cellStyle name="Accent5 3 15" xfId="1357" xr:uid="{00000000-0005-0000-0000-000043050000}"/>
    <cellStyle name="Accent5 3 16" xfId="1358" xr:uid="{00000000-0005-0000-0000-000044050000}"/>
    <cellStyle name="Accent5 3 17" xfId="1359" xr:uid="{00000000-0005-0000-0000-000045050000}"/>
    <cellStyle name="Accent5 3 18" xfId="1360" xr:uid="{00000000-0005-0000-0000-000046050000}"/>
    <cellStyle name="Accent5 3 19" xfId="1361" xr:uid="{00000000-0005-0000-0000-000047050000}"/>
    <cellStyle name="Accent5 3 2" xfId="1362" xr:uid="{00000000-0005-0000-0000-000048050000}"/>
    <cellStyle name="Accent5 3 20" xfId="1363" xr:uid="{00000000-0005-0000-0000-000049050000}"/>
    <cellStyle name="Accent5 3 21" xfId="1364" xr:uid="{00000000-0005-0000-0000-00004A050000}"/>
    <cellStyle name="Accent5 3 22" xfId="1365" xr:uid="{00000000-0005-0000-0000-00004B050000}"/>
    <cellStyle name="Accent5 3 23" xfId="1366" xr:uid="{00000000-0005-0000-0000-00004C050000}"/>
    <cellStyle name="Accent5 3 3" xfId="1367" xr:uid="{00000000-0005-0000-0000-00004D050000}"/>
    <cellStyle name="Accent5 3 4" xfId="1368" xr:uid="{00000000-0005-0000-0000-00004E050000}"/>
    <cellStyle name="Accent5 3 5" xfId="1369" xr:uid="{00000000-0005-0000-0000-00004F050000}"/>
    <cellStyle name="Accent5 3 6" xfId="1370" xr:uid="{00000000-0005-0000-0000-000050050000}"/>
    <cellStyle name="Accent5 3 7" xfId="1371" xr:uid="{00000000-0005-0000-0000-000051050000}"/>
    <cellStyle name="Accent5 3 8" xfId="1372" xr:uid="{00000000-0005-0000-0000-000052050000}"/>
    <cellStyle name="Accent5 3 9" xfId="1373" xr:uid="{00000000-0005-0000-0000-000053050000}"/>
    <cellStyle name="Accent5 4" xfId="1374" xr:uid="{00000000-0005-0000-0000-000054050000}"/>
    <cellStyle name="Accent5 4 10" xfId="1375" xr:uid="{00000000-0005-0000-0000-000055050000}"/>
    <cellStyle name="Accent5 4 11" xfId="1376" xr:uid="{00000000-0005-0000-0000-000056050000}"/>
    <cellStyle name="Accent5 4 12" xfId="1377" xr:uid="{00000000-0005-0000-0000-000057050000}"/>
    <cellStyle name="Accent5 4 13" xfId="1378" xr:uid="{00000000-0005-0000-0000-000058050000}"/>
    <cellStyle name="Accent5 4 14" xfId="1379" xr:uid="{00000000-0005-0000-0000-000059050000}"/>
    <cellStyle name="Accent5 4 15" xfId="1380" xr:uid="{00000000-0005-0000-0000-00005A050000}"/>
    <cellStyle name="Accent5 4 16" xfId="1381" xr:uid="{00000000-0005-0000-0000-00005B050000}"/>
    <cellStyle name="Accent5 4 17" xfId="1382" xr:uid="{00000000-0005-0000-0000-00005C050000}"/>
    <cellStyle name="Accent5 4 18" xfId="1383" xr:uid="{00000000-0005-0000-0000-00005D050000}"/>
    <cellStyle name="Accent5 4 19" xfId="1384" xr:uid="{00000000-0005-0000-0000-00005E050000}"/>
    <cellStyle name="Accent5 4 2" xfId="1385" xr:uid="{00000000-0005-0000-0000-00005F050000}"/>
    <cellStyle name="Accent5 4 20" xfId="1386" xr:uid="{00000000-0005-0000-0000-000060050000}"/>
    <cellStyle name="Accent5 4 3" xfId="1387" xr:uid="{00000000-0005-0000-0000-000061050000}"/>
    <cellStyle name="Accent5 4 4" xfId="1388" xr:uid="{00000000-0005-0000-0000-000062050000}"/>
    <cellStyle name="Accent5 4 5" xfId="1389" xr:uid="{00000000-0005-0000-0000-000063050000}"/>
    <cellStyle name="Accent5 4 6" xfId="1390" xr:uid="{00000000-0005-0000-0000-000064050000}"/>
    <cellStyle name="Accent5 4 7" xfId="1391" xr:uid="{00000000-0005-0000-0000-000065050000}"/>
    <cellStyle name="Accent5 4 8" xfId="1392" xr:uid="{00000000-0005-0000-0000-000066050000}"/>
    <cellStyle name="Accent5 4 9" xfId="1393" xr:uid="{00000000-0005-0000-0000-000067050000}"/>
    <cellStyle name="Accent6 2" xfId="1394" xr:uid="{00000000-0005-0000-0000-000068050000}"/>
    <cellStyle name="Accent6 3" xfId="1395" xr:uid="{00000000-0005-0000-0000-000069050000}"/>
    <cellStyle name="Accent6 3 10" xfId="1396" xr:uid="{00000000-0005-0000-0000-00006A050000}"/>
    <cellStyle name="Accent6 3 11" xfId="1397" xr:uid="{00000000-0005-0000-0000-00006B050000}"/>
    <cellStyle name="Accent6 3 12" xfId="1398" xr:uid="{00000000-0005-0000-0000-00006C050000}"/>
    <cellStyle name="Accent6 3 13" xfId="1399" xr:uid="{00000000-0005-0000-0000-00006D050000}"/>
    <cellStyle name="Accent6 3 14" xfId="1400" xr:uid="{00000000-0005-0000-0000-00006E050000}"/>
    <cellStyle name="Accent6 3 15" xfId="1401" xr:uid="{00000000-0005-0000-0000-00006F050000}"/>
    <cellStyle name="Accent6 3 16" xfId="1402" xr:uid="{00000000-0005-0000-0000-000070050000}"/>
    <cellStyle name="Accent6 3 17" xfId="1403" xr:uid="{00000000-0005-0000-0000-000071050000}"/>
    <cellStyle name="Accent6 3 18" xfId="1404" xr:uid="{00000000-0005-0000-0000-000072050000}"/>
    <cellStyle name="Accent6 3 19" xfId="1405" xr:uid="{00000000-0005-0000-0000-000073050000}"/>
    <cellStyle name="Accent6 3 2" xfId="1406" xr:uid="{00000000-0005-0000-0000-000074050000}"/>
    <cellStyle name="Accent6 3 20" xfId="1407" xr:uid="{00000000-0005-0000-0000-000075050000}"/>
    <cellStyle name="Accent6 3 21" xfId="1408" xr:uid="{00000000-0005-0000-0000-000076050000}"/>
    <cellStyle name="Accent6 3 22" xfId="1409" xr:uid="{00000000-0005-0000-0000-000077050000}"/>
    <cellStyle name="Accent6 3 23" xfId="1410" xr:uid="{00000000-0005-0000-0000-000078050000}"/>
    <cellStyle name="Accent6 3 3" xfId="1411" xr:uid="{00000000-0005-0000-0000-000079050000}"/>
    <cellStyle name="Accent6 3 4" xfId="1412" xr:uid="{00000000-0005-0000-0000-00007A050000}"/>
    <cellStyle name="Accent6 3 5" xfId="1413" xr:uid="{00000000-0005-0000-0000-00007B050000}"/>
    <cellStyle name="Accent6 3 6" xfId="1414" xr:uid="{00000000-0005-0000-0000-00007C050000}"/>
    <cellStyle name="Accent6 3 7" xfId="1415" xr:uid="{00000000-0005-0000-0000-00007D050000}"/>
    <cellStyle name="Accent6 3 8" xfId="1416" xr:uid="{00000000-0005-0000-0000-00007E050000}"/>
    <cellStyle name="Accent6 3 9" xfId="1417" xr:uid="{00000000-0005-0000-0000-00007F050000}"/>
    <cellStyle name="Accent6 4" xfId="1418" xr:uid="{00000000-0005-0000-0000-000080050000}"/>
    <cellStyle name="Accent6 4 10" xfId="1419" xr:uid="{00000000-0005-0000-0000-000081050000}"/>
    <cellStyle name="Accent6 4 11" xfId="1420" xr:uid="{00000000-0005-0000-0000-000082050000}"/>
    <cellStyle name="Accent6 4 12" xfId="1421" xr:uid="{00000000-0005-0000-0000-000083050000}"/>
    <cellStyle name="Accent6 4 13" xfId="1422" xr:uid="{00000000-0005-0000-0000-000084050000}"/>
    <cellStyle name="Accent6 4 14" xfId="1423" xr:uid="{00000000-0005-0000-0000-000085050000}"/>
    <cellStyle name="Accent6 4 15" xfId="1424" xr:uid="{00000000-0005-0000-0000-000086050000}"/>
    <cellStyle name="Accent6 4 16" xfId="1425" xr:uid="{00000000-0005-0000-0000-000087050000}"/>
    <cellStyle name="Accent6 4 17" xfId="1426" xr:uid="{00000000-0005-0000-0000-000088050000}"/>
    <cellStyle name="Accent6 4 18" xfId="1427" xr:uid="{00000000-0005-0000-0000-000089050000}"/>
    <cellStyle name="Accent6 4 19" xfId="1428" xr:uid="{00000000-0005-0000-0000-00008A050000}"/>
    <cellStyle name="Accent6 4 2" xfId="1429" xr:uid="{00000000-0005-0000-0000-00008B050000}"/>
    <cellStyle name="Accent6 4 20" xfId="1430" xr:uid="{00000000-0005-0000-0000-00008C050000}"/>
    <cellStyle name="Accent6 4 3" xfId="1431" xr:uid="{00000000-0005-0000-0000-00008D050000}"/>
    <cellStyle name="Accent6 4 4" xfId="1432" xr:uid="{00000000-0005-0000-0000-00008E050000}"/>
    <cellStyle name="Accent6 4 5" xfId="1433" xr:uid="{00000000-0005-0000-0000-00008F050000}"/>
    <cellStyle name="Accent6 4 6" xfId="1434" xr:uid="{00000000-0005-0000-0000-000090050000}"/>
    <cellStyle name="Accent6 4 7" xfId="1435" xr:uid="{00000000-0005-0000-0000-000091050000}"/>
    <cellStyle name="Accent6 4 8" xfId="1436" xr:uid="{00000000-0005-0000-0000-000092050000}"/>
    <cellStyle name="Accent6 4 9" xfId="1437" xr:uid="{00000000-0005-0000-0000-000093050000}"/>
    <cellStyle name="Bad 2" xfId="1438" xr:uid="{00000000-0005-0000-0000-000095050000}"/>
    <cellStyle name="Bad 3" xfId="1439" xr:uid="{00000000-0005-0000-0000-000096050000}"/>
    <cellStyle name="Bad 3 10" xfId="1440" xr:uid="{00000000-0005-0000-0000-000097050000}"/>
    <cellStyle name="Bad 3 11" xfId="1441" xr:uid="{00000000-0005-0000-0000-000098050000}"/>
    <cellStyle name="Bad 3 12" xfId="1442" xr:uid="{00000000-0005-0000-0000-000099050000}"/>
    <cellStyle name="Bad 3 13" xfId="1443" xr:uid="{00000000-0005-0000-0000-00009A050000}"/>
    <cellStyle name="Bad 3 14" xfId="1444" xr:uid="{00000000-0005-0000-0000-00009B050000}"/>
    <cellStyle name="Bad 3 15" xfId="1445" xr:uid="{00000000-0005-0000-0000-00009C050000}"/>
    <cellStyle name="Bad 3 16" xfId="1446" xr:uid="{00000000-0005-0000-0000-00009D050000}"/>
    <cellStyle name="Bad 3 17" xfId="1447" xr:uid="{00000000-0005-0000-0000-00009E050000}"/>
    <cellStyle name="Bad 3 18" xfId="1448" xr:uid="{00000000-0005-0000-0000-00009F050000}"/>
    <cellStyle name="Bad 3 19" xfId="1449" xr:uid="{00000000-0005-0000-0000-0000A0050000}"/>
    <cellStyle name="Bad 3 2" xfId="1450" xr:uid="{00000000-0005-0000-0000-0000A1050000}"/>
    <cellStyle name="Bad 3 20" xfId="1451" xr:uid="{00000000-0005-0000-0000-0000A2050000}"/>
    <cellStyle name="Bad 3 21" xfId="1452" xr:uid="{00000000-0005-0000-0000-0000A3050000}"/>
    <cellStyle name="Bad 3 22" xfId="1453" xr:uid="{00000000-0005-0000-0000-0000A4050000}"/>
    <cellStyle name="Bad 3 23" xfId="1454" xr:uid="{00000000-0005-0000-0000-0000A5050000}"/>
    <cellStyle name="Bad 3 3" xfId="1455" xr:uid="{00000000-0005-0000-0000-0000A6050000}"/>
    <cellStyle name="Bad 3 4" xfId="1456" xr:uid="{00000000-0005-0000-0000-0000A7050000}"/>
    <cellStyle name="Bad 3 5" xfId="1457" xr:uid="{00000000-0005-0000-0000-0000A8050000}"/>
    <cellStyle name="Bad 3 6" xfId="1458" xr:uid="{00000000-0005-0000-0000-0000A9050000}"/>
    <cellStyle name="Bad 3 7" xfId="1459" xr:uid="{00000000-0005-0000-0000-0000AA050000}"/>
    <cellStyle name="Bad 3 8" xfId="1460" xr:uid="{00000000-0005-0000-0000-0000AB050000}"/>
    <cellStyle name="Bad 3 9" xfId="1461" xr:uid="{00000000-0005-0000-0000-0000AC050000}"/>
    <cellStyle name="Bad 4" xfId="1462" xr:uid="{00000000-0005-0000-0000-0000AD050000}"/>
    <cellStyle name="Bad 4 10" xfId="1463" xr:uid="{00000000-0005-0000-0000-0000AE050000}"/>
    <cellStyle name="Bad 4 11" xfId="1464" xr:uid="{00000000-0005-0000-0000-0000AF050000}"/>
    <cellStyle name="Bad 4 12" xfId="1465" xr:uid="{00000000-0005-0000-0000-0000B0050000}"/>
    <cellStyle name="Bad 4 13" xfId="1466" xr:uid="{00000000-0005-0000-0000-0000B1050000}"/>
    <cellStyle name="Bad 4 14" xfId="1467" xr:uid="{00000000-0005-0000-0000-0000B2050000}"/>
    <cellStyle name="Bad 4 15" xfId="1468" xr:uid="{00000000-0005-0000-0000-0000B3050000}"/>
    <cellStyle name="Bad 4 16" xfId="1469" xr:uid="{00000000-0005-0000-0000-0000B4050000}"/>
    <cellStyle name="Bad 4 17" xfId="1470" xr:uid="{00000000-0005-0000-0000-0000B5050000}"/>
    <cellStyle name="Bad 4 18" xfId="1471" xr:uid="{00000000-0005-0000-0000-0000B6050000}"/>
    <cellStyle name="Bad 4 19" xfId="1472" xr:uid="{00000000-0005-0000-0000-0000B7050000}"/>
    <cellStyle name="Bad 4 2" xfId="1473" xr:uid="{00000000-0005-0000-0000-0000B8050000}"/>
    <cellStyle name="Bad 4 20" xfId="1474" xr:uid="{00000000-0005-0000-0000-0000B9050000}"/>
    <cellStyle name="Bad 4 3" xfId="1475" xr:uid="{00000000-0005-0000-0000-0000BA050000}"/>
    <cellStyle name="Bad 4 4" xfId="1476" xr:uid="{00000000-0005-0000-0000-0000BB050000}"/>
    <cellStyle name="Bad 4 5" xfId="1477" xr:uid="{00000000-0005-0000-0000-0000BC050000}"/>
    <cellStyle name="Bad 4 6" xfId="1478" xr:uid="{00000000-0005-0000-0000-0000BD050000}"/>
    <cellStyle name="Bad 4 7" xfId="1479" xr:uid="{00000000-0005-0000-0000-0000BE050000}"/>
    <cellStyle name="Bad 4 8" xfId="1480" xr:uid="{00000000-0005-0000-0000-0000BF050000}"/>
    <cellStyle name="Bad 4 9" xfId="1481" xr:uid="{00000000-0005-0000-0000-0000C0050000}"/>
    <cellStyle name="Calculation 2" xfId="1482" xr:uid="{00000000-0005-0000-0000-0000C1050000}"/>
    <cellStyle name="Calculation 3" xfId="1483" xr:uid="{00000000-0005-0000-0000-0000C2050000}"/>
    <cellStyle name="Calculation 3 10" xfId="1484" xr:uid="{00000000-0005-0000-0000-0000C3050000}"/>
    <cellStyle name="Calculation 3 11" xfId="1485" xr:uid="{00000000-0005-0000-0000-0000C4050000}"/>
    <cellStyle name="Calculation 3 12" xfId="1486" xr:uid="{00000000-0005-0000-0000-0000C5050000}"/>
    <cellStyle name="Calculation 3 13" xfId="1487" xr:uid="{00000000-0005-0000-0000-0000C6050000}"/>
    <cellStyle name="Calculation 3 14" xfId="1488" xr:uid="{00000000-0005-0000-0000-0000C7050000}"/>
    <cellStyle name="Calculation 3 15" xfId="1489" xr:uid="{00000000-0005-0000-0000-0000C8050000}"/>
    <cellStyle name="Calculation 3 16" xfId="1490" xr:uid="{00000000-0005-0000-0000-0000C9050000}"/>
    <cellStyle name="Calculation 3 17" xfId="1491" xr:uid="{00000000-0005-0000-0000-0000CA050000}"/>
    <cellStyle name="Calculation 3 18" xfId="1492" xr:uid="{00000000-0005-0000-0000-0000CB050000}"/>
    <cellStyle name="Calculation 3 19" xfId="1493" xr:uid="{00000000-0005-0000-0000-0000CC050000}"/>
    <cellStyle name="Calculation 3 2" xfId="1494" xr:uid="{00000000-0005-0000-0000-0000CD050000}"/>
    <cellStyle name="Calculation 3 20" xfId="1495" xr:uid="{00000000-0005-0000-0000-0000CE050000}"/>
    <cellStyle name="Calculation 3 21" xfId="1496" xr:uid="{00000000-0005-0000-0000-0000CF050000}"/>
    <cellStyle name="Calculation 3 22" xfId="1497" xr:uid="{00000000-0005-0000-0000-0000D0050000}"/>
    <cellStyle name="Calculation 3 23" xfId="1498" xr:uid="{00000000-0005-0000-0000-0000D1050000}"/>
    <cellStyle name="Calculation 3 3" xfId="1499" xr:uid="{00000000-0005-0000-0000-0000D2050000}"/>
    <cellStyle name="Calculation 3 4" xfId="1500" xr:uid="{00000000-0005-0000-0000-0000D3050000}"/>
    <cellStyle name="Calculation 3 5" xfId="1501" xr:uid="{00000000-0005-0000-0000-0000D4050000}"/>
    <cellStyle name="Calculation 3 6" xfId="1502" xr:uid="{00000000-0005-0000-0000-0000D5050000}"/>
    <cellStyle name="Calculation 3 7" xfId="1503" xr:uid="{00000000-0005-0000-0000-0000D6050000}"/>
    <cellStyle name="Calculation 3 8" xfId="1504" xr:uid="{00000000-0005-0000-0000-0000D7050000}"/>
    <cellStyle name="Calculation 3 9" xfId="1505" xr:uid="{00000000-0005-0000-0000-0000D8050000}"/>
    <cellStyle name="Calculation 4" xfId="1506" xr:uid="{00000000-0005-0000-0000-0000D9050000}"/>
    <cellStyle name="Calculation 4 10" xfId="1507" xr:uid="{00000000-0005-0000-0000-0000DA050000}"/>
    <cellStyle name="Calculation 4 11" xfId="1508" xr:uid="{00000000-0005-0000-0000-0000DB050000}"/>
    <cellStyle name="Calculation 4 12" xfId="1509" xr:uid="{00000000-0005-0000-0000-0000DC050000}"/>
    <cellStyle name="Calculation 4 13" xfId="1510" xr:uid="{00000000-0005-0000-0000-0000DD050000}"/>
    <cellStyle name="Calculation 4 14" xfId="1511" xr:uid="{00000000-0005-0000-0000-0000DE050000}"/>
    <cellStyle name="Calculation 4 15" xfId="1512" xr:uid="{00000000-0005-0000-0000-0000DF050000}"/>
    <cellStyle name="Calculation 4 16" xfId="1513" xr:uid="{00000000-0005-0000-0000-0000E0050000}"/>
    <cellStyle name="Calculation 4 17" xfId="1514" xr:uid="{00000000-0005-0000-0000-0000E1050000}"/>
    <cellStyle name="Calculation 4 18" xfId="1515" xr:uid="{00000000-0005-0000-0000-0000E2050000}"/>
    <cellStyle name="Calculation 4 19" xfId="1516" xr:uid="{00000000-0005-0000-0000-0000E3050000}"/>
    <cellStyle name="Calculation 4 2" xfId="1517" xr:uid="{00000000-0005-0000-0000-0000E4050000}"/>
    <cellStyle name="Calculation 4 20" xfId="1518" xr:uid="{00000000-0005-0000-0000-0000E5050000}"/>
    <cellStyle name="Calculation 4 3" xfId="1519" xr:uid="{00000000-0005-0000-0000-0000E6050000}"/>
    <cellStyle name="Calculation 4 4" xfId="1520" xr:uid="{00000000-0005-0000-0000-0000E7050000}"/>
    <cellStyle name="Calculation 4 5" xfId="1521" xr:uid="{00000000-0005-0000-0000-0000E8050000}"/>
    <cellStyle name="Calculation 4 6" xfId="1522" xr:uid="{00000000-0005-0000-0000-0000E9050000}"/>
    <cellStyle name="Calculation 4 7" xfId="1523" xr:uid="{00000000-0005-0000-0000-0000EA050000}"/>
    <cellStyle name="Calculation 4 8" xfId="1524" xr:uid="{00000000-0005-0000-0000-0000EB050000}"/>
    <cellStyle name="Calculation 4 9" xfId="1525" xr:uid="{00000000-0005-0000-0000-0000EC050000}"/>
    <cellStyle name="Check Cell 2" xfId="1526" xr:uid="{00000000-0005-0000-0000-0000ED050000}"/>
    <cellStyle name="Check Cell 3" xfId="1527" xr:uid="{00000000-0005-0000-0000-0000EE050000}"/>
    <cellStyle name="Check Cell 3 10" xfId="1528" xr:uid="{00000000-0005-0000-0000-0000EF050000}"/>
    <cellStyle name="Check Cell 3 11" xfId="1529" xr:uid="{00000000-0005-0000-0000-0000F0050000}"/>
    <cellStyle name="Check Cell 3 12" xfId="1530" xr:uid="{00000000-0005-0000-0000-0000F1050000}"/>
    <cellStyle name="Check Cell 3 13" xfId="1531" xr:uid="{00000000-0005-0000-0000-0000F2050000}"/>
    <cellStyle name="Check Cell 3 14" xfId="1532" xr:uid="{00000000-0005-0000-0000-0000F3050000}"/>
    <cellStyle name="Check Cell 3 15" xfId="1533" xr:uid="{00000000-0005-0000-0000-0000F4050000}"/>
    <cellStyle name="Check Cell 3 16" xfId="1534" xr:uid="{00000000-0005-0000-0000-0000F5050000}"/>
    <cellStyle name="Check Cell 3 17" xfId="1535" xr:uid="{00000000-0005-0000-0000-0000F6050000}"/>
    <cellStyle name="Check Cell 3 18" xfId="1536" xr:uid="{00000000-0005-0000-0000-0000F7050000}"/>
    <cellStyle name="Check Cell 3 19" xfId="1537" xr:uid="{00000000-0005-0000-0000-0000F8050000}"/>
    <cellStyle name="Check Cell 3 2" xfId="1538" xr:uid="{00000000-0005-0000-0000-0000F9050000}"/>
    <cellStyle name="Check Cell 3 20" xfId="1539" xr:uid="{00000000-0005-0000-0000-0000FA050000}"/>
    <cellStyle name="Check Cell 3 21" xfId="1540" xr:uid="{00000000-0005-0000-0000-0000FB050000}"/>
    <cellStyle name="Check Cell 3 22" xfId="1541" xr:uid="{00000000-0005-0000-0000-0000FC050000}"/>
    <cellStyle name="Check Cell 3 23" xfId="1542" xr:uid="{00000000-0005-0000-0000-0000FD050000}"/>
    <cellStyle name="Check Cell 3 3" xfId="1543" xr:uid="{00000000-0005-0000-0000-0000FE050000}"/>
    <cellStyle name="Check Cell 3 4" xfId="1544" xr:uid="{00000000-0005-0000-0000-0000FF050000}"/>
    <cellStyle name="Check Cell 3 5" xfId="1545" xr:uid="{00000000-0005-0000-0000-000000060000}"/>
    <cellStyle name="Check Cell 3 6" xfId="1546" xr:uid="{00000000-0005-0000-0000-000001060000}"/>
    <cellStyle name="Check Cell 3 7" xfId="1547" xr:uid="{00000000-0005-0000-0000-000002060000}"/>
    <cellStyle name="Check Cell 3 8" xfId="1548" xr:uid="{00000000-0005-0000-0000-000003060000}"/>
    <cellStyle name="Check Cell 3 9" xfId="1549" xr:uid="{00000000-0005-0000-0000-000004060000}"/>
    <cellStyle name="Check Cell 4" xfId="1550" xr:uid="{00000000-0005-0000-0000-000005060000}"/>
    <cellStyle name="Check Cell 4 10" xfId="1551" xr:uid="{00000000-0005-0000-0000-000006060000}"/>
    <cellStyle name="Check Cell 4 11" xfId="1552" xr:uid="{00000000-0005-0000-0000-000007060000}"/>
    <cellStyle name="Check Cell 4 12" xfId="1553" xr:uid="{00000000-0005-0000-0000-000008060000}"/>
    <cellStyle name="Check Cell 4 13" xfId="1554" xr:uid="{00000000-0005-0000-0000-000009060000}"/>
    <cellStyle name="Check Cell 4 14" xfId="1555" xr:uid="{00000000-0005-0000-0000-00000A060000}"/>
    <cellStyle name="Check Cell 4 15" xfId="1556" xr:uid="{00000000-0005-0000-0000-00000B060000}"/>
    <cellStyle name="Check Cell 4 16" xfId="1557" xr:uid="{00000000-0005-0000-0000-00000C060000}"/>
    <cellStyle name="Check Cell 4 17" xfId="1558" xr:uid="{00000000-0005-0000-0000-00000D060000}"/>
    <cellStyle name="Check Cell 4 18" xfId="1559" xr:uid="{00000000-0005-0000-0000-00000E060000}"/>
    <cellStyle name="Check Cell 4 19" xfId="1560" xr:uid="{00000000-0005-0000-0000-00000F060000}"/>
    <cellStyle name="Check Cell 4 2" xfId="1561" xr:uid="{00000000-0005-0000-0000-000010060000}"/>
    <cellStyle name="Check Cell 4 20" xfId="1562" xr:uid="{00000000-0005-0000-0000-000011060000}"/>
    <cellStyle name="Check Cell 4 3" xfId="1563" xr:uid="{00000000-0005-0000-0000-000012060000}"/>
    <cellStyle name="Check Cell 4 4" xfId="1564" xr:uid="{00000000-0005-0000-0000-000013060000}"/>
    <cellStyle name="Check Cell 4 5" xfId="1565" xr:uid="{00000000-0005-0000-0000-000014060000}"/>
    <cellStyle name="Check Cell 4 6" xfId="1566" xr:uid="{00000000-0005-0000-0000-000015060000}"/>
    <cellStyle name="Check Cell 4 7" xfId="1567" xr:uid="{00000000-0005-0000-0000-000016060000}"/>
    <cellStyle name="Check Cell 4 8" xfId="1568" xr:uid="{00000000-0005-0000-0000-000017060000}"/>
    <cellStyle name="Check Cell 4 9" xfId="1569" xr:uid="{00000000-0005-0000-0000-000018060000}"/>
    <cellStyle name="Comma 2" xfId="1570" xr:uid="{00000000-0005-0000-0000-000019060000}"/>
    <cellStyle name="Comma 2 2 4" xfId="2383" xr:uid="{0C2FA7AD-3CDD-422D-A7D6-36C00EBB0020}"/>
    <cellStyle name="Comma 9" xfId="2381" xr:uid="{FFA87AD5-0D6B-474F-B671-453FCA4DD8DD}"/>
    <cellStyle name="Dobro" xfId="3" builtinId="26"/>
    <cellStyle name="Excel Built-in Excel Built-in Excel Built-in TableStyleLight1" xfId="2373" xr:uid="{00000000-0005-0000-0000-00001A060000}"/>
    <cellStyle name="Excel Built-in Normal" xfId="2379" xr:uid="{016B1D18-CC7C-4F40-B379-69520A4D5BCF}"/>
    <cellStyle name="Excel Built-in Normal 1" xfId="2380" xr:uid="{08E49618-544C-4253-919C-8EB281F8786F}"/>
    <cellStyle name="Excel Built-in Normal 2" xfId="2378" xr:uid="{5DC79039-2398-446A-9943-797FFA93033D}"/>
    <cellStyle name="Explanatory Text 2" xfId="1571" xr:uid="{00000000-0005-0000-0000-00001B060000}"/>
    <cellStyle name="Explanatory Text 3" xfId="1572" xr:uid="{00000000-0005-0000-0000-00001C060000}"/>
    <cellStyle name="Explanatory Text 3 10" xfId="1573" xr:uid="{00000000-0005-0000-0000-00001D060000}"/>
    <cellStyle name="Explanatory Text 3 11" xfId="1574" xr:uid="{00000000-0005-0000-0000-00001E060000}"/>
    <cellStyle name="Explanatory Text 3 12" xfId="1575" xr:uid="{00000000-0005-0000-0000-00001F060000}"/>
    <cellStyle name="Explanatory Text 3 13" xfId="1576" xr:uid="{00000000-0005-0000-0000-000020060000}"/>
    <cellStyle name="Explanatory Text 3 14" xfId="1577" xr:uid="{00000000-0005-0000-0000-000021060000}"/>
    <cellStyle name="Explanatory Text 3 15" xfId="1578" xr:uid="{00000000-0005-0000-0000-000022060000}"/>
    <cellStyle name="Explanatory Text 3 16" xfId="1579" xr:uid="{00000000-0005-0000-0000-000023060000}"/>
    <cellStyle name="Explanatory Text 3 17" xfId="1580" xr:uid="{00000000-0005-0000-0000-000024060000}"/>
    <cellStyle name="Explanatory Text 3 18" xfId="1581" xr:uid="{00000000-0005-0000-0000-000025060000}"/>
    <cellStyle name="Explanatory Text 3 19" xfId="1582" xr:uid="{00000000-0005-0000-0000-000026060000}"/>
    <cellStyle name="Explanatory Text 3 2" xfId="1583" xr:uid="{00000000-0005-0000-0000-000027060000}"/>
    <cellStyle name="Explanatory Text 3 20" xfId="1584" xr:uid="{00000000-0005-0000-0000-000028060000}"/>
    <cellStyle name="Explanatory Text 3 21" xfId="1585" xr:uid="{00000000-0005-0000-0000-000029060000}"/>
    <cellStyle name="Explanatory Text 3 22" xfId="1586" xr:uid="{00000000-0005-0000-0000-00002A060000}"/>
    <cellStyle name="Explanatory Text 3 23" xfId="1587" xr:uid="{00000000-0005-0000-0000-00002B060000}"/>
    <cellStyle name="Explanatory Text 3 3" xfId="1588" xr:uid="{00000000-0005-0000-0000-00002C060000}"/>
    <cellStyle name="Explanatory Text 3 4" xfId="1589" xr:uid="{00000000-0005-0000-0000-00002D060000}"/>
    <cellStyle name="Explanatory Text 3 5" xfId="1590" xr:uid="{00000000-0005-0000-0000-00002E060000}"/>
    <cellStyle name="Explanatory Text 3 6" xfId="1591" xr:uid="{00000000-0005-0000-0000-00002F060000}"/>
    <cellStyle name="Explanatory Text 3 7" xfId="1592" xr:uid="{00000000-0005-0000-0000-000030060000}"/>
    <cellStyle name="Explanatory Text 3 8" xfId="1593" xr:uid="{00000000-0005-0000-0000-000031060000}"/>
    <cellStyle name="Explanatory Text 3 9" xfId="1594" xr:uid="{00000000-0005-0000-0000-000032060000}"/>
    <cellStyle name="Explanatory Text 4" xfId="1595" xr:uid="{00000000-0005-0000-0000-000033060000}"/>
    <cellStyle name="Explanatory Text 4 10" xfId="1596" xr:uid="{00000000-0005-0000-0000-000034060000}"/>
    <cellStyle name="Explanatory Text 4 11" xfId="1597" xr:uid="{00000000-0005-0000-0000-000035060000}"/>
    <cellStyle name="Explanatory Text 4 12" xfId="1598" xr:uid="{00000000-0005-0000-0000-000036060000}"/>
    <cellStyle name="Explanatory Text 4 13" xfId="1599" xr:uid="{00000000-0005-0000-0000-000037060000}"/>
    <cellStyle name="Explanatory Text 4 14" xfId="1600" xr:uid="{00000000-0005-0000-0000-000038060000}"/>
    <cellStyle name="Explanatory Text 4 15" xfId="1601" xr:uid="{00000000-0005-0000-0000-000039060000}"/>
    <cellStyle name="Explanatory Text 4 16" xfId="1602" xr:uid="{00000000-0005-0000-0000-00003A060000}"/>
    <cellStyle name="Explanatory Text 4 17" xfId="1603" xr:uid="{00000000-0005-0000-0000-00003B060000}"/>
    <cellStyle name="Explanatory Text 4 18" xfId="1604" xr:uid="{00000000-0005-0000-0000-00003C060000}"/>
    <cellStyle name="Explanatory Text 4 19" xfId="1605" xr:uid="{00000000-0005-0000-0000-00003D060000}"/>
    <cellStyle name="Explanatory Text 4 2" xfId="1606" xr:uid="{00000000-0005-0000-0000-00003E060000}"/>
    <cellStyle name="Explanatory Text 4 20" xfId="1607" xr:uid="{00000000-0005-0000-0000-00003F060000}"/>
    <cellStyle name="Explanatory Text 4 3" xfId="1608" xr:uid="{00000000-0005-0000-0000-000040060000}"/>
    <cellStyle name="Explanatory Text 4 4" xfId="1609" xr:uid="{00000000-0005-0000-0000-000041060000}"/>
    <cellStyle name="Explanatory Text 4 5" xfId="1610" xr:uid="{00000000-0005-0000-0000-000042060000}"/>
    <cellStyle name="Explanatory Text 4 6" xfId="1611" xr:uid="{00000000-0005-0000-0000-000043060000}"/>
    <cellStyle name="Explanatory Text 4 7" xfId="1612" xr:uid="{00000000-0005-0000-0000-000044060000}"/>
    <cellStyle name="Explanatory Text 4 8" xfId="1613" xr:uid="{00000000-0005-0000-0000-000045060000}"/>
    <cellStyle name="Explanatory Text 4 9" xfId="1614" xr:uid="{00000000-0005-0000-0000-000046060000}"/>
    <cellStyle name="Good 2" xfId="1615" xr:uid="{00000000-0005-0000-0000-000048060000}"/>
    <cellStyle name="Good 3" xfId="1616" xr:uid="{00000000-0005-0000-0000-000049060000}"/>
    <cellStyle name="Good 3 10" xfId="1617" xr:uid="{00000000-0005-0000-0000-00004A060000}"/>
    <cellStyle name="Good 3 11" xfId="1618" xr:uid="{00000000-0005-0000-0000-00004B060000}"/>
    <cellStyle name="Good 3 12" xfId="1619" xr:uid="{00000000-0005-0000-0000-00004C060000}"/>
    <cellStyle name="Good 3 13" xfId="1620" xr:uid="{00000000-0005-0000-0000-00004D060000}"/>
    <cellStyle name="Good 3 14" xfId="1621" xr:uid="{00000000-0005-0000-0000-00004E060000}"/>
    <cellStyle name="Good 3 15" xfId="1622" xr:uid="{00000000-0005-0000-0000-00004F060000}"/>
    <cellStyle name="Good 3 16" xfId="1623" xr:uid="{00000000-0005-0000-0000-000050060000}"/>
    <cellStyle name="Good 3 17" xfId="1624" xr:uid="{00000000-0005-0000-0000-000051060000}"/>
    <cellStyle name="Good 3 18" xfId="1625" xr:uid="{00000000-0005-0000-0000-000052060000}"/>
    <cellStyle name="Good 3 19" xfId="1626" xr:uid="{00000000-0005-0000-0000-000053060000}"/>
    <cellStyle name="Good 3 2" xfId="1627" xr:uid="{00000000-0005-0000-0000-000054060000}"/>
    <cellStyle name="Good 3 20" xfId="1628" xr:uid="{00000000-0005-0000-0000-000055060000}"/>
    <cellStyle name="Good 3 21" xfId="1629" xr:uid="{00000000-0005-0000-0000-000056060000}"/>
    <cellStyle name="Good 3 22" xfId="1630" xr:uid="{00000000-0005-0000-0000-000057060000}"/>
    <cellStyle name="Good 3 23" xfId="1631" xr:uid="{00000000-0005-0000-0000-000058060000}"/>
    <cellStyle name="Good 3 3" xfId="1632" xr:uid="{00000000-0005-0000-0000-000059060000}"/>
    <cellStyle name="Good 3 4" xfId="1633" xr:uid="{00000000-0005-0000-0000-00005A060000}"/>
    <cellStyle name="Good 3 5" xfId="1634" xr:uid="{00000000-0005-0000-0000-00005B060000}"/>
    <cellStyle name="Good 3 6" xfId="1635" xr:uid="{00000000-0005-0000-0000-00005C060000}"/>
    <cellStyle name="Good 3 7" xfId="1636" xr:uid="{00000000-0005-0000-0000-00005D060000}"/>
    <cellStyle name="Good 3 8" xfId="1637" xr:uid="{00000000-0005-0000-0000-00005E060000}"/>
    <cellStyle name="Good 3 9" xfId="1638" xr:uid="{00000000-0005-0000-0000-00005F060000}"/>
    <cellStyle name="Good 4" xfId="1639" xr:uid="{00000000-0005-0000-0000-000060060000}"/>
    <cellStyle name="Good 4 10" xfId="1640" xr:uid="{00000000-0005-0000-0000-000061060000}"/>
    <cellStyle name="Good 4 11" xfId="1641" xr:uid="{00000000-0005-0000-0000-000062060000}"/>
    <cellStyle name="Good 4 12" xfId="1642" xr:uid="{00000000-0005-0000-0000-000063060000}"/>
    <cellStyle name="Good 4 13" xfId="1643" xr:uid="{00000000-0005-0000-0000-000064060000}"/>
    <cellStyle name="Good 4 14" xfId="1644" xr:uid="{00000000-0005-0000-0000-000065060000}"/>
    <cellStyle name="Good 4 15" xfId="1645" xr:uid="{00000000-0005-0000-0000-000066060000}"/>
    <cellStyle name="Good 4 16" xfId="1646" xr:uid="{00000000-0005-0000-0000-000067060000}"/>
    <cellStyle name="Good 4 17" xfId="1647" xr:uid="{00000000-0005-0000-0000-000068060000}"/>
    <cellStyle name="Good 4 18" xfId="1648" xr:uid="{00000000-0005-0000-0000-000069060000}"/>
    <cellStyle name="Good 4 19" xfId="1649" xr:uid="{00000000-0005-0000-0000-00006A060000}"/>
    <cellStyle name="Good 4 2" xfId="1650" xr:uid="{00000000-0005-0000-0000-00006B060000}"/>
    <cellStyle name="Good 4 20" xfId="1651" xr:uid="{00000000-0005-0000-0000-00006C060000}"/>
    <cellStyle name="Good 4 3" xfId="1652" xr:uid="{00000000-0005-0000-0000-00006D060000}"/>
    <cellStyle name="Good 4 4" xfId="1653" xr:uid="{00000000-0005-0000-0000-00006E060000}"/>
    <cellStyle name="Good 4 5" xfId="1654" xr:uid="{00000000-0005-0000-0000-00006F060000}"/>
    <cellStyle name="Good 4 6" xfId="1655" xr:uid="{00000000-0005-0000-0000-000070060000}"/>
    <cellStyle name="Good 4 7" xfId="1656" xr:uid="{00000000-0005-0000-0000-000071060000}"/>
    <cellStyle name="Good 4 8" xfId="1657" xr:uid="{00000000-0005-0000-0000-000072060000}"/>
    <cellStyle name="Good 4 9" xfId="1658" xr:uid="{00000000-0005-0000-0000-000073060000}"/>
    <cellStyle name="Heading 1 2" xfId="1659" xr:uid="{00000000-0005-0000-0000-000074060000}"/>
    <cellStyle name="Heading 1 3" xfId="1660" xr:uid="{00000000-0005-0000-0000-000075060000}"/>
    <cellStyle name="Heading 1 3 10" xfId="1661" xr:uid="{00000000-0005-0000-0000-000076060000}"/>
    <cellStyle name="Heading 1 3 11" xfId="1662" xr:uid="{00000000-0005-0000-0000-000077060000}"/>
    <cellStyle name="Heading 1 3 12" xfId="1663" xr:uid="{00000000-0005-0000-0000-000078060000}"/>
    <cellStyle name="Heading 1 3 13" xfId="1664" xr:uid="{00000000-0005-0000-0000-000079060000}"/>
    <cellStyle name="Heading 1 3 14" xfId="1665" xr:uid="{00000000-0005-0000-0000-00007A060000}"/>
    <cellStyle name="Heading 1 3 15" xfId="1666" xr:uid="{00000000-0005-0000-0000-00007B060000}"/>
    <cellStyle name="Heading 1 3 16" xfId="1667" xr:uid="{00000000-0005-0000-0000-00007C060000}"/>
    <cellStyle name="Heading 1 3 17" xfId="1668" xr:uid="{00000000-0005-0000-0000-00007D060000}"/>
    <cellStyle name="Heading 1 3 18" xfId="1669" xr:uid="{00000000-0005-0000-0000-00007E060000}"/>
    <cellStyle name="Heading 1 3 19" xfId="1670" xr:uid="{00000000-0005-0000-0000-00007F060000}"/>
    <cellStyle name="Heading 1 3 2" xfId="1671" xr:uid="{00000000-0005-0000-0000-000080060000}"/>
    <cellStyle name="Heading 1 3 20" xfId="1672" xr:uid="{00000000-0005-0000-0000-000081060000}"/>
    <cellStyle name="Heading 1 3 21" xfId="1673" xr:uid="{00000000-0005-0000-0000-000082060000}"/>
    <cellStyle name="Heading 1 3 22" xfId="1674" xr:uid="{00000000-0005-0000-0000-000083060000}"/>
    <cellStyle name="Heading 1 3 23" xfId="1675" xr:uid="{00000000-0005-0000-0000-000084060000}"/>
    <cellStyle name="Heading 1 3 3" xfId="1676" xr:uid="{00000000-0005-0000-0000-000085060000}"/>
    <cellStyle name="Heading 1 3 4" xfId="1677" xr:uid="{00000000-0005-0000-0000-000086060000}"/>
    <cellStyle name="Heading 1 3 5" xfId="1678" xr:uid="{00000000-0005-0000-0000-000087060000}"/>
    <cellStyle name="Heading 1 3 6" xfId="1679" xr:uid="{00000000-0005-0000-0000-000088060000}"/>
    <cellStyle name="Heading 1 3 7" xfId="1680" xr:uid="{00000000-0005-0000-0000-000089060000}"/>
    <cellStyle name="Heading 1 3 8" xfId="1681" xr:uid="{00000000-0005-0000-0000-00008A060000}"/>
    <cellStyle name="Heading 1 3 9" xfId="1682" xr:uid="{00000000-0005-0000-0000-00008B060000}"/>
    <cellStyle name="Heading 1 4" xfId="1683" xr:uid="{00000000-0005-0000-0000-00008C060000}"/>
    <cellStyle name="Heading 1 4 10" xfId="1684" xr:uid="{00000000-0005-0000-0000-00008D060000}"/>
    <cellStyle name="Heading 1 4 11" xfId="1685" xr:uid="{00000000-0005-0000-0000-00008E060000}"/>
    <cellStyle name="Heading 1 4 12" xfId="1686" xr:uid="{00000000-0005-0000-0000-00008F060000}"/>
    <cellStyle name="Heading 1 4 13" xfId="1687" xr:uid="{00000000-0005-0000-0000-000090060000}"/>
    <cellStyle name="Heading 1 4 14" xfId="1688" xr:uid="{00000000-0005-0000-0000-000091060000}"/>
    <cellStyle name="Heading 1 4 15" xfId="1689" xr:uid="{00000000-0005-0000-0000-000092060000}"/>
    <cellStyle name="Heading 1 4 16" xfId="1690" xr:uid="{00000000-0005-0000-0000-000093060000}"/>
    <cellStyle name="Heading 1 4 17" xfId="1691" xr:uid="{00000000-0005-0000-0000-000094060000}"/>
    <cellStyle name="Heading 1 4 18" xfId="1692" xr:uid="{00000000-0005-0000-0000-000095060000}"/>
    <cellStyle name="Heading 1 4 19" xfId="1693" xr:uid="{00000000-0005-0000-0000-000096060000}"/>
    <cellStyle name="Heading 1 4 2" xfId="1694" xr:uid="{00000000-0005-0000-0000-000097060000}"/>
    <cellStyle name="Heading 1 4 20" xfId="1695" xr:uid="{00000000-0005-0000-0000-000098060000}"/>
    <cellStyle name="Heading 1 4 3" xfId="1696" xr:uid="{00000000-0005-0000-0000-000099060000}"/>
    <cellStyle name="Heading 1 4 4" xfId="1697" xr:uid="{00000000-0005-0000-0000-00009A060000}"/>
    <cellStyle name="Heading 1 4 5" xfId="1698" xr:uid="{00000000-0005-0000-0000-00009B060000}"/>
    <cellStyle name="Heading 1 4 6" xfId="1699" xr:uid="{00000000-0005-0000-0000-00009C060000}"/>
    <cellStyle name="Heading 1 4 7" xfId="1700" xr:uid="{00000000-0005-0000-0000-00009D060000}"/>
    <cellStyle name="Heading 1 4 8" xfId="1701" xr:uid="{00000000-0005-0000-0000-00009E060000}"/>
    <cellStyle name="Heading 1 4 9" xfId="1702" xr:uid="{00000000-0005-0000-0000-00009F060000}"/>
    <cellStyle name="Heading 2 2" xfId="1703" xr:uid="{00000000-0005-0000-0000-0000A0060000}"/>
    <cellStyle name="Heading 2 3" xfId="1704" xr:uid="{00000000-0005-0000-0000-0000A1060000}"/>
    <cellStyle name="Heading 2 3 10" xfId="1705" xr:uid="{00000000-0005-0000-0000-0000A2060000}"/>
    <cellStyle name="Heading 2 3 11" xfId="1706" xr:uid="{00000000-0005-0000-0000-0000A3060000}"/>
    <cellStyle name="Heading 2 3 12" xfId="1707" xr:uid="{00000000-0005-0000-0000-0000A4060000}"/>
    <cellStyle name="Heading 2 3 13" xfId="1708" xr:uid="{00000000-0005-0000-0000-0000A5060000}"/>
    <cellStyle name="Heading 2 3 14" xfId="1709" xr:uid="{00000000-0005-0000-0000-0000A6060000}"/>
    <cellStyle name="Heading 2 3 15" xfId="1710" xr:uid="{00000000-0005-0000-0000-0000A7060000}"/>
    <cellStyle name="Heading 2 3 16" xfId="1711" xr:uid="{00000000-0005-0000-0000-0000A8060000}"/>
    <cellStyle name="Heading 2 3 17" xfId="1712" xr:uid="{00000000-0005-0000-0000-0000A9060000}"/>
    <cellStyle name="Heading 2 3 18" xfId="1713" xr:uid="{00000000-0005-0000-0000-0000AA060000}"/>
    <cellStyle name="Heading 2 3 19" xfId="1714" xr:uid="{00000000-0005-0000-0000-0000AB060000}"/>
    <cellStyle name="Heading 2 3 2" xfId="1715" xr:uid="{00000000-0005-0000-0000-0000AC060000}"/>
    <cellStyle name="Heading 2 3 20" xfId="1716" xr:uid="{00000000-0005-0000-0000-0000AD060000}"/>
    <cellStyle name="Heading 2 3 21" xfId="1717" xr:uid="{00000000-0005-0000-0000-0000AE060000}"/>
    <cellStyle name="Heading 2 3 22" xfId="1718" xr:uid="{00000000-0005-0000-0000-0000AF060000}"/>
    <cellStyle name="Heading 2 3 23" xfId="1719" xr:uid="{00000000-0005-0000-0000-0000B0060000}"/>
    <cellStyle name="Heading 2 3 3" xfId="1720" xr:uid="{00000000-0005-0000-0000-0000B1060000}"/>
    <cellStyle name="Heading 2 3 4" xfId="1721" xr:uid="{00000000-0005-0000-0000-0000B2060000}"/>
    <cellStyle name="Heading 2 3 5" xfId="1722" xr:uid="{00000000-0005-0000-0000-0000B3060000}"/>
    <cellStyle name="Heading 2 3 6" xfId="1723" xr:uid="{00000000-0005-0000-0000-0000B4060000}"/>
    <cellStyle name="Heading 2 3 7" xfId="1724" xr:uid="{00000000-0005-0000-0000-0000B5060000}"/>
    <cellStyle name="Heading 2 3 8" xfId="1725" xr:uid="{00000000-0005-0000-0000-0000B6060000}"/>
    <cellStyle name="Heading 2 3 9" xfId="1726" xr:uid="{00000000-0005-0000-0000-0000B7060000}"/>
    <cellStyle name="Heading 2 4" xfId="1727" xr:uid="{00000000-0005-0000-0000-0000B8060000}"/>
    <cellStyle name="Heading 2 4 10" xfId="1728" xr:uid="{00000000-0005-0000-0000-0000B9060000}"/>
    <cellStyle name="Heading 2 4 11" xfId="1729" xr:uid="{00000000-0005-0000-0000-0000BA060000}"/>
    <cellStyle name="Heading 2 4 12" xfId="1730" xr:uid="{00000000-0005-0000-0000-0000BB060000}"/>
    <cellStyle name="Heading 2 4 13" xfId="1731" xr:uid="{00000000-0005-0000-0000-0000BC060000}"/>
    <cellStyle name="Heading 2 4 14" xfId="1732" xr:uid="{00000000-0005-0000-0000-0000BD060000}"/>
    <cellStyle name="Heading 2 4 15" xfId="1733" xr:uid="{00000000-0005-0000-0000-0000BE060000}"/>
    <cellStyle name="Heading 2 4 16" xfId="1734" xr:uid="{00000000-0005-0000-0000-0000BF060000}"/>
    <cellStyle name="Heading 2 4 17" xfId="1735" xr:uid="{00000000-0005-0000-0000-0000C0060000}"/>
    <cellStyle name="Heading 2 4 18" xfId="1736" xr:uid="{00000000-0005-0000-0000-0000C1060000}"/>
    <cellStyle name="Heading 2 4 19" xfId="1737" xr:uid="{00000000-0005-0000-0000-0000C2060000}"/>
    <cellStyle name="Heading 2 4 2" xfId="1738" xr:uid="{00000000-0005-0000-0000-0000C3060000}"/>
    <cellStyle name="Heading 2 4 20" xfId="1739" xr:uid="{00000000-0005-0000-0000-0000C4060000}"/>
    <cellStyle name="Heading 2 4 3" xfId="1740" xr:uid="{00000000-0005-0000-0000-0000C5060000}"/>
    <cellStyle name="Heading 2 4 4" xfId="1741" xr:uid="{00000000-0005-0000-0000-0000C6060000}"/>
    <cellStyle name="Heading 2 4 5" xfId="1742" xr:uid="{00000000-0005-0000-0000-0000C7060000}"/>
    <cellStyle name="Heading 2 4 6" xfId="1743" xr:uid="{00000000-0005-0000-0000-0000C8060000}"/>
    <cellStyle name="Heading 2 4 7" xfId="1744" xr:uid="{00000000-0005-0000-0000-0000C9060000}"/>
    <cellStyle name="Heading 2 4 8" xfId="1745" xr:uid="{00000000-0005-0000-0000-0000CA060000}"/>
    <cellStyle name="Heading 2 4 9" xfId="1746" xr:uid="{00000000-0005-0000-0000-0000CB060000}"/>
    <cellStyle name="Heading 3 2" xfId="1747" xr:uid="{00000000-0005-0000-0000-0000CC060000}"/>
    <cellStyle name="Heading 3 3" xfId="1748" xr:uid="{00000000-0005-0000-0000-0000CD060000}"/>
    <cellStyle name="Heading 3 3 10" xfId="1749" xr:uid="{00000000-0005-0000-0000-0000CE060000}"/>
    <cellStyle name="Heading 3 3 11" xfId="1750" xr:uid="{00000000-0005-0000-0000-0000CF060000}"/>
    <cellStyle name="Heading 3 3 12" xfId="1751" xr:uid="{00000000-0005-0000-0000-0000D0060000}"/>
    <cellStyle name="Heading 3 3 13" xfId="1752" xr:uid="{00000000-0005-0000-0000-0000D1060000}"/>
    <cellStyle name="Heading 3 3 14" xfId="1753" xr:uid="{00000000-0005-0000-0000-0000D2060000}"/>
    <cellStyle name="Heading 3 3 15" xfId="1754" xr:uid="{00000000-0005-0000-0000-0000D3060000}"/>
    <cellStyle name="Heading 3 3 16" xfId="1755" xr:uid="{00000000-0005-0000-0000-0000D4060000}"/>
    <cellStyle name="Heading 3 3 17" xfId="1756" xr:uid="{00000000-0005-0000-0000-0000D5060000}"/>
    <cellStyle name="Heading 3 3 18" xfId="1757" xr:uid="{00000000-0005-0000-0000-0000D6060000}"/>
    <cellStyle name="Heading 3 3 19" xfId="1758" xr:uid="{00000000-0005-0000-0000-0000D7060000}"/>
    <cellStyle name="Heading 3 3 2" xfId="1759" xr:uid="{00000000-0005-0000-0000-0000D8060000}"/>
    <cellStyle name="Heading 3 3 20" xfId="1760" xr:uid="{00000000-0005-0000-0000-0000D9060000}"/>
    <cellStyle name="Heading 3 3 21" xfId="1761" xr:uid="{00000000-0005-0000-0000-0000DA060000}"/>
    <cellStyle name="Heading 3 3 22" xfId="1762" xr:uid="{00000000-0005-0000-0000-0000DB060000}"/>
    <cellStyle name="Heading 3 3 23" xfId="1763" xr:uid="{00000000-0005-0000-0000-0000DC060000}"/>
    <cellStyle name="Heading 3 3 3" xfId="1764" xr:uid="{00000000-0005-0000-0000-0000DD060000}"/>
    <cellStyle name="Heading 3 3 4" xfId="1765" xr:uid="{00000000-0005-0000-0000-0000DE060000}"/>
    <cellStyle name="Heading 3 3 5" xfId="1766" xr:uid="{00000000-0005-0000-0000-0000DF060000}"/>
    <cellStyle name="Heading 3 3 6" xfId="1767" xr:uid="{00000000-0005-0000-0000-0000E0060000}"/>
    <cellStyle name="Heading 3 3 7" xfId="1768" xr:uid="{00000000-0005-0000-0000-0000E1060000}"/>
    <cellStyle name="Heading 3 3 8" xfId="1769" xr:uid="{00000000-0005-0000-0000-0000E2060000}"/>
    <cellStyle name="Heading 3 3 9" xfId="1770" xr:uid="{00000000-0005-0000-0000-0000E3060000}"/>
    <cellStyle name="Heading 3 4" xfId="1771" xr:uid="{00000000-0005-0000-0000-0000E4060000}"/>
    <cellStyle name="Heading 3 4 10" xfId="1772" xr:uid="{00000000-0005-0000-0000-0000E5060000}"/>
    <cellStyle name="Heading 3 4 11" xfId="1773" xr:uid="{00000000-0005-0000-0000-0000E6060000}"/>
    <cellStyle name="Heading 3 4 12" xfId="1774" xr:uid="{00000000-0005-0000-0000-0000E7060000}"/>
    <cellStyle name="Heading 3 4 13" xfId="1775" xr:uid="{00000000-0005-0000-0000-0000E8060000}"/>
    <cellStyle name="Heading 3 4 14" xfId="1776" xr:uid="{00000000-0005-0000-0000-0000E9060000}"/>
    <cellStyle name="Heading 3 4 15" xfId="1777" xr:uid="{00000000-0005-0000-0000-0000EA060000}"/>
    <cellStyle name="Heading 3 4 16" xfId="1778" xr:uid="{00000000-0005-0000-0000-0000EB060000}"/>
    <cellStyle name="Heading 3 4 17" xfId="1779" xr:uid="{00000000-0005-0000-0000-0000EC060000}"/>
    <cellStyle name="Heading 3 4 18" xfId="1780" xr:uid="{00000000-0005-0000-0000-0000ED060000}"/>
    <cellStyle name="Heading 3 4 19" xfId="1781" xr:uid="{00000000-0005-0000-0000-0000EE060000}"/>
    <cellStyle name="Heading 3 4 2" xfId="1782" xr:uid="{00000000-0005-0000-0000-0000EF060000}"/>
    <cellStyle name="Heading 3 4 20" xfId="1783" xr:uid="{00000000-0005-0000-0000-0000F0060000}"/>
    <cellStyle name="Heading 3 4 3" xfId="1784" xr:uid="{00000000-0005-0000-0000-0000F1060000}"/>
    <cellStyle name="Heading 3 4 4" xfId="1785" xr:uid="{00000000-0005-0000-0000-0000F2060000}"/>
    <cellStyle name="Heading 3 4 5" xfId="1786" xr:uid="{00000000-0005-0000-0000-0000F3060000}"/>
    <cellStyle name="Heading 3 4 6" xfId="1787" xr:uid="{00000000-0005-0000-0000-0000F4060000}"/>
    <cellStyle name="Heading 3 4 7" xfId="1788" xr:uid="{00000000-0005-0000-0000-0000F5060000}"/>
    <cellStyle name="Heading 3 4 8" xfId="1789" xr:uid="{00000000-0005-0000-0000-0000F6060000}"/>
    <cellStyle name="Heading 3 4 9" xfId="1790" xr:uid="{00000000-0005-0000-0000-0000F7060000}"/>
    <cellStyle name="Heading 4 2" xfId="1791" xr:uid="{00000000-0005-0000-0000-0000F8060000}"/>
    <cellStyle name="Heading 4 3" xfId="1792" xr:uid="{00000000-0005-0000-0000-0000F9060000}"/>
    <cellStyle name="Heading 4 3 10" xfId="1793" xr:uid="{00000000-0005-0000-0000-0000FA060000}"/>
    <cellStyle name="Heading 4 3 11" xfId="1794" xr:uid="{00000000-0005-0000-0000-0000FB060000}"/>
    <cellStyle name="Heading 4 3 12" xfId="1795" xr:uid="{00000000-0005-0000-0000-0000FC060000}"/>
    <cellStyle name="Heading 4 3 13" xfId="1796" xr:uid="{00000000-0005-0000-0000-0000FD060000}"/>
    <cellStyle name="Heading 4 3 14" xfId="1797" xr:uid="{00000000-0005-0000-0000-0000FE060000}"/>
    <cellStyle name="Heading 4 3 15" xfId="1798" xr:uid="{00000000-0005-0000-0000-0000FF060000}"/>
    <cellStyle name="Heading 4 3 16" xfId="1799" xr:uid="{00000000-0005-0000-0000-000000070000}"/>
    <cellStyle name="Heading 4 3 17" xfId="1800" xr:uid="{00000000-0005-0000-0000-000001070000}"/>
    <cellStyle name="Heading 4 3 18" xfId="1801" xr:uid="{00000000-0005-0000-0000-000002070000}"/>
    <cellStyle name="Heading 4 3 19" xfId="1802" xr:uid="{00000000-0005-0000-0000-000003070000}"/>
    <cellStyle name="Heading 4 3 2" xfId="1803" xr:uid="{00000000-0005-0000-0000-000004070000}"/>
    <cellStyle name="Heading 4 3 20" xfId="1804" xr:uid="{00000000-0005-0000-0000-000005070000}"/>
    <cellStyle name="Heading 4 3 21" xfId="1805" xr:uid="{00000000-0005-0000-0000-000006070000}"/>
    <cellStyle name="Heading 4 3 22" xfId="1806" xr:uid="{00000000-0005-0000-0000-000007070000}"/>
    <cellStyle name="Heading 4 3 23" xfId="1807" xr:uid="{00000000-0005-0000-0000-000008070000}"/>
    <cellStyle name="Heading 4 3 3" xfId="1808" xr:uid="{00000000-0005-0000-0000-000009070000}"/>
    <cellStyle name="Heading 4 3 4" xfId="1809" xr:uid="{00000000-0005-0000-0000-00000A070000}"/>
    <cellStyle name="Heading 4 3 5" xfId="1810" xr:uid="{00000000-0005-0000-0000-00000B070000}"/>
    <cellStyle name="Heading 4 3 6" xfId="1811" xr:uid="{00000000-0005-0000-0000-00000C070000}"/>
    <cellStyle name="Heading 4 3 7" xfId="1812" xr:uid="{00000000-0005-0000-0000-00000D070000}"/>
    <cellStyle name="Heading 4 3 8" xfId="1813" xr:uid="{00000000-0005-0000-0000-00000E070000}"/>
    <cellStyle name="Heading 4 3 9" xfId="1814" xr:uid="{00000000-0005-0000-0000-00000F070000}"/>
    <cellStyle name="Heading 4 4" xfId="1815" xr:uid="{00000000-0005-0000-0000-000010070000}"/>
    <cellStyle name="Heading 4 4 10" xfId="1816" xr:uid="{00000000-0005-0000-0000-000011070000}"/>
    <cellStyle name="Heading 4 4 11" xfId="1817" xr:uid="{00000000-0005-0000-0000-000012070000}"/>
    <cellStyle name="Heading 4 4 12" xfId="1818" xr:uid="{00000000-0005-0000-0000-000013070000}"/>
    <cellStyle name="Heading 4 4 13" xfId="1819" xr:uid="{00000000-0005-0000-0000-000014070000}"/>
    <cellStyle name="Heading 4 4 14" xfId="1820" xr:uid="{00000000-0005-0000-0000-000015070000}"/>
    <cellStyle name="Heading 4 4 15" xfId="1821" xr:uid="{00000000-0005-0000-0000-000016070000}"/>
    <cellStyle name="Heading 4 4 16" xfId="1822" xr:uid="{00000000-0005-0000-0000-000017070000}"/>
    <cellStyle name="Heading 4 4 17" xfId="1823" xr:uid="{00000000-0005-0000-0000-000018070000}"/>
    <cellStyle name="Heading 4 4 18" xfId="1824" xr:uid="{00000000-0005-0000-0000-000019070000}"/>
    <cellStyle name="Heading 4 4 19" xfId="1825" xr:uid="{00000000-0005-0000-0000-00001A070000}"/>
    <cellStyle name="Heading 4 4 2" xfId="1826" xr:uid="{00000000-0005-0000-0000-00001B070000}"/>
    <cellStyle name="Heading 4 4 20" xfId="1827" xr:uid="{00000000-0005-0000-0000-00001C070000}"/>
    <cellStyle name="Heading 4 4 3" xfId="1828" xr:uid="{00000000-0005-0000-0000-00001D070000}"/>
    <cellStyle name="Heading 4 4 4" xfId="1829" xr:uid="{00000000-0005-0000-0000-00001E070000}"/>
    <cellStyle name="Heading 4 4 5" xfId="1830" xr:uid="{00000000-0005-0000-0000-00001F070000}"/>
    <cellStyle name="Heading 4 4 6" xfId="1831" xr:uid="{00000000-0005-0000-0000-000020070000}"/>
    <cellStyle name="Heading 4 4 7" xfId="1832" xr:uid="{00000000-0005-0000-0000-000021070000}"/>
    <cellStyle name="Heading 4 4 8" xfId="1833" xr:uid="{00000000-0005-0000-0000-000022070000}"/>
    <cellStyle name="Heading 4 4 9" xfId="1834" xr:uid="{00000000-0005-0000-0000-000023070000}"/>
    <cellStyle name="Input 2" xfId="1835" xr:uid="{00000000-0005-0000-0000-000024070000}"/>
    <cellStyle name="Input 3" xfId="1836" xr:uid="{00000000-0005-0000-0000-000025070000}"/>
    <cellStyle name="Input 3 10" xfId="1837" xr:uid="{00000000-0005-0000-0000-000026070000}"/>
    <cellStyle name="Input 3 11" xfId="1838" xr:uid="{00000000-0005-0000-0000-000027070000}"/>
    <cellStyle name="Input 3 12" xfId="1839" xr:uid="{00000000-0005-0000-0000-000028070000}"/>
    <cellStyle name="Input 3 13" xfId="1840" xr:uid="{00000000-0005-0000-0000-000029070000}"/>
    <cellStyle name="Input 3 14" xfId="1841" xr:uid="{00000000-0005-0000-0000-00002A070000}"/>
    <cellStyle name="Input 3 15" xfId="1842" xr:uid="{00000000-0005-0000-0000-00002B070000}"/>
    <cellStyle name="Input 3 16" xfId="1843" xr:uid="{00000000-0005-0000-0000-00002C070000}"/>
    <cellStyle name="Input 3 17" xfId="1844" xr:uid="{00000000-0005-0000-0000-00002D070000}"/>
    <cellStyle name="Input 3 18" xfId="1845" xr:uid="{00000000-0005-0000-0000-00002E070000}"/>
    <cellStyle name="Input 3 19" xfId="1846" xr:uid="{00000000-0005-0000-0000-00002F070000}"/>
    <cellStyle name="Input 3 2" xfId="1847" xr:uid="{00000000-0005-0000-0000-000030070000}"/>
    <cellStyle name="Input 3 20" xfId="1848" xr:uid="{00000000-0005-0000-0000-000031070000}"/>
    <cellStyle name="Input 3 21" xfId="1849" xr:uid="{00000000-0005-0000-0000-000032070000}"/>
    <cellStyle name="Input 3 22" xfId="1850" xr:uid="{00000000-0005-0000-0000-000033070000}"/>
    <cellStyle name="Input 3 23" xfId="1851" xr:uid="{00000000-0005-0000-0000-000034070000}"/>
    <cellStyle name="Input 3 3" xfId="1852" xr:uid="{00000000-0005-0000-0000-000035070000}"/>
    <cellStyle name="Input 3 4" xfId="1853" xr:uid="{00000000-0005-0000-0000-000036070000}"/>
    <cellStyle name="Input 3 5" xfId="1854" xr:uid="{00000000-0005-0000-0000-000037070000}"/>
    <cellStyle name="Input 3 6" xfId="1855" xr:uid="{00000000-0005-0000-0000-000038070000}"/>
    <cellStyle name="Input 3 7" xfId="1856" xr:uid="{00000000-0005-0000-0000-000039070000}"/>
    <cellStyle name="Input 3 8" xfId="1857" xr:uid="{00000000-0005-0000-0000-00003A070000}"/>
    <cellStyle name="Input 3 9" xfId="1858" xr:uid="{00000000-0005-0000-0000-00003B070000}"/>
    <cellStyle name="Input 4" xfId="1859" xr:uid="{00000000-0005-0000-0000-00003C070000}"/>
    <cellStyle name="Input 4 10" xfId="1860" xr:uid="{00000000-0005-0000-0000-00003D070000}"/>
    <cellStyle name="Input 4 11" xfId="1861" xr:uid="{00000000-0005-0000-0000-00003E070000}"/>
    <cellStyle name="Input 4 12" xfId="1862" xr:uid="{00000000-0005-0000-0000-00003F070000}"/>
    <cellStyle name="Input 4 13" xfId="1863" xr:uid="{00000000-0005-0000-0000-000040070000}"/>
    <cellStyle name="Input 4 14" xfId="1864" xr:uid="{00000000-0005-0000-0000-000041070000}"/>
    <cellStyle name="Input 4 15" xfId="1865" xr:uid="{00000000-0005-0000-0000-000042070000}"/>
    <cellStyle name="Input 4 16" xfId="1866" xr:uid="{00000000-0005-0000-0000-000043070000}"/>
    <cellStyle name="Input 4 17" xfId="1867" xr:uid="{00000000-0005-0000-0000-000044070000}"/>
    <cellStyle name="Input 4 18" xfId="1868" xr:uid="{00000000-0005-0000-0000-000045070000}"/>
    <cellStyle name="Input 4 19" xfId="1869" xr:uid="{00000000-0005-0000-0000-000046070000}"/>
    <cellStyle name="Input 4 2" xfId="1870" xr:uid="{00000000-0005-0000-0000-000047070000}"/>
    <cellStyle name="Input 4 20" xfId="1871" xr:uid="{00000000-0005-0000-0000-000048070000}"/>
    <cellStyle name="Input 4 3" xfId="1872" xr:uid="{00000000-0005-0000-0000-000049070000}"/>
    <cellStyle name="Input 4 4" xfId="1873" xr:uid="{00000000-0005-0000-0000-00004A070000}"/>
    <cellStyle name="Input 4 5" xfId="1874" xr:uid="{00000000-0005-0000-0000-00004B070000}"/>
    <cellStyle name="Input 4 6" xfId="1875" xr:uid="{00000000-0005-0000-0000-00004C070000}"/>
    <cellStyle name="Input 4 7" xfId="1876" xr:uid="{00000000-0005-0000-0000-00004D070000}"/>
    <cellStyle name="Input 4 8" xfId="1877" xr:uid="{00000000-0005-0000-0000-00004E070000}"/>
    <cellStyle name="Input 4 9" xfId="1878" xr:uid="{00000000-0005-0000-0000-00004F070000}"/>
    <cellStyle name="kolona A" xfId="1879" xr:uid="{00000000-0005-0000-0000-000050070000}"/>
    <cellStyle name="kolona B" xfId="1880" xr:uid="{00000000-0005-0000-0000-000051070000}"/>
    <cellStyle name="kolona C" xfId="1881" xr:uid="{00000000-0005-0000-0000-000052070000}"/>
    <cellStyle name="kolona D" xfId="1882" xr:uid="{00000000-0005-0000-0000-000053070000}"/>
    <cellStyle name="kolona E" xfId="1883" xr:uid="{00000000-0005-0000-0000-000054070000}"/>
    <cellStyle name="kolona F" xfId="1884" xr:uid="{00000000-0005-0000-0000-000055070000}"/>
    <cellStyle name="kolona G" xfId="1885" xr:uid="{00000000-0005-0000-0000-000056070000}"/>
    <cellStyle name="Linked Cell 2" xfId="1886" xr:uid="{00000000-0005-0000-0000-000057070000}"/>
    <cellStyle name="Linked Cell 3" xfId="1887" xr:uid="{00000000-0005-0000-0000-000058070000}"/>
    <cellStyle name="Linked Cell 3 10" xfId="1888" xr:uid="{00000000-0005-0000-0000-000059070000}"/>
    <cellStyle name="Linked Cell 3 11" xfId="1889" xr:uid="{00000000-0005-0000-0000-00005A070000}"/>
    <cellStyle name="Linked Cell 3 12" xfId="1890" xr:uid="{00000000-0005-0000-0000-00005B070000}"/>
    <cellStyle name="Linked Cell 3 13" xfId="1891" xr:uid="{00000000-0005-0000-0000-00005C070000}"/>
    <cellStyle name="Linked Cell 3 14" xfId="1892" xr:uid="{00000000-0005-0000-0000-00005D070000}"/>
    <cellStyle name="Linked Cell 3 15" xfId="1893" xr:uid="{00000000-0005-0000-0000-00005E070000}"/>
    <cellStyle name="Linked Cell 3 16" xfId="1894" xr:uid="{00000000-0005-0000-0000-00005F070000}"/>
    <cellStyle name="Linked Cell 3 17" xfId="1895" xr:uid="{00000000-0005-0000-0000-000060070000}"/>
    <cellStyle name="Linked Cell 3 18" xfId="1896" xr:uid="{00000000-0005-0000-0000-000061070000}"/>
    <cellStyle name="Linked Cell 3 19" xfId="1897" xr:uid="{00000000-0005-0000-0000-000062070000}"/>
    <cellStyle name="Linked Cell 3 2" xfId="1898" xr:uid="{00000000-0005-0000-0000-000063070000}"/>
    <cellStyle name="Linked Cell 3 20" xfId="1899" xr:uid="{00000000-0005-0000-0000-000064070000}"/>
    <cellStyle name="Linked Cell 3 21" xfId="1900" xr:uid="{00000000-0005-0000-0000-000065070000}"/>
    <cellStyle name="Linked Cell 3 22" xfId="1901" xr:uid="{00000000-0005-0000-0000-000066070000}"/>
    <cellStyle name="Linked Cell 3 23" xfId="1902" xr:uid="{00000000-0005-0000-0000-000067070000}"/>
    <cellStyle name="Linked Cell 3 3" xfId="1903" xr:uid="{00000000-0005-0000-0000-000068070000}"/>
    <cellStyle name="Linked Cell 3 4" xfId="1904" xr:uid="{00000000-0005-0000-0000-000069070000}"/>
    <cellStyle name="Linked Cell 3 5" xfId="1905" xr:uid="{00000000-0005-0000-0000-00006A070000}"/>
    <cellStyle name="Linked Cell 3 6" xfId="1906" xr:uid="{00000000-0005-0000-0000-00006B070000}"/>
    <cellStyle name="Linked Cell 3 7" xfId="1907" xr:uid="{00000000-0005-0000-0000-00006C070000}"/>
    <cellStyle name="Linked Cell 3 8" xfId="1908" xr:uid="{00000000-0005-0000-0000-00006D070000}"/>
    <cellStyle name="Linked Cell 3 9" xfId="1909" xr:uid="{00000000-0005-0000-0000-00006E070000}"/>
    <cellStyle name="Linked Cell 4" xfId="1910" xr:uid="{00000000-0005-0000-0000-00006F070000}"/>
    <cellStyle name="Linked Cell 4 10" xfId="1911" xr:uid="{00000000-0005-0000-0000-000070070000}"/>
    <cellStyle name="Linked Cell 4 11" xfId="1912" xr:uid="{00000000-0005-0000-0000-000071070000}"/>
    <cellStyle name="Linked Cell 4 12" xfId="1913" xr:uid="{00000000-0005-0000-0000-000072070000}"/>
    <cellStyle name="Linked Cell 4 13" xfId="1914" xr:uid="{00000000-0005-0000-0000-000073070000}"/>
    <cellStyle name="Linked Cell 4 14" xfId="1915" xr:uid="{00000000-0005-0000-0000-000074070000}"/>
    <cellStyle name="Linked Cell 4 15" xfId="1916" xr:uid="{00000000-0005-0000-0000-000075070000}"/>
    <cellStyle name="Linked Cell 4 16" xfId="1917" xr:uid="{00000000-0005-0000-0000-000076070000}"/>
    <cellStyle name="Linked Cell 4 17" xfId="1918" xr:uid="{00000000-0005-0000-0000-000077070000}"/>
    <cellStyle name="Linked Cell 4 18" xfId="1919" xr:uid="{00000000-0005-0000-0000-000078070000}"/>
    <cellStyle name="Linked Cell 4 19" xfId="1920" xr:uid="{00000000-0005-0000-0000-000079070000}"/>
    <cellStyle name="Linked Cell 4 2" xfId="1921" xr:uid="{00000000-0005-0000-0000-00007A070000}"/>
    <cellStyle name="Linked Cell 4 20" xfId="1922" xr:uid="{00000000-0005-0000-0000-00007B070000}"/>
    <cellStyle name="Linked Cell 4 3" xfId="1923" xr:uid="{00000000-0005-0000-0000-00007C070000}"/>
    <cellStyle name="Linked Cell 4 4" xfId="1924" xr:uid="{00000000-0005-0000-0000-00007D070000}"/>
    <cellStyle name="Linked Cell 4 5" xfId="1925" xr:uid="{00000000-0005-0000-0000-00007E070000}"/>
    <cellStyle name="Linked Cell 4 6" xfId="1926" xr:uid="{00000000-0005-0000-0000-00007F070000}"/>
    <cellStyle name="Linked Cell 4 7" xfId="1927" xr:uid="{00000000-0005-0000-0000-000080070000}"/>
    <cellStyle name="Linked Cell 4 8" xfId="1928" xr:uid="{00000000-0005-0000-0000-000081070000}"/>
    <cellStyle name="Linked Cell 4 9" xfId="1929" xr:uid="{00000000-0005-0000-0000-000082070000}"/>
    <cellStyle name="Loše" xfId="4" builtinId="27"/>
    <cellStyle name="Neutral 2" xfId="1930" xr:uid="{00000000-0005-0000-0000-000083070000}"/>
    <cellStyle name="Neutral 3" xfId="1931" xr:uid="{00000000-0005-0000-0000-000084070000}"/>
    <cellStyle name="Neutral 3 10" xfId="1932" xr:uid="{00000000-0005-0000-0000-000085070000}"/>
    <cellStyle name="Neutral 3 11" xfId="1933" xr:uid="{00000000-0005-0000-0000-000086070000}"/>
    <cellStyle name="Neutral 3 12" xfId="1934" xr:uid="{00000000-0005-0000-0000-000087070000}"/>
    <cellStyle name="Neutral 3 13" xfId="1935" xr:uid="{00000000-0005-0000-0000-000088070000}"/>
    <cellStyle name="Neutral 3 14" xfId="1936" xr:uid="{00000000-0005-0000-0000-000089070000}"/>
    <cellStyle name="Neutral 3 15" xfId="1937" xr:uid="{00000000-0005-0000-0000-00008A070000}"/>
    <cellStyle name="Neutral 3 16" xfId="1938" xr:uid="{00000000-0005-0000-0000-00008B070000}"/>
    <cellStyle name="Neutral 3 17" xfId="1939" xr:uid="{00000000-0005-0000-0000-00008C070000}"/>
    <cellStyle name="Neutral 3 18" xfId="1940" xr:uid="{00000000-0005-0000-0000-00008D070000}"/>
    <cellStyle name="Neutral 3 19" xfId="1941" xr:uid="{00000000-0005-0000-0000-00008E070000}"/>
    <cellStyle name="Neutral 3 2" xfId="1942" xr:uid="{00000000-0005-0000-0000-00008F070000}"/>
    <cellStyle name="Neutral 3 20" xfId="1943" xr:uid="{00000000-0005-0000-0000-000090070000}"/>
    <cellStyle name="Neutral 3 21" xfId="1944" xr:uid="{00000000-0005-0000-0000-000091070000}"/>
    <cellStyle name="Neutral 3 22" xfId="1945" xr:uid="{00000000-0005-0000-0000-000092070000}"/>
    <cellStyle name="Neutral 3 23" xfId="1946" xr:uid="{00000000-0005-0000-0000-000093070000}"/>
    <cellStyle name="Neutral 3 3" xfId="1947" xr:uid="{00000000-0005-0000-0000-000094070000}"/>
    <cellStyle name="Neutral 3 4" xfId="1948" xr:uid="{00000000-0005-0000-0000-000095070000}"/>
    <cellStyle name="Neutral 3 5" xfId="1949" xr:uid="{00000000-0005-0000-0000-000096070000}"/>
    <cellStyle name="Neutral 3 6" xfId="1950" xr:uid="{00000000-0005-0000-0000-000097070000}"/>
    <cellStyle name="Neutral 3 7" xfId="1951" xr:uid="{00000000-0005-0000-0000-000098070000}"/>
    <cellStyle name="Neutral 3 8" xfId="1952" xr:uid="{00000000-0005-0000-0000-000099070000}"/>
    <cellStyle name="Neutral 3 9" xfId="1953" xr:uid="{00000000-0005-0000-0000-00009A070000}"/>
    <cellStyle name="Neutral 4" xfId="1954" xr:uid="{00000000-0005-0000-0000-00009B070000}"/>
    <cellStyle name="Neutral 4 10" xfId="1955" xr:uid="{00000000-0005-0000-0000-00009C070000}"/>
    <cellStyle name="Neutral 4 11" xfId="1956" xr:uid="{00000000-0005-0000-0000-00009D070000}"/>
    <cellStyle name="Neutral 4 12" xfId="1957" xr:uid="{00000000-0005-0000-0000-00009E070000}"/>
    <cellStyle name="Neutral 4 13" xfId="1958" xr:uid="{00000000-0005-0000-0000-00009F070000}"/>
    <cellStyle name="Neutral 4 14" xfId="1959" xr:uid="{00000000-0005-0000-0000-0000A0070000}"/>
    <cellStyle name="Neutral 4 15" xfId="1960" xr:uid="{00000000-0005-0000-0000-0000A1070000}"/>
    <cellStyle name="Neutral 4 16" xfId="1961" xr:uid="{00000000-0005-0000-0000-0000A2070000}"/>
    <cellStyle name="Neutral 4 17" xfId="1962" xr:uid="{00000000-0005-0000-0000-0000A3070000}"/>
    <cellStyle name="Neutral 4 18" xfId="1963" xr:uid="{00000000-0005-0000-0000-0000A4070000}"/>
    <cellStyle name="Neutral 4 19" xfId="1964" xr:uid="{00000000-0005-0000-0000-0000A5070000}"/>
    <cellStyle name="Neutral 4 2" xfId="1965" xr:uid="{00000000-0005-0000-0000-0000A6070000}"/>
    <cellStyle name="Neutral 4 20" xfId="1966" xr:uid="{00000000-0005-0000-0000-0000A7070000}"/>
    <cellStyle name="Neutral 4 3" xfId="1967" xr:uid="{00000000-0005-0000-0000-0000A8070000}"/>
    <cellStyle name="Neutral 4 4" xfId="1968" xr:uid="{00000000-0005-0000-0000-0000A9070000}"/>
    <cellStyle name="Neutral 4 5" xfId="1969" xr:uid="{00000000-0005-0000-0000-0000AA070000}"/>
    <cellStyle name="Neutral 4 6" xfId="1970" xr:uid="{00000000-0005-0000-0000-0000AB070000}"/>
    <cellStyle name="Neutral 4 7" xfId="1971" xr:uid="{00000000-0005-0000-0000-0000AC070000}"/>
    <cellStyle name="Neutral 4 8" xfId="1972" xr:uid="{00000000-0005-0000-0000-0000AD070000}"/>
    <cellStyle name="Neutral 4 9" xfId="1973" xr:uid="{00000000-0005-0000-0000-0000AE070000}"/>
    <cellStyle name="Normal 10" xfId="1974" xr:uid="{00000000-0005-0000-0000-0000B0070000}"/>
    <cellStyle name="Normal 10 10" xfId="1975" xr:uid="{00000000-0005-0000-0000-0000B1070000}"/>
    <cellStyle name="Normal 10 11" xfId="1976" xr:uid="{00000000-0005-0000-0000-0000B2070000}"/>
    <cellStyle name="Normal 10 12" xfId="1977" xr:uid="{00000000-0005-0000-0000-0000B3070000}"/>
    <cellStyle name="Normal 10 13" xfId="1978" xr:uid="{00000000-0005-0000-0000-0000B4070000}"/>
    <cellStyle name="Normal 10 14" xfId="1979" xr:uid="{00000000-0005-0000-0000-0000B5070000}"/>
    <cellStyle name="Normal 10 15" xfId="1980" xr:uid="{00000000-0005-0000-0000-0000B6070000}"/>
    <cellStyle name="Normal 10 16" xfId="1981" xr:uid="{00000000-0005-0000-0000-0000B7070000}"/>
    <cellStyle name="Normal 10 17" xfId="1982" xr:uid="{00000000-0005-0000-0000-0000B8070000}"/>
    <cellStyle name="Normal 10 18" xfId="1983" xr:uid="{00000000-0005-0000-0000-0000B9070000}"/>
    <cellStyle name="Normal 10 2" xfId="6" xr:uid="{00000000-0005-0000-0000-0000BA070000}"/>
    <cellStyle name="Normal 10 2 2" xfId="1984" xr:uid="{00000000-0005-0000-0000-0000BB070000}"/>
    <cellStyle name="Normal 10 2 2 2" xfId="2377" xr:uid="{B9B4480B-C506-4D38-9981-B3626F8F63D4}"/>
    <cellStyle name="Normal 10 3" xfId="1985" xr:uid="{00000000-0005-0000-0000-0000BC070000}"/>
    <cellStyle name="Normal 10 4" xfId="1986" xr:uid="{00000000-0005-0000-0000-0000BD070000}"/>
    <cellStyle name="Normal 10 5" xfId="1987" xr:uid="{00000000-0005-0000-0000-0000BE070000}"/>
    <cellStyle name="Normal 10 6" xfId="1988" xr:uid="{00000000-0005-0000-0000-0000BF070000}"/>
    <cellStyle name="Normal 10 7" xfId="1989" xr:uid="{00000000-0005-0000-0000-0000C0070000}"/>
    <cellStyle name="Normal 10 8" xfId="1990" xr:uid="{00000000-0005-0000-0000-0000C1070000}"/>
    <cellStyle name="Normal 10 9" xfId="1991" xr:uid="{00000000-0005-0000-0000-0000C2070000}"/>
    <cellStyle name="Normal 11" xfId="1992" xr:uid="{00000000-0005-0000-0000-0000C3070000}"/>
    <cellStyle name="Normal 11 10" xfId="1993" xr:uid="{00000000-0005-0000-0000-0000C4070000}"/>
    <cellStyle name="Normal 11 11" xfId="1994" xr:uid="{00000000-0005-0000-0000-0000C5070000}"/>
    <cellStyle name="Normal 11 2" xfId="1995" xr:uid="{00000000-0005-0000-0000-0000C6070000}"/>
    <cellStyle name="Normal 11 3" xfId="1996" xr:uid="{00000000-0005-0000-0000-0000C7070000}"/>
    <cellStyle name="Normal 11 4" xfId="1997" xr:uid="{00000000-0005-0000-0000-0000C8070000}"/>
    <cellStyle name="Normal 11 5" xfId="1998" xr:uid="{00000000-0005-0000-0000-0000C9070000}"/>
    <cellStyle name="Normal 11 6" xfId="1999" xr:uid="{00000000-0005-0000-0000-0000CA070000}"/>
    <cellStyle name="Normal 11 7" xfId="2000" xr:uid="{00000000-0005-0000-0000-0000CB070000}"/>
    <cellStyle name="Normal 11 8" xfId="2001" xr:uid="{00000000-0005-0000-0000-0000CC070000}"/>
    <cellStyle name="Normal 11 9" xfId="2002" xr:uid="{00000000-0005-0000-0000-0000CD070000}"/>
    <cellStyle name="Normal 12" xfId="2003" xr:uid="{00000000-0005-0000-0000-0000CE070000}"/>
    <cellStyle name="Normal 12 10" xfId="2004" xr:uid="{00000000-0005-0000-0000-0000CF070000}"/>
    <cellStyle name="Normal 12 11" xfId="2005" xr:uid="{00000000-0005-0000-0000-0000D0070000}"/>
    <cellStyle name="Normal 12 12" xfId="2006" xr:uid="{00000000-0005-0000-0000-0000D1070000}"/>
    <cellStyle name="Normal 12 13" xfId="2007" xr:uid="{00000000-0005-0000-0000-0000D2070000}"/>
    <cellStyle name="Normal 12 14" xfId="2008" xr:uid="{00000000-0005-0000-0000-0000D3070000}"/>
    <cellStyle name="Normal 12 15" xfId="2009" xr:uid="{00000000-0005-0000-0000-0000D4070000}"/>
    <cellStyle name="Normal 12 16" xfId="2010" xr:uid="{00000000-0005-0000-0000-0000D5070000}"/>
    <cellStyle name="Normal 12 17" xfId="2011" xr:uid="{00000000-0005-0000-0000-0000D6070000}"/>
    <cellStyle name="Normal 12 18" xfId="2012" xr:uid="{00000000-0005-0000-0000-0000D7070000}"/>
    <cellStyle name="Normal 12 19" xfId="2013" xr:uid="{00000000-0005-0000-0000-0000D8070000}"/>
    <cellStyle name="Normal 12 2" xfId="2014" xr:uid="{00000000-0005-0000-0000-0000D9070000}"/>
    <cellStyle name="Normal 12 20" xfId="2015" xr:uid="{00000000-0005-0000-0000-0000DA070000}"/>
    <cellStyle name="Normal 12 3" xfId="2016" xr:uid="{00000000-0005-0000-0000-0000DB070000}"/>
    <cellStyle name="Normal 12 4" xfId="2017" xr:uid="{00000000-0005-0000-0000-0000DC070000}"/>
    <cellStyle name="Normal 12 5" xfId="2018" xr:uid="{00000000-0005-0000-0000-0000DD070000}"/>
    <cellStyle name="Normal 12 6" xfId="2019" xr:uid="{00000000-0005-0000-0000-0000DE070000}"/>
    <cellStyle name="Normal 12 7" xfId="2020" xr:uid="{00000000-0005-0000-0000-0000DF070000}"/>
    <cellStyle name="Normal 12 8" xfId="2021" xr:uid="{00000000-0005-0000-0000-0000E0070000}"/>
    <cellStyle name="Normal 12 9" xfId="2022" xr:uid="{00000000-0005-0000-0000-0000E1070000}"/>
    <cellStyle name="Normal 13" xfId="2023" xr:uid="{00000000-0005-0000-0000-0000E2070000}"/>
    <cellStyle name="Normal 13 2" xfId="2024" xr:uid="{00000000-0005-0000-0000-0000E3070000}"/>
    <cellStyle name="Normal 13 3" xfId="2025" xr:uid="{00000000-0005-0000-0000-0000E4070000}"/>
    <cellStyle name="Normal 13 4" xfId="2026" xr:uid="{00000000-0005-0000-0000-0000E5070000}"/>
    <cellStyle name="Normal 14" xfId="7" xr:uid="{00000000-0005-0000-0000-0000E6070000}"/>
    <cellStyle name="Normal 15" xfId="2027" xr:uid="{00000000-0005-0000-0000-0000E7070000}"/>
    <cellStyle name="Normal 15 2" xfId="2028" xr:uid="{00000000-0005-0000-0000-0000E8070000}"/>
    <cellStyle name="Normal 15 3" xfId="2029" xr:uid="{00000000-0005-0000-0000-0000E9070000}"/>
    <cellStyle name="Normal 16 10" xfId="2030" xr:uid="{00000000-0005-0000-0000-0000EA070000}"/>
    <cellStyle name="Normal 16 11" xfId="2031" xr:uid="{00000000-0005-0000-0000-0000EB070000}"/>
    <cellStyle name="Normal 16 12" xfId="2032" xr:uid="{00000000-0005-0000-0000-0000EC070000}"/>
    <cellStyle name="Normal 16 13" xfId="2033" xr:uid="{00000000-0005-0000-0000-0000ED070000}"/>
    <cellStyle name="Normal 16 14" xfId="2034" xr:uid="{00000000-0005-0000-0000-0000EE070000}"/>
    <cellStyle name="Normal 16 15" xfId="2035" xr:uid="{00000000-0005-0000-0000-0000EF070000}"/>
    <cellStyle name="Normal 16 16" xfId="2036" xr:uid="{00000000-0005-0000-0000-0000F0070000}"/>
    <cellStyle name="Normal 16 17" xfId="2037" xr:uid="{00000000-0005-0000-0000-0000F1070000}"/>
    <cellStyle name="Normal 16 2" xfId="2038" xr:uid="{00000000-0005-0000-0000-0000F2070000}"/>
    <cellStyle name="Normal 16 3" xfId="2039" xr:uid="{00000000-0005-0000-0000-0000F3070000}"/>
    <cellStyle name="Normal 16 4" xfId="2040" xr:uid="{00000000-0005-0000-0000-0000F4070000}"/>
    <cellStyle name="Normal 16 5" xfId="2041" xr:uid="{00000000-0005-0000-0000-0000F5070000}"/>
    <cellStyle name="Normal 16 6" xfId="2042" xr:uid="{00000000-0005-0000-0000-0000F6070000}"/>
    <cellStyle name="Normal 16 7" xfId="2043" xr:uid="{00000000-0005-0000-0000-0000F7070000}"/>
    <cellStyle name="Normal 16 8" xfId="2044" xr:uid="{00000000-0005-0000-0000-0000F8070000}"/>
    <cellStyle name="Normal 16 9" xfId="2045" xr:uid="{00000000-0005-0000-0000-0000F9070000}"/>
    <cellStyle name="Normal 17" xfId="2046" xr:uid="{00000000-0005-0000-0000-0000FA070000}"/>
    <cellStyle name="Normal 18" xfId="2047" xr:uid="{00000000-0005-0000-0000-0000FB070000}"/>
    <cellStyle name="Normal 19" xfId="2048" xr:uid="{00000000-0005-0000-0000-0000FC070000}"/>
    <cellStyle name="Normal 19 2" xfId="2374" xr:uid="{F0E97937-16AE-43CA-947E-57FB22B53705}"/>
    <cellStyle name="Normal 2" xfId="5" xr:uid="{00000000-0005-0000-0000-0000FD070000}"/>
    <cellStyle name="Normal 2 10" xfId="2049" xr:uid="{00000000-0005-0000-0000-0000FE070000}"/>
    <cellStyle name="Normal 2 11" xfId="2050" xr:uid="{00000000-0005-0000-0000-0000FF070000}"/>
    <cellStyle name="Normal 2 12" xfId="2051" xr:uid="{00000000-0005-0000-0000-000000080000}"/>
    <cellStyle name="Normal 2 13" xfId="2052" xr:uid="{00000000-0005-0000-0000-000001080000}"/>
    <cellStyle name="Normal 2 14" xfId="2053" xr:uid="{00000000-0005-0000-0000-000002080000}"/>
    <cellStyle name="Normal 2 15" xfId="2054" xr:uid="{00000000-0005-0000-0000-000003080000}"/>
    <cellStyle name="Normal 2 16" xfId="2055" xr:uid="{00000000-0005-0000-0000-000004080000}"/>
    <cellStyle name="Normal 2 17" xfId="2056" xr:uid="{00000000-0005-0000-0000-000005080000}"/>
    <cellStyle name="Normal 2 2" xfId="2057" xr:uid="{00000000-0005-0000-0000-000006080000}"/>
    <cellStyle name="Normal 2 3" xfId="2058" xr:uid="{00000000-0005-0000-0000-000007080000}"/>
    <cellStyle name="Normal 2 4" xfId="2059" xr:uid="{00000000-0005-0000-0000-000008080000}"/>
    <cellStyle name="Normal 2 5" xfId="2060" xr:uid="{00000000-0005-0000-0000-000009080000}"/>
    <cellStyle name="Normal 2 6" xfId="2061" xr:uid="{00000000-0005-0000-0000-00000A080000}"/>
    <cellStyle name="Normal 2 6 2" xfId="2062" xr:uid="{00000000-0005-0000-0000-00000B080000}"/>
    <cellStyle name="Normal 2 7" xfId="2063" xr:uid="{00000000-0005-0000-0000-00000C080000}"/>
    <cellStyle name="Normal 2 8" xfId="2064" xr:uid="{00000000-0005-0000-0000-00000D080000}"/>
    <cellStyle name="Normal 2 9" xfId="2065" xr:uid="{00000000-0005-0000-0000-00000E080000}"/>
    <cellStyle name="Normal 20" xfId="2066" xr:uid="{00000000-0005-0000-0000-00000F080000}"/>
    <cellStyle name="Normal 20 10" xfId="2067" xr:uid="{00000000-0005-0000-0000-000010080000}"/>
    <cellStyle name="Normal 21" xfId="8" xr:uid="{00000000-0005-0000-0000-000011080000}"/>
    <cellStyle name="Normal 24" xfId="2068" xr:uid="{00000000-0005-0000-0000-000012080000}"/>
    <cellStyle name="Normal 3" xfId="9" xr:uid="{00000000-0005-0000-0000-000013080000}"/>
    <cellStyle name="Normal 3 2" xfId="2069" xr:uid="{00000000-0005-0000-0000-000014080000}"/>
    <cellStyle name="Normal 4" xfId="2070" xr:uid="{00000000-0005-0000-0000-000015080000}"/>
    <cellStyle name="Normal 4 2" xfId="2071" xr:uid="{00000000-0005-0000-0000-000016080000}"/>
    <cellStyle name="Normal 4 3" xfId="2072" xr:uid="{00000000-0005-0000-0000-000017080000}"/>
    <cellStyle name="Normal 4 4" xfId="2073" xr:uid="{00000000-0005-0000-0000-000018080000}"/>
    <cellStyle name="Normal 4 5" xfId="2074" xr:uid="{00000000-0005-0000-0000-000019080000}"/>
    <cellStyle name="Normal 48 2" xfId="2075" xr:uid="{00000000-0005-0000-0000-00001A080000}"/>
    <cellStyle name="Normal 5" xfId="2076" xr:uid="{00000000-0005-0000-0000-00001B080000}"/>
    <cellStyle name="Normal 5 10" xfId="2077" xr:uid="{00000000-0005-0000-0000-00001C080000}"/>
    <cellStyle name="Normal 5 11" xfId="2078" xr:uid="{00000000-0005-0000-0000-00001D080000}"/>
    <cellStyle name="Normal 5 12" xfId="2079" xr:uid="{00000000-0005-0000-0000-00001E080000}"/>
    <cellStyle name="Normal 5 13" xfId="2080" xr:uid="{00000000-0005-0000-0000-00001F080000}"/>
    <cellStyle name="Normal 5 14" xfId="2081" xr:uid="{00000000-0005-0000-0000-000020080000}"/>
    <cellStyle name="Normal 5 2" xfId="2082" xr:uid="{00000000-0005-0000-0000-000021080000}"/>
    <cellStyle name="Normal 5 3" xfId="2083" xr:uid="{00000000-0005-0000-0000-000022080000}"/>
    <cellStyle name="Normal 5 4" xfId="2084" xr:uid="{00000000-0005-0000-0000-000023080000}"/>
    <cellStyle name="Normal 5 5" xfId="2085" xr:uid="{00000000-0005-0000-0000-000024080000}"/>
    <cellStyle name="Normal 5 6" xfId="2086" xr:uid="{00000000-0005-0000-0000-000025080000}"/>
    <cellStyle name="Normal 5 7" xfId="2087" xr:uid="{00000000-0005-0000-0000-000026080000}"/>
    <cellStyle name="Normal 5 8" xfId="2088" xr:uid="{00000000-0005-0000-0000-000027080000}"/>
    <cellStyle name="Normal 5 9" xfId="2089" xr:uid="{00000000-0005-0000-0000-000028080000}"/>
    <cellStyle name="Normal 6" xfId="2090" xr:uid="{00000000-0005-0000-0000-000029080000}"/>
    <cellStyle name="Normal 6 10" xfId="2091" xr:uid="{00000000-0005-0000-0000-00002A080000}"/>
    <cellStyle name="Normal 6 11" xfId="2092" xr:uid="{00000000-0005-0000-0000-00002B080000}"/>
    <cellStyle name="Normal 6 2" xfId="2093" xr:uid="{00000000-0005-0000-0000-00002C080000}"/>
    <cellStyle name="Normal 6 3" xfId="2094" xr:uid="{00000000-0005-0000-0000-00002D080000}"/>
    <cellStyle name="Normal 6 4" xfId="2095" xr:uid="{00000000-0005-0000-0000-00002E080000}"/>
    <cellStyle name="Normal 6 5" xfId="2096" xr:uid="{00000000-0005-0000-0000-00002F080000}"/>
    <cellStyle name="Normal 6 6" xfId="2097" xr:uid="{00000000-0005-0000-0000-000030080000}"/>
    <cellStyle name="Normal 6 7" xfId="2098" xr:uid="{00000000-0005-0000-0000-000031080000}"/>
    <cellStyle name="Normal 6 8" xfId="2099" xr:uid="{00000000-0005-0000-0000-000032080000}"/>
    <cellStyle name="Normal 6 9" xfId="2100" xr:uid="{00000000-0005-0000-0000-000033080000}"/>
    <cellStyle name="Normal 7" xfId="2101" xr:uid="{00000000-0005-0000-0000-000034080000}"/>
    <cellStyle name="Normal 7 10" xfId="2102" xr:uid="{00000000-0005-0000-0000-000035080000}"/>
    <cellStyle name="Normal 7 11" xfId="2103" xr:uid="{00000000-0005-0000-0000-000036080000}"/>
    <cellStyle name="Normal 7 2" xfId="2104" xr:uid="{00000000-0005-0000-0000-000037080000}"/>
    <cellStyle name="Normal 7 3" xfId="2105" xr:uid="{00000000-0005-0000-0000-000038080000}"/>
    <cellStyle name="Normal 7 4" xfId="2106" xr:uid="{00000000-0005-0000-0000-000039080000}"/>
    <cellStyle name="Normal 7 5" xfId="2107" xr:uid="{00000000-0005-0000-0000-00003A080000}"/>
    <cellStyle name="Normal 7 6" xfId="2108" xr:uid="{00000000-0005-0000-0000-00003B080000}"/>
    <cellStyle name="Normal 7 7" xfId="2109" xr:uid="{00000000-0005-0000-0000-00003C080000}"/>
    <cellStyle name="Normal 7 8" xfId="2110" xr:uid="{00000000-0005-0000-0000-00003D080000}"/>
    <cellStyle name="Normal 7 9" xfId="2111" xr:uid="{00000000-0005-0000-0000-00003E080000}"/>
    <cellStyle name="Normal 8" xfId="2112" xr:uid="{00000000-0005-0000-0000-00003F080000}"/>
    <cellStyle name="Normal 8 2" xfId="2113" xr:uid="{00000000-0005-0000-0000-000040080000}"/>
    <cellStyle name="Normal 8 3" xfId="2114" xr:uid="{00000000-0005-0000-0000-000041080000}"/>
    <cellStyle name="Normal 8 4" xfId="2115" xr:uid="{00000000-0005-0000-0000-000042080000}"/>
    <cellStyle name="Normal 8 5" xfId="2116" xr:uid="{00000000-0005-0000-0000-000043080000}"/>
    <cellStyle name="Normal 8 6" xfId="2117" xr:uid="{00000000-0005-0000-0000-000044080000}"/>
    <cellStyle name="Normal 8 7" xfId="2118" xr:uid="{00000000-0005-0000-0000-000045080000}"/>
    <cellStyle name="Normal 9" xfId="1" xr:uid="{00000000-0005-0000-0000-000046080000}"/>
    <cellStyle name="Normal 9 2" xfId="2119" xr:uid="{00000000-0005-0000-0000-000047080000}"/>
    <cellStyle name="Normal 9 3" xfId="2120" xr:uid="{00000000-0005-0000-0000-000048080000}"/>
    <cellStyle name="Normal 9 4" xfId="2121" xr:uid="{00000000-0005-0000-0000-000049080000}"/>
    <cellStyle name="Normal 9 5" xfId="2122" xr:uid="{00000000-0005-0000-0000-00004A080000}"/>
    <cellStyle name="Normal 9 6" xfId="2123" xr:uid="{00000000-0005-0000-0000-00004B080000}"/>
    <cellStyle name="Normal 9 7" xfId="2124" xr:uid="{00000000-0005-0000-0000-00004C080000}"/>
    <cellStyle name="Normal 9 8" xfId="2125" xr:uid="{00000000-0005-0000-0000-00004D080000}"/>
    <cellStyle name="Normal 9 9" xfId="2126" xr:uid="{00000000-0005-0000-0000-00004E080000}"/>
    <cellStyle name="Normal_Sheet1" xfId="2375" xr:uid="{17FB4D91-CBFA-4507-9A5D-9EE97271595D}"/>
    <cellStyle name="Normal_Troskovnik" xfId="2382" xr:uid="{F9E264C8-F21C-4F9A-98A1-C4BC5DDBDC07}"/>
    <cellStyle name="Normal_TROŠKOVNIK - KAM - ŽUTO" xfId="2372" xr:uid="{00000000-0005-0000-0000-00004F080000}"/>
    <cellStyle name="Normal1" xfId="2127" xr:uid="{00000000-0005-0000-0000-000050080000}"/>
    <cellStyle name="Normal3" xfId="2128" xr:uid="{00000000-0005-0000-0000-000051080000}"/>
    <cellStyle name="Normalno" xfId="0" builtinId="0"/>
    <cellStyle name="Normalno 2" xfId="2129" xr:uid="{00000000-0005-0000-0000-000052080000}"/>
    <cellStyle name="Note 2" xfId="2130" xr:uid="{00000000-0005-0000-0000-000053080000}"/>
    <cellStyle name="Note 3" xfId="2131" xr:uid="{00000000-0005-0000-0000-000054080000}"/>
    <cellStyle name="Note 3 10" xfId="2132" xr:uid="{00000000-0005-0000-0000-000055080000}"/>
    <cellStyle name="Note 3 11" xfId="2133" xr:uid="{00000000-0005-0000-0000-000056080000}"/>
    <cellStyle name="Note 3 12" xfId="2134" xr:uid="{00000000-0005-0000-0000-000057080000}"/>
    <cellStyle name="Note 3 13" xfId="2135" xr:uid="{00000000-0005-0000-0000-000058080000}"/>
    <cellStyle name="Note 3 14" xfId="2136" xr:uid="{00000000-0005-0000-0000-000059080000}"/>
    <cellStyle name="Note 3 15" xfId="2137" xr:uid="{00000000-0005-0000-0000-00005A080000}"/>
    <cellStyle name="Note 3 16" xfId="2138" xr:uid="{00000000-0005-0000-0000-00005B080000}"/>
    <cellStyle name="Note 3 17" xfId="2139" xr:uid="{00000000-0005-0000-0000-00005C080000}"/>
    <cellStyle name="Note 3 18" xfId="2140" xr:uid="{00000000-0005-0000-0000-00005D080000}"/>
    <cellStyle name="Note 3 19" xfId="2141" xr:uid="{00000000-0005-0000-0000-00005E080000}"/>
    <cellStyle name="Note 3 2" xfId="2142" xr:uid="{00000000-0005-0000-0000-00005F080000}"/>
    <cellStyle name="Note 3 20" xfId="2143" xr:uid="{00000000-0005-0000-0000-000060080000}"/>
    <cellStyle name="Note 3 21" xfId="2144" xr:uid="{00000000-0005-0000-0000-000061080000}"/>
    <cellStyle name="Note 3 22" xfId="2145" xr:uid="{00000000-0005-0000-0000-000062080000}"/>
    <cellStyle name="Note 3 23" xfId="2146" xr:uid="{00000000-0005-0000-0000-000063080000}"/>
    <cellStyle name="Note 3 3" xfId="2147" xr:uid="{00000000-0005-0000-0000-000064080000}"/>
    <cellStyle name="Note 3 4" xfId="2148" xr:uid="{00000000-0005-0000-0000-000065080000}"/>
    <cellStyle name="Note 3 5" xfId="2149" xr:uid="{00000000-0005-0000-0000-000066080000}"/>
    <cellStyle name="Note 3 6" xfId="2150" xr:uid="{00000000-0005-0000-0000-000067080000}"/>
    <cellStyle name="Note 3 7" xfId="2151" xr:uid="{00000000-0005-0000-0000-000068080000}"/>
    <cellStyle name="Note 3 8" xfId="2152" xr:uid="{00000000-0005-0000-0000-000069080000}"/>
    <cellStyle name="Note 3 9" xfId="2153" xr:uid="{00000000-0005-0000-0000-00006A080000}"/>
    <cellStyle name="Note 4" xfId="2154" xr:uid="{00000000-0005-0000-0000-00006B080000}"/>
    <cellStyle name="Note 4 10" xfId="2155" xr:uid="{00000000-0005-0000-0000-00006C080000}"/>
    <cellStyle name="Note 4 11" xfId="2156" xr:uid="{00000000-0005-0000-0000-00006D080000}"/>
    <cellStyle name="Note 4 12" xfId="2157" xr:uid="{00000000-0005-0000-0000-00006E080000}"/>
    <cellStyle name="Note 4 13" xfId="2158" xr:uid="{00000000-0005-0000-0000-00006F080000}"/>
    <cellStyle name="Note 4 14" xfId="2159" xr:uid="{00000000-0005-0000-0000-000070080000}"/>
    <cellStyle name="Note 4 15" xfId="2160" xr:uid="{00000000-0005-0000-0000-000071080000}"/>
    <cellStyle name="Note 4 16" xfId="2161" xr:uid="{00000000-0005-0000-0000-000072080000}"/>
    <cellStyle name="Note 4 17" xfId="2162" xr:uid="{00000000-0005-0000-0000-000073080000}"/>
    <cellStyle name="Note 4 18" xfId="2163" xr:uid="{00000000-0005-0000-0000-000074080000}"/>
    <cellStyle name="Note 4 19" xfId="2164" xr:uid="{00000000-0005-0000-0000-000075080000}"/>
    <cellStyle name="Note 4 2" xfId="2165" xr:uid="{00000000-0005-0000-0000-000076080000}"/>
    <cellStyle name="Note 4 20" xfId="2166" xr:uid="{00000000-0005-0000-0000-000077080000}"/>
    <cellStyle name="Note 4 3" xfId="2167" xr:uid="{00000000-0005-0000-0000-000078080000}"/>
    <cellStyle name="Note 4 4" xfId="2168" xr:uid="{00000000-0005-0000-0000-000079080000}"/>
    <cellStyle name="Note 4 5" xfId="2169" xr:uid="{00000000-0005-0000-0000-00007A080000}"/>
    <cellStyle name="Note 4 5 2" xfId="2170" xr:uid="{00000000-0005-0000-0000-00007B080000}"/>
    <cellStyle name="Note 4 6" xfId="2171" xr:uid="{00000000-0005-0000-0000-00007C080000}"/>
    <cellStyle name="Note 4 7" xfId="2172" xr:uid="{00000000-0005-0000-0000-00007D080000}"/>
    <cellStyle name="Note 4 7 10" xfId="2173" xr:uid="{00000000-0005-0000-0000-00007E080000}"/>
    <cellStyle name="Note 4 7 11" xfId="2174" xr:uid="{00000000-0005-0000-0000-00007F080000}"/>
    <cellStyle name="Note 4 7 12" xfId="2175" xr:uid="{00000000-0005-0000-0000-000080080000}"/>
    <cellStyle name="Note 4 7 13" xfId="2176" xr:uid="{00000000-0005-0000-0000-000081080000}"/>
    <cellStyle name="Note 4 7 14" xfId="2177" xr:uid="{00000000-0005-0000-0000-000082080000}"/>
    <cellStyle name="Note 4 7 15" xfId="2178" xr:uid="{00000000-0005-0000-0000-000083080000}"/>
    <cellStyle name="Note 4 7 2" xfId="2179" xr:uid="{00000000-0005-0000-0000-000084080000}"/>
    <cellStyle name="Note 4 7 3" xfId="2180" xr:uid="{00000000-0005-0000-0000-000085080000}"/>
    <cellStyle name="Note 4 7 4" xfId="2181" xr:uid="{00000000-0005-0000-0000-000086080000}"/>
    <cellStyle name="Note 4 7 5" xfId="2182" xr:uid="{00000000-0005-0000-0000-000087080000}"/>
    <cellStyle name="Note 4 7 6" xfId="2183" xr:uid="{00000000-0005-0000-0000-000088080000}"/>
    <cellStyle name="Note 4 7 7" xfId="2184" xr:uid="{00000000-0005-0000-0000-000089080000}"/>
    <cellStyle name="Note 4 7 8" xfId="2185" xr:uid="{00000000-0005-0000-0000-00008A080000}"/>
    <cellStyle name="Note 4 7 9" xfId="2186" xr:uid="{00000000-0005-0000-0000-00008B080000}"/>
    <cellStyle name="Note 4 8" xfId="2187" xr:uid="{00000000-0005-0000-0000-00008C080000}"/>
    <cellStyle name="Note 4 8 2" xfId="2188" xr:uid="{00000000-0005-0000-0000-00008D080000}"/>
    <cellStyle name="Note 4 9" xfId="2189" xr:uid="{00000000-0005-0000-0000-00008E080000}"/>
    <cellStyle name="Obično 2" xfId="2190" xr:uid="{00000000-0005-0000-0000-00008F080000}"/>
    <cellStyle name="Obično_077-tomaić commerce-sirana runolist-tro-bc" xfId="2191" xr:uid="{00000000-0005-0000-0000-000090080000}"/>
    <cellStyle name="Output 2" xfId="2192" xr:uid="{00000000-0005-0000-0000-000091080000}"/>
    <cellStyle name="Output 3" xfId="2193" xr:uid="{00000000-0005-0000-0000-000092080000}"/>
    <cellStyle name="Output 3 10" xfId="2194" xr:uid="{00000000-0005-0000-0000-000093080000}"/>
    <cellStyle name="Output 3 11" xfId="2195" xr:uid="{00000000-0005-0000-0000-000094080000}"/>
    <cellStyle name="Output 3 12" xfId="2196" xr:uid="{00000000-0005-0000-0000-000095080000}"/>
    <cellStyle name="Output 3 13" xfId="2197" xr:uid="{00000000-0005-0000-0000-000096080000}"/>
    <cellStyle name="Output 3 14" xfId="2198" xr:uid="{00000000-0005-0000-0000-000097080000}"/>
    <cellStyle name="Output 3 15" xfId="2199" xr:uid="{00000000-0005-0000-0000-000098080000}"/>
    <cellStyle name="Output 3 16" xfId="2200" xr:uid="{00000000-0005-0000-0000-000099080000}"/>
    <cellStyle name="Output 3 17" xfId="2201" xr:uid="{00000000-0005-0000-0000-00009A080000}"/>
    <cellStyle name="Output 3 18" xfId="2202" xr:uid="{00000000-0005-0000-0000-00009B080000}"/>
    <cellStyle name="Output 3 19" xfId="2203" xr:uid="{00000000-0005-0000-0000-00009C080000}"/>
    <cellStyle name="Output 3 2" xfId="2204" xr:uid="{00000000-0005-0000-0000-00009D080000}"/>
    <cellStyle name="Output 3 20" xfId="2205" xr:uid="{00000000-0005-0000-0000-00009E080000}"/>
    <cellStyle name="Output 3 21" xfId="2206" xr:uid="{00000000-0005-0000-0000-00009F080000}"/>
    <cellStyle name="Output 3 22" xfId="2207" xr:uid="{00000000-0005-0000-0000-0000A0080000}"/>
    <cellStyle name="Output 3 23" xfId="2208" xr:uid="{00000000-0005-0000-0000-0000A1080000}"/>
    <cellStyle name="Output 3 3" xfId="2209" xr:uid="{00000000-0005-0000-0000-0000A2080000}"/>
    <cellStyle name="Output 3 4" xfId="2210" xr:uid="{00000000-0005-0000-0000-0000A3080000}"/>
    <cellStyle name="Output 3 5" xfId="2211" xr:uid="{00000000-0005-0000-0000-0000A4080000}"/>
    <cellStyle name="Output 3 6" xfId="2212" xr:uid="{00000000-0005-0000-0000-0000A5080000}"/>
    <cellStyle name="Output 3 7" xfId="2213" xr:uid="{00000000-0005-0000-0000-0000A6080000}"/>
    <cellStyle name="Output 3 8" xfId="2214" xr:uid="{00000000-0005-0000-0000-0000A7080000}"/>
    <cellStyle name="Output 3 9" xfId="2215" xr:uid="{00000000-0005-0000-0000-0000A8080000}"/>
    <cellStyle name="Output 4" xfId="2216" xr:uid="{00000000-0005-0000-0000-0000A9080000}"/>
    <cellStyle name="Output 4 10" xfId="2217" xr:uid="{00000000-0005-0000-0000-0000AA080000}"/>
    <cellStyle name="Output 4 11" xfId="2218" xr:uid="{00000000-0005-0000-0000-0000AB080000}"/>
    <cellStyle name="Output 4 12" xfId="2219" xr:uid="{00000000-0005-0000-0000-0000AC080000}"/>
    <cellStyle name="Output 4 13" xfId="2220" xr:uid="{00000000-0005-0000-0000-0000AD080000}"/>
    <cellStyle name="Output 4 14" xfId="2221" xr:uid="{00000000-0005-0000-0000-0000AE080000}"/>
    <cellStyle name="Output 4 15" xfId="2222" xr:uid="{00000000-0005-0000-0000-0000AF080000}"/>
    <cellStyle name="Output 4 16" xfId="2223" xr:uid="{00000000-0005-0000-0000-0000B0080000}"/>
    <cellStyle name="Output 4 17" xfId="2224" xr:uid="{00000000-0005-0000-0000-0000B1080000}"/>
    <cellStyle name="Output 4 18" xfId="2225" xr:uid="{00000000-0005-0000-0000-0000B2080000}"/>
    <cellStyle name="Output 4 19" xfId="2226" xr:uid="{00000000-0005-0000-0000-0000B3080000}"/>
    <cellStyle name="Output 4 2" xfId="2227" xr:uid="{00000000-0005-0000-0000-0000B4080000}"/>
    <cellStyle name="Output 4 20" xfId="2228" xr:uid="{00000000-0005-0000-0000-0000B5080000}"/>
    <cellStyle name="Output 4 3" xfId="2229" xr:uid="{00000000-0005-0000-0000-0000B6080000}"/>
    <cellStyle name="Output 4 4" xfId="2230" xr:uid="{00000000-0005-0000-0000-0000B7080000}"/>
    <cellStyle name="Output 4 5" xfId="2231" xr:uid="{00000000-0005-0000-0000-0000B8080000}"/>
    <cellStyle name="Output 4 6" xfId="2232" xr:uid="{00000000-0005-0000-0000-0000B9080000}"/>
    <cellStyle name="Output 4 7" xfId="2233" xr:uid="{00000000-0005-0000-0000-0000BA080000}"/>
    <cellStyle name="Output 4 8" xfId="2234" xr:uid="{00000000-0005-0000-0000-0000BB080000}"/>
    <cellStyle name="Output 4 9" xfId="2235" xr:uid="{00000000-0005-0000-0000-0000BC080000}"/>
    <cellStyle name="Standard" xfId="2236" xr:uid="{00000000-0005-0000-0000-0000BD080000}"/>
    <cellStyle name="Stil 1" xfId="2237" xr:uid="{00000000-0005-0000-0000-0000BE080000}"/>
    <cellStyle name="Style 1" xfId="2238" xr:uid="{00000000-0005-0000-0000-0000BF080000}"/>
    <cellStyle name="Tekst objašnjenja 2" xfId="2" xr:uid="{00000000-0005-0000-0000-0000C0080000}"/>
    <cellStyle name="Title 2" xfId="2239" xr:uid="{00000000-0005-0000-0000-0000C1080000}"/>
    <cellStyle name="Title 3" xfId="2240" xr:uid="{00000000-0005-0000-0000-0000C2080000}"/>
    <cellStyle name="Title 3 10" xfId="2241" xr:uid="{00000000-0005-0000-0000-0000C3080000}"/>
    <cellStyle name="Title 3 11" xfId="2242" xr:uid="{00000000-0005-0000-0000-0000C4080000}"/>
    <cellStyle name="Title 3 12" xfId="2243" xr:uid="{00000000-0005-0000-0000-0000C5080000}"/>
    <cellStyle name="Title 3 13" xfId="2244" xr:uid="{00000000-0005-0000-0000-0000C6080000}"/>
    <cellStyle name="Title 3 14" xfId="2245" xr:uid="{00000000-0005-0000-0000-0000C7080000}"/>
    <cellStyle name="Title 3 15" xfId="2246" xr:uid="{00000000-0005-0000-0000-0000C8080000}"/>
    <cellStyle name="Title 3 16" xfId="2247" xr:uid="{00000000-0005-0000-0000-0000C9080000}"/>
    <cellStyle name="Title 3 17" xfId="2248" xr:uid="{00000000-0005-0000-0000-0000CA080000}"/>
    <cellStyle name="Title 3 18" xfId="2249" xr:uid="{00000000-0005-0000-0000-0000CB080000}"/>
    <cellStyle name="Title 3 19" xfId="2250" xr:uid="{00000000-0005-0000-0000-0000CC080000}"/>
    <cellStyle name="Title 3 2" xfId="2251" xr:uid="{00000000-0005-0000-0000-0000CD080000}"/>
    <cellStyle name="Title 3 20" xfId="2252" xr:uid="{00000000-0005-0000-0000-0000CE080000}"/>
    <cellStyle name="Title 3 21" xfId="2253" xr:uid="{00000000-0005-0000-0000-0000CF080000}"/>
    <cellStyle name="Title 3 22" xfId="2254" xr:uid="{00000000-0005-0000-0000-0000D0080000}"/>
    <cellStyle name="Title 3 23" xfId="2255" xr:uid="{00000000-0005-0000-0000-0000D1080000}"/>
    <cellStyle name="Title 3 3" xfId="2256" xr:uid="{00000000-0005-0000-0000-0000D2080000}"/>
    <cellStyle name="Title 3 4" xfId="2257" xr:uid="{00000000-0005-0000-0000-0000D3080000}"/>
    <cellStyle name="Title 3 5" xfId="2258" xr:uid="{00000000-0005-0000-0000-0000D4080000}"/>
    <cellStyle name="Title 3 6" xfId="2259" xr:uid="{00000000-0005-0000-0000-0000D5080000}"/>
    <cellStyle name="Title 3 7" xfId="2260" xr:uid="{00000000-0005-0000-0000-0000D6080000}"/>
    <cellStyle name="Title 3 8" xfId="2261" xr:uid="{00000000-0005-0000-0000-0000D7080000}"/>
    <cellStyle name="Title 3 9" xfId="2262" xr:uid="{00000000-0005-0000-0000-0000D8080000}"/>
    <cellStyle name="Title 4" xfId="2263" xr:uid="{00000000-0005-0000-0000-0000D9080000}"/>
    <cellStyle name="Title 4 10" xfId="2264" xr:uid="{00000000-0005-0000-0000-0000DA080000}"/>
    <cellStyle name="Title 4 11" xfId="2265" xr:uid="{00000000-0005-0000-0000-0000DB080000}"/>
    <cellStyle name="Title 4 12" xfId="2266" xr:uid="{00000000-0005-0000-0000-0000DC080000}"/>
    <cellStyle name="Title 4 13" xfId="2267" xr:uid="{00000000-0005-0000-0000-0000DD080000}"/>
    <cellStyle name="Title 4 14" xfId="2268" xr:uid="{00000000-0005-0000-0000-0000DE080000}"/>
    <cellStyle name="Title 4 15" xfId="2269" xr:uid="{00000000-0005-0000-0000-0000DF080000}"/>
    <cellStyle name="Title 4 16" xfId="2270" xr:uid="{00000000-0005-0000-0000-0000E0080000}"/>
    <cellStyle name="Title 4 17" xfId="2271" xr:uid="{00000000-0005-0000-0000-0000E1080000}"/>
    <cellStyle name="Title 4 18" xfId="2272" xr:uid="{00000000-0005-0000-0000-0000E2080000}"/>
    <cellStyle name="Title 4 19" xfId="2273" xr:uid="{00000000-0005-0000-0000-0000E3080000}"/>
    <cellStyle name="Title 4 2" xfId="2274" xr:uid="{00000000-0005-0000-0000-0000E4080000}"/>
    <cellStyle name="Title 4 20" xfId="2275" xr:uid="{00000000-0005-0000-0000-0000E5080000}"/>
    <cellStyle name="Title 4 3" xfId="2276" xr:uid="{00000000-0005-0000-0000-0000E6080000}"/>
    <cellStyle name="Title 4 4" xfId="2277" xr:uid="{00000000-0005-0000-0000-0000E7080000}"/>
    <cellStyle name="Title 4 5" xfId="2278" xr:uid="{00000000-0005-0000-0000-0000E8080000}"/>
    <cellStyle name="Title 4 6" xfId="2279" xr:uid="{00000000-0005-0000-0000-0000E9080000}"/>
    <cellStyle name="Title 4 7" xfId="2280" xr:uid="{00000000-0005-0000-0000-0000EA080000}"/>
    <cellStyle name="Title 4 8" xfId="2281" xr:uid="{00000000-0005-0000-0000-0000EB080000}"/>
    <cellStyle name="Title 4 9" xfId="2282" xr:uid="{00000000-0005-0000-0000-0000EC080000}"/>
    <cellStyle name="Total 2" xfId="2283" xr:uid="{00000000-0005-0000-0000-0000ED080000}"/>
    <cellStyle name="Total 3" xfId="2284" xr:uid="{00000000-0005-0000-0000-0000EE080000}"/>
    <cellStyle name="Total 3 10" xfId="2285" xr:uid="{00000000-0005-0000-0000-0000EF080000}"/>
    <cellStyle name="Total 3 11" xfId="2286" xr:uid="{00000000-0005-0000-0000-0000F0080000}"/>
    <cellStyle name="Total 3 12" xfId="2287" xr:uid="{00000000-0005-0000-0000-0000F1080000}"/>
    <cellStyle name="Total 3 13" xfId="2288" xr:uid="{00000000-0005-0000-0000-0000F2080000}"/>
    <cellStyle name="Total 3 14" xfId="2289" xr:uid="{00000000-0005-0000-0000-0000F3080000}"/>
    <cellStyle name="Total 3 15" xfId="2290" xr:uid="{00000000-0005-0000-0000-0000F4080000}"/>
    <cellStyle name="Total 3 16" xfId="2291" xr:uid="{00000000-0005-0000-0000-0000F5080000}"/>
    <cellStyle name="Total 3 17" xfId="2292" xr:uid="{00000000-0005-0000-0000-0000F6080000}"/>
    <cellStyle name="Total 3 18" xfId="2293" xr:uid="{00000000-0005-0000-0000-0000F7080000}"/>
    <cellStyle name="Total 3 19" xfId="2294" xr:uid="{00000000-0005-0000-0000-0000F8080000}"/>
    <cellStyle name="Total 3 2" xfId="2295" xr:uid="{00000000-0005-0000-0000-0000F9080000}"/>
    <cellStyle name="Total 3 20" xfId="2296" xr:uid="{00000000-0005-0000-0000-0000FA080000}"/>
    <cellStyle name="Total 3 21" xfId="2297" xr:uid="{00000000-0005-0000-0000-0000FB080000}"/>
    <cellStyle name="Total 3 22" xfId="2298" xr:uid="{00000000-0005-0000-0000-0000FC080000}"/>
    <cellStyle name="Total 3 23" xfId="2299" xr:uid="{00000000-0005-0000-0000-0000FD080000}"/>
    <cellStyle name="Total 3 3" xfId="2300" xr:uid="{00000000-0005-0000-0000-0000FE080000}"/>
    <cellStyle name="Total 3 4" xfId="2301" xr:uid="{00000000-0005-0000-0000-0000FF080000}"/>
    <cellStyle name="Total 3 5" xfId="2302" xr:uid="{00000000-0005-0000-0000-000000090000}"/>
    <cellStyle name="Total 3 6" xfId="2303" xr:uid="{00000000-0005-0000-0000-000001090000}"/>
    <cellStyle name="Total 3 7" xfId="2304" xr:uid="{00000000-0005-0000-0000-000002090000}"/>
    <cellStyle name="Total 3 8" xfId="2305" xr:uid="{00000000-0005-0000-0000-000003090000}"/>
    <cellStyle name="Total 3 9" xfId="2306" xr:uid="{00000000-0005-0000-0000-000004090000}"/>
    <cellStyle name="Total 4" xfId="2307" xr:uid="{00000000-0005-0000-0000-000005090000}"/>
    <cellStyle name="Total 4 10" xfId="2308" xr:uid="{00000000-0005-0000-0000-000006090000}"/>
    <cellStyle name="Total 4 11" xfId="2309" xr:uid="{00000000-0005-0000-0000-000007090000}"/>
    <cellStyle name="Total 4 12" xfId="2310" xr:uid="{00000000-0005-0000-0000-000008090000}"/>
    <cellStyle name="Total 4 13" xfId="2311" xr:uid="{00000000-0005-0000-0000-000009090000}"/>
    <cellStyle name="Total 4 14" xfId="2312" xr:uid="{00000000-0005-0000-0000-00000A090000}"/>
    <cellStyle name="Total 4 15" xfId="2313" xr:uid="{00000000-0005-0000-0000-00000B090000}"/>
    <cellStyle name="Total 4 16" xfId="2314" xr:uid="{00000000-0005-0000-0000-00000C090000}"/>
    <cellStyle name="Total 4 17" xfId="2315" xr:uid="{00000000-0005-0000-0000-00000D090000}"/>
    <cellStyle name="Total 4 18" xfId="2316" xr:uid="{00000000-0005-0000-0000-00000E090000}"/>
    <cellStyle name="Total 4 19" xfId="2317" xr:uid="{00000000-0005-0000-0000-00000F090000}"/>
    <cellStyle name="Total 4 2" xfId="2318" xr:uid="{00000000-0005-0000-0000-000010090000}"/>
    <cellStyle name="Total 4 20" xfId="2319" xr:uid="{00000000-0005-0000-0000-000011090000}"/>
    <cellStyle name="Total 4 3" xfId="2320" xr:uid="{00000000-0005-0000-0000-000012090000}"/>
    <cellStyle name="Total 4 4" xfId="2321" xr:uid="{00000000-0005-0000-0000-000013090000}"/>
    <cellStyle name="Total 4 5" xfId="2322" xr:uid="{00000000-0005-0000-0000-000014090000}"/>
    <cellStyle name="Total 4 6" xfId="2323" xr:uid="{00000000-0005-0000-0000-000015090000}"/>
    <cellStyle name="Total 4 7" xfId="2324" xr:uid="{00000000-0005-0000-0000-000016090000}"/>
    <cellStyle name="Total 4 8" xfId="2325" xr:uid="{00000000-0005-0000-0000-000017090000}"/>
    <cellStyle name="Total 4 9" xfId="2326" xr:uid="{00000000-0005-0000-0000-000018090000}"/>
    <cellStyle name="Ukupno" xfId="2327" xr:uid="{00000000-0005-0000-0000-000019090000}"/>
    <cellStyle name="Warning Text 2" xfId="2328" xr:uid="{00000000-0005-0000-0000-00001A090000}"/>
    <cellStyle name="Warning Text 3" xfId="2329" xr:uid="{00000000-0005-0000-0000-00001B090000}"/>
    <cellStyle name="Warning Text 3 10" xfId="2330" xr:uid="{00000000-0005-0000-0000-00001C090000}"/>
    <cellStyle name="Warning Text 3 11" xfId="2331" xr:uid="{00000000-0005-0000-0000-00001D090000}"/>
    <cellStyle name="Warning Text 3 12" xfId="2332" xr:uid="{00000000-0005-0000-0000-00001E090000}"/>
    <cellStyle name="Warning Text 3 13" xfId="2333" xr:uid="{00000000-0005-0000-0000-00001F090000}"/>
    <cellStyle name="Warning Text 3 14" xfId="2334" xr:uid="{00000000-0005-0000-0000-000020090000}"/>
    <cellStyle name="Warning Text 3 15" xfId="2335" xr:uid="{00000000-0005-0000-0000-000021090000}"/>
    <cellStyle name="Warning Text 3 16" xfId="2336" xr:uid="{00000000-0005-0000-0000-000022090000}"/>
    <cellStyle name="Warning Text 3 17" xfId="2337" xr:uid="{00000000-0005-0000-0000-000023090000}"/>
    <cellStyle name="Warning Text 3 18" xfId="2338" xr:uid="{00000000-0005-0000-0000-000024090000}"/>
    <cellStyle name="Warning Text 3 19" xfId="2339" xr:uid="{00000000-0005-0000-0000-000025090000}"/>
    <cellStyle name="Warning Text 3 2" xfId="2340" xr:uid="{00000000-0005-0000-0000-000026090000}"/>
    <cellStyle name="Warning Text 3 20" xfId="2341" xr:uid="{00000000-0005-0000-0000-000027090000}"/>
    <cellStyle name="Warning Text 3 21" xfId="2342" xr:uid="{00000000-0005-0000-0000-000028090000}"/>
    <cellStyle name="Warning Text 3 22" xfId="2343" xr:uid="{00000000-0005-0000-0000-000029090000}"/>
    <cellStyle name="Warning Text 3 23" xfId="2344" xr:uid="{00000000-0005-0000-0000-00002A090000}"/>
    <cellStyle name="Warning Text 3 3" xfId="2345" xr:uid="{00000000-0005-0000-0000-00002B090000}"/>
    <cellStyle name="Warning Text 3 4" xfId="2346" xr:uid="{00000000-0005-0000-0000-00002C090000}"/>
    <cellStyle name="Warning Text 3 5" xfId="2347" xr:uid="{00000000-0005-0000-0000-00002D090000}"/>
    <cellStyle name="Warning Text 3 6" xfId="2348" xr:uid="{00000000-0005-0000-0000-00002E090000}"/>
    <cellStyle name="Warning Text 3 7" xfId="2349" xr:uid="{00000000-0005-0000-0000-00002F090000}"/>
    <cellStyle name="Warning Text 3 8" xfId="2350" xr:uid="{00000000-0005-0000-0000-000030090000}"/>
    <cellStyle name="Warning Text 3 9" xfId="2351" xr:uid="{00000000-0005-0000-0000-000031090000}"/>
    <cellStyle name="Warning Text 4" xfId="2352" xr:uid="{00000000-0005-0000-0000-000032090000}"/>
    <cellStyle name="Warning Text 4 10" xfId="2353" xr:uid="{00000000-0005-0000-0000-000033090000}"/>
    <cellStyle name="Warning Text 4 11" xfId="2354" xr:uid="{00000000-0005-0000-0000-000034090000}"/>
    <cellStyle name="Warning Text 4 12" xfId="2355" xr:uid="{00000000-0005-0000-0000-000035090000}"/>
    <cellStyle name="Warning Text 4 13" xfId="2356" xr:uid="{00000000-0005-0000-0000-000036090000}"/>
    <cellStyle name="Warning Text 4 14" xfId="2357" xr:uid="{00000000-0005-0000-0000-000037090000}"/>
    <cellStyle name="Warning Text 4 15" xfId="2358" xr:uid="{00000000-0005-0000-0000-000038090000}"/>
    <cellStyle name="Warning Text 4 16" xfId="2359" xr:uid="{00000000-0005-0000-0000-000039090000}"/>
    <cellStyle name="Warning Text 4 17" xfId="2360" xr:uid="{00000000-0005-0000-0000-00003A090000}"/>
    <cellStyle name="Warning Text 4 18" xfId="2361" xr:uid="{00000000-0005-0000-0000-00003B090000}"/>
    <cellStyle name="Warning Text 4 19" xfId="2362" xr:uid="{00000000-0005-0000-0000-00003C090000}"/>
    <cellStyle name="Warning Text 4 2" xfId="2363" xr:uid="{00000000-0005-0000-0000-00003D090000}"/>
    <cellStyle name="Warning Text 4 20" xfId="2364" xr:uid="{00000000-0005-0000-0000-00003E090000}"/>
    <cellStyle name="Warning Text 4 3" xfId="2365" xr:uid="{00000000-0005-0000-0000-00003F090000}"/>
    <cellStyle name="Warning Text 4 4" xfId="2366" xr:uid="{00000000-0005-0000-0000-000040090000}"/>
    <cellStyle name="Warning Text 4 5" xfId="2367" xr:uid="{00000000-0005-0000-0000-000041090000}"/>
    <cellStyle name="Warning Text 4 6" xfId="2368" xr:uid="{00000000-0005-0000-0000-000042090000}"/>
    <cellStyle name="Warning Text 4 7" xfId="2369" xr:uid="{00000000-0005-0000-0000-000043090000}"/>
    <cellStyle name="Warning Text 4 8" xfId="2370" xr:uid="{00000000-0005-0000-0000-000044090000}"/>
    <cellStyle name="Warning Text 4 9" xfId="2371" xr:uid="{00000000-0005-0000-0000-000045090000}"/>
    <cellStyle name="Zarez" xfId="2376" builtinId="3"/>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64</xdr:row>
      <xdr:rowOff>137077</xdr:rowOff>
    </xdr:from>
    <xdr:to>
      <xdr:col>3</xdr:col>
      <xdr:colOff>28575</xdr:colOff>
      <xdr:row>64</xdr:row>
      <xdr:rowOff>137077</xdr:rowOff>
    </xdr:to>
    <xdr:sp macro="" textlink="">
      <xdr:nvSpPr>
        <xdr:cNvPr id="2" name="Text 8">
          <a:extLst>
            <a:ext uri="{FF2B5EF4-FFF2-40B4-BE49-F238E27FC236}">
              <a16:creationId xmlns:a16="http://schemas.microsoft.com/office/drawing/2014/main" id="{807E1897-4AD9-432E-98BB-1993F1CA1700}"/>
            </a:ext>
          </a:extLst>
        </xdr:cNvPr>
        <xdr:cNvSpPr txBox="1">
          <a:spLocks noChangeArrowheads="1"/>
        </xdr:cNvSpPr>
      </xdr:nvSpPr>
      <xdr:spPr bwMode="auto">
        <a:xfrm>
          <a:off x="9525" y="23616202"/>
          <a:ext cx="34385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hr-HR" sz="1100" b="0"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742950</xdr:colOff>
      <xdr:row>0</xdr:row>
      <xdr:rowOff>0</xdr:rowOff>
    </xdr:from>
    <xdr:ext cx="194454" cy="36849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67475" y="98012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467475" y="98012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67475" y="98012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67475" y="98012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67475" y="931545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467475" y="931545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467475" y="931545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6467475" y="931545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15</xdr:row>
      <xdr:rowOff>0</xdr:rowOff>
    </xdr:from>
    <xdr:ext cx="194454" cy="368494"/>
    <xdr:sp macro="" textlink="">
      <xdr:nvSpPr>
        <xdr:cNvPr id="11" name="TextBox 10">
          <a:extLst>
            <a:ext uri="{FF2B5EF4-FFF2-40B4-BE49-F238E27FC236}">
              <a16:creationId xmlns:a16="http://schemas.microsoft.com/office/drawing/2014/main" id="{7BBB4EE1-39B3-4E8F-B019-D953F30FF794}"/>
            </a:ext>
          </a:extLst>
        </xdr:cNvPr>
        <xdr:cNvSpPr txBox="1"/>
      </xdr:nvSpPr>
      <xdr:spPr>
        <a:xfrm>
          <a:off x="5676900" y="1619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15</xdr:row>
      <xdr:rowOff>0</xdr:rowOff>
    </xdr:from>
    <xdr:ext cx="194454" cy="368494"/>
    <xdr:sp macro="" textlink="">
      <xdr:nvSpPr>
        <xdr:cNvPr id="12" name="TextBox 11">
          <a:extLst>
            <a:ext uri="{FF2B5EF4-FFF2-40B4-BE49-F238E27FC236}">
              <a16:creationId xmlns:a16="http://schemas.microsoft.com/office/drawing/2014/main" id="{2CEB8601-5E2B-43EE-993B-B639A08E0444}"/>
            </a:ext>
          </a:extLst>
        </xdr:cNvPr>
        <xdr:cNvSpPr txBox="1"/>
      </xdr:nvSpPr>
      <xdr:spPr>
        <a:xfrm>
          <a:off x="5676900" y="1619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15</xdr:row>
      <xdr:rowOff>0</xdr:rowOff>
    </xdr:from>
    <xdr:ext cx="194454" cy="368494"/>
    <xdr:sp macro="" textlink="">
      <xdr:nvSpPr>
        <xdr:cNvPr id="13" name="TextBox 12">
          <a:extLst>
            <a:ext uri="{FF2B5EF4-FFF2-40B4-BE49-F238E27FC236}">
              <a16:creationId xmlns:a16="http://schemas.microsoft.com/office/drawing/2014/main" id="{5489B49C-2477-4E1A-94AE-8A4EDF981E7C}"/>
            </a:ext>
          </a:extLst>
        </xdr:cNvPr>
        <xdr:cNvSpPr txBox="1"/>
      </xdr:nvSpPr>
      <xdr:spPr>
        <a:xfrm>
          <a:off x="5676900" y="1619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15</xdr:row>
      <xdr:rowOff>0</xdr:rowOff>
    </xdr:from>
    <xdr:ext cx="194454" cy="368494"/>
    <xdr:sp macro="" textlink="">
      <xdr:nvSpPr>
        <xdr:cNvPr id="14" name="TextBox 13">
          <a:extLst>
            <a:ext uri="{FF2B5EF4-FFF2-40B4-BE49-F238E27FC236}">
              <a16:creationId xmlns:a16="http://schemas.microsoft.com/office/drawing/2014/main" id="{01A7DDCB-4251-4B0C-A72E-2BAA77EBAA47}"/>
            </a:ext>
          </a:extLst>
        </xdr:cNvPr>
        <xdr:cNvSpPr txBox="1"/>
      </xdr:nvSpPr>
      <xdr:spPr>
        <a:xfrm>
          <a:off x="5676900" y="161925"/>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742950</xdr:colOff>
      <xdr:row>0</xdr:row>
      <xdr:rowOff>0</xdr:rowOff>
    </xdr:from>
    <xdr:ext cx="194454" cy="36849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930390" y="981456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930390" y="981456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930390" y="981456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742950</xdr:colOff>
      <xdr:row>0</xdr:row>
      <xdr:rowOff>0</xdr:rowOff>
    </xdr:from>
    <xdr:ext cx="194454" cy="368494"/>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930390" y="9814560"/>
          <a:ext cx="194454" cy="36849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mar/Komar%202008/ROTONDA%20TRO&#352;KOVNIK.SVE%2022.1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20R%20I%20P%20R%20E%20M%20A%20-%20STARE%20STVARI/P%20R%20I%20P%20R%20E%20M%20A/ponude/&#352;PI&#352;I&#262;%20BUKOVICA-DVORA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P%20R%20I%20P%20R%20E%20M%20A/ponude/N.C.%20-%20GRA&#272;EVINSKI%20RADOVI%20-%20POSLOVI%20PREKO%20GOD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0.naslov.el.i."/>
      <sheetName val="F.1.GLAVNI NAP.KABELI"/>
      <sheetName val="F.2.RAZDJELNICI"/>
      <sheetName val="F.3.Rasvjeta"/>
      <sheetName val="F.4.INSTALAC.MATERIJAL Z.P.."/>
      <sheetName val="F.5.OSTALI KABELI"/>
      <sheetName val="F.6.STANOVI"/>
      <sheetName val="F.7.APARTMANI"/>
      <sheetName val="F.8.INSTALAC.TEL.IMREŽE RAČ"/>
      <sheetName val="F.9.ANTENE"/>
      <sheetName val="F.10.KUČNI GOVORNI UREĐ."/>
      <sheetName val="F.11.Gromobran"/>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s>
    <sheetDataSet>
      <sheetData sheetId="0"/>
      <sheetData sheetId="1">
        <row r="22">
          <cell r="F22">
            <v>371.45</v>
          </cell>
        </row>
      </sheetData>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479CE-517A-46E0-A6B8-D8849AA48CC9}">
  <sheetPr>
    <tabColor theme="7" tint="-0.249977111117893"/>
  </sheetPr>
  <dimension ref="A1:F179"/>
  <sheetViews>
    <sheetView showZeros="0" view="pageLayout" topLeftCell="A145" zoomScale="85" zoomScaleNormal="100" zoomScaleSheetLayoutView="130" zoomScalePageLayoutView="85" workbookViewId="0">
      <selection activeCell="B98" sqref="B98"/>
    </sheetView>
  </sheetViews>
  <sheetFormatPr defaultRowHeight="11.25"/>
  <cols>
    <col min="1" max="1" width="6.7109375" style="795" customWidth="1"/>
    <col min="2" max="2" width="37.85546875" style="796" customWidth="1"/>
    <col min="3" max="3" width="6.7109375" style="797" customWidth="1"/>
    <col min="4" max="4" width="10.7109375" style="798" customWidth="1"/>
    <col min="5" max="5" width="12.7109375" style="799" customWidth="1"/>
    <col min="6" max="6" width="18.42578125" style="800" customWidth="1"/>
    <col min="7" max="256" width="9.140625" style="701"/>
    <col min="257" max="257" width="6.7109375" style="701" customWidth="1"/>
    <col min="258" max="258" width="37.85546875" style="701" customWidth="1"/>
    <col min="259" max="259" width="6.7109375" style="701" customWidth="1"/>
    <col min="260" max="260" width="10.7109375" style="701" customWidth="1"/>
    <col min="261" max="261" width="12.7109375" style="701" customWidth="1"/>
    <col min="262" max="262" width="18.42578125" style="701" customWidth="1"/>
    <col min="263" max="512" width="9.140625" style="701"/>
    <col min="513" max="513" width="6.7109375" style="701" customWidth="1"/>
    <col min="514" max="514" width="37.85546875" style="701" customWidth="1"/>
    <col min="515" max="515" width="6.7109375" style="701" customWidth="1"/>
    <col min="516" max="516" width="10.7109375" style="701" customWidth="1"/>
    <col min="517" max="517" width="12.7109375" style="701" customWidth="1"/>
    <col min="518" max="518" width="18.42578125" style="701" customWidth="1"/>
    <col min="519" max="768" width="9.140625" style="701"/>
    <col min="769" max="769" width="6.7109375" style="701" customWidth="1"/>
    <col min="770" max="770" width="37.85546875" style="701" customWidth="1"/>
    <col min="771" max="771" width="6.7109375" style="701" customWidth="1"/>
    <col min="772" max="772" width="10.7109375" style="701" customWidth="1"/>
    <col min="773" max="773" width="12.7109375" style="701" customWidth="1"/>
    <col min="774" max="774" width="18.42578125" style="701" customWidth="1"/>
    <col min="775" max="1024" width="9.140625" style="701"/>
    <col min="1025" max="1025" width="6.7109375" style="701" customWidth="1"/>
    <col min="1026" max="1026" width="37.85546875" style="701" customWidth="1"/>
    <col min="1027" max="1027" width="6.7109375" style="701" customWidth="1"/>
    <col min="1028" max="1028" width="10.7109375" style="701" customWidth="1"/>
    <col min="1029" max="1029" width="12.7109375" style="701" customWidth="1"/>
    <col min="1030" max="1030" width="18.42578125" style="701" customWidth="1"/>
    <col min="1031" max="1280" width="9.140625" style="701"/>
    <col min="1281" max="1281" width="6.7109375" style="701" customWidth="1"/>
    <col min="1282" max="1282" width="37.85546875" style="701" customWidth="1"/>
    <col min="1283" max="1283" width="6.7109375" style="701" customWidth="1"/>
    <col min="1284" max="1284" width="10.7109375" style="701" customWidth="1"/>
    <col min="1285" max="1285" width="12.7109375" style="701" customWidth="1"/>
    <col min="1286" max="1286" width="18.42578125" style="701" customWidth="1"/>
    <col min="1287" max="1536" width="9.140625" style="701"/>
    <col min="1537" max="1537" width="6.7109375" style="701" customWidth="1"/>
    <col min="1538" max="1538" width="37.85546875" style="701" customWidth="1"/>
    <col min="1539" max="1539" width="6.7109375" style="701" customWidth="1"/>
    <col min="1540" max="1540" width="10.7109375" style="701" customWidth="1"/>
    <col min="1541" max="1541" width="12.7109375" style="701" customWidth="1"/>
    <col min="1542" max="1542" width="18.42578125" style="701" customWidth="1"/>
    <col min="1543" max="1792" width="9.140625" style="701"/>
    <col min="1793" max="1793" width="6.7109375" style="701" customWidth="1"/>
    <col min="1794" max="1794" width="37.85546875" style="701" customWidth="1"/>
    <col min="1795" max="1795" width="6.7109375" style="701" customWidth="1"/>
    <col min="1796" max="1796" width="10.7109375" style="701" customWidth="1"/>
    <col min="1797" max="1797" width="12.7109375" style="701" customWidth="1"/>
    <col min="1798" max="1798" width="18.42578125" style="701" customWidth="1"/>
    <col min="1799" max="2048" width="9.140625" style="701"/>
    <col min="2049" max="2049" width="6.7109375" style="701" customWidth="1"/>
    <col min="2050" max="2050" width="37.85546875" style="701" customWidth="1"/>
    <col min="2051" max="2051" width="6.7109375" style="701" customWidth="1"/>
    <col min="2052" max="2052" width="10.7109375" style="701" customWidth="1"/>
    <col min="2053" max="2053" width="12.7109375" style="701" customWidth="1"/>
    <col min="2054" max="2054" width="18.42578125" style="701" customWidth="1"/>
    <col min="2055" max="2304" width="9.140625" style="701"/>
    <col min="2305" max="2305" width="6.7109375" style="701" customWidth="1"/>
    <col min="2306" max="2306" width="37.85546875" style="701" customWidth="1"/>
    <col min="2307" max="2307" width="6.7109375" style="701" customWidth="1"/>
    <col min="2308" max="2308" width="10.7109375" style="701" customWidth="1"/>
    <col min="2309" max="2309" width="12.7109375" style="701" customWidth="1"/>
    <col min="2310" max="2310" width="18.42578125" style="701" customWidth="1"/>
    <col min="2311" max="2560" width="9.140625" style="701"/>
    <col min="2561" max="2561" width="6.7109375" style="701" customWidth="1"/>
    <col min="2562" max="2562" width="37.85546875" style="701" customWidth="1"/>
    <col min="2563" max="2563" width="6.7109375" style="701" customWidth="1"/>
    <col min="2564" max="2564" width="10.7109375" style="701" customWidth="1"/>
    <col min="2565" max="2565" width="12.7109375" style="701" customWidth="1"/>
    <col min="2566" max="2566" width="18.42578125" style="701" customWidth="1"/>
    <col min="2567" max="2816" width="9.140625" style="701"/>
    <col min="2817" max="2817" width="6.7109375" style="701" customWidth="1"/>
    <col min="2818" max="2818" width="37.85546875" style="701" customWidth="1"/>
    <col min="2819" max="2819" width="6.7109375" style="701" customWidth="1"/>
    <col min="2820" max="2820" width="10.7109375" style="701" customWidth="1"/>
    <col min="2821" max="2821" width="12.7109375" style="701" customWidth="1"/>
    <col min="2822" max="2822" width="18.42578125" style="701" customWidth="1"/>
    <col min="2823" max="3072" width="9.140625" style="701"/>
    <col min="3073" max="3073" width="6.7109375" style="701" customWidth="1"/>
    <col min="3074" max="3074" width="37.85546875" style="701" customWidth="1"/>
    <col min="3075" max="3075" width="6.7109375" style="701" customWidth="1"/>
    <col min="3076" max="3076" width="10.7109375" style="701" customWidth="1"/>
    <col min="3077" max="3077" width="12.7109375" style="701" customWidth="1"/>
    <col min="3078" max="3078" width="18.42578125" style="701" customWidth="1"/>
    <col min="3079" max="3328" width="9.140625" style="701"/>
    <col min="3329" max="3329" width="6.7109375" style="701" customWidth="1"/>
    <col min="3330" max="3330" width="37.85546875" style="701" customWidth="1"/>
    <col min="3331" max="3331" width="6.7109375" style="701" customWidth="1"/>
    <col min="3332" max="3332" width="10.7109375" style="701" customWidth="1"/>
    <col min="3333" max="3333" width="12.7109375" style="701" customWidth="1"/>
    <col min="3334" max="3334" width="18.42578125" style="701" customWidth="1"/>
    <col min="3335" max="3584" width="9.140625" style="701"/>
    <col min="3585" max="3585" width="6.7109375" style="701" customWidth="1"/>
    <col min="3586" max="3586" width="37.85546875" style="701" customWidth="1"/>
    <col min="3587" max="3587" width="6.7109375" style="701" customWidth="1"/>
    <col min="3588" max="3588" width="10.7109375" style="701" customWidth="1"/>
    <col min="3589" max="3589" width="12.7109375" style="701" customWidth="1"/>
    <col min="3590" max="3590" width="18.42578125" style="701" customWidth="1"/>
    <col min="3591" max="3840" width="9.140625" style="701"/>
    <col min="3841" max="3841" width="6.7109375" style="701" customWidth="1"/>
    <col min="3842" max="3842" width="37.85546875" style="701" customWidth="1"/>
    <col min="3843" max="3843" width="6.7109375" style="701" customWidth="1"/>
    <col min="3844" max="3844" width="10.7109375" style="701" customWidth="1"/>
    <col min="3845" max="3845" width="12.7109375" style="701" customWidth="1"/>
    <col min="3846" max="3846" width="18.42578125" style="701" customWidth="1"/>
    <col min="3847" max="4096" width="9.140625" style="701"/>
    <col min="4097" max="4097" width="6.7109375" style="701" customWidth="1"/>
    <col min="4098" max="4098" width="37.85546875" style="701" customWidth="1"/>
    <col min="4099" max="4099" width="6.7109375" style="701" customWidth="1"/>
    <col min="4100" max="4100" width="10.7109375" style="701" customWidth="1"/>
    <col min="4101" max="4101" width="12.7109375" style="701" customWidth="1"/>
    <col min="4102" max="4102" width="18.42578125" style="701" customWidth="1"/>
    <col min="4103" max="4352" width="9.140625" style="701"/>
    <col min="4353" max="4353" width="6.7109375" style="701" customWidth="1"/>
    <col min="4354" max="4354" width="37.85546875" style="701" customWidth="1"/>
    <col min="4355" max="4355" width="6.7109375" style="701" customWidth="1"/>
    <col min="4356" max="4356" width="10.7109375" style="701" customWidth="1"/>
    <col min="4357" max="4357" width="12.7109375" style="701" customWidth="1"/>
    <col min="4358" max="4358" width="18.42578125" style="701" customWidth="1"/>
    <col min="4359" max="4608" width="9.140625" style="701"/>
    <col min="4609" max="4609" width="6.7109375" style="701" customWidth="1"/>
    <col min="4610" max="4610" width="37.85546875" style="701" customWidth="1"/>
    <col min="4611" max="4611" width="6.7109375" style="701" customWidth="1"/>
    <col min="4612" max="4612" width="10.7109375" style="701" customWidth="1"/>
    <col min="4613" max="4613" width="12.7109375" style="701" customWidth="1"/>
    <col min="4614" max="4614" width="18.42578125" style="701" customWidth="1"/>
    <col min="4615" max="4864" width="9.140625" style="701"/>
    <col min="4865" max="4865" width="6.7109375" style="701" customWidth="1"/>
    <col min="4866" max="4866" width="37.85546875" style="701" customWidth="1"/>
    <col min="4867" max="4867" width="6.7109375" style="701" customWidth="1"/>
    <col min="4868" max="4868" width="10.7109375" style="701" customWidth="1"/>
    <col min="4869" max="4869" width="12.7109375" style="701" customWidth="1"/>
    <col min="4870" max="4870" width="18.42578125" style="701" customWidth="1"/>
    <col min="4871" max="5120" width="9.140625" style="701"/>
    <col min="5121" max="5121" width="6.7109375" style="701" customWidth="1"/>
    <col min="5122" max="5122" width="37.85546875" style="701" customWidth="1"/>
    <col min="5123" max="5123" width="6.7109375" style="701" customWidth="1"/>
    <col min="5124" max="5124" width="10.7109375" style="701" customWidth="1"/>
    <col min="5125" max="5125" width="12.7109375" style="701" customWidth="1"/>
    <col min="5126" max="5126" width="18.42578125" style="701" customWidth="1"/>
    <col min="5127" max="5376" width="9.140625" style="701"/>
    <col min="5377" max="5377" width="6.7109375" style="701" customWidth="1"/>
    <col min="5378" max="5378" width="37.85546875" style="701" customWidth="1"/>
    <col min="5379" max="5379" width="6.7109375" style="701" customWidth="1"/>
    <col min="5380" max="5380" width="10.7109375" style="701" customWidth="1"/>
    <col min="5381" max="5381" width="12.7109375" style="701" customWidth="1"/>
    <col min="5382" max="5382" width="18.42578125" style="701" customWidth="1"/>
    <col min="5383" max="5632" width="9.140625" style="701"/>
    <col min="5633" max="5633" width="6.7109375" style="701" customWidth="1"/>
    <col min="5634" max="5634" width="37.85546875" style="701" customWidth="1"/>
    <col min="5635" max="5635" width="6.7109375" style="701" customWidth="1"/>
    <col min="5636" max="5636" width="10.7109375" style="701" customWidth="1"/>
    <col min="5637" max="5637" width="12.7109375" style="701" customWidth="1"/>
    <col min="5638" max="5638" width="18.42578125" style="701" customWidth="1"/>
    <col min="5639" max="5888" width="9.140625" style="701"/>
    <col min="5889" max="5889" width="6.7109375" style="701" customWidth="1"/>
    <col min="5890" max="5890" width="37.85546875" style="701" customWidth="1"/>
    <col min="5891" max="5891" width="6.7109375" style="701" customWidth="1"/>
    <col min="5892" max="5892" width="10.7109375" style="701" customWidth="1"/>
    <col min="5893" max="5893" width="12.7109375" style="701" customWidth="1"/>
    <col min="5894" max="5894" width="18.42578125" style="701" customWidth="1"/>
    <col min="5895" max="6144" width="9.140625" style="701"/>
    <col min="6145" max="6145" width="6.7109375" style="701" customWidth="1"/>
    <col min="6146" max="6146" width="37.85546875" style="701" customWidth="1"/>
    <col min="6147" max="6147" width="6.7109375" style="701" customWidth="1"/>
    <col min="6148" max="6148" width="10.7109375" style="701" customWidth="1"/>
    <col min="6149" max="6149" width="12.7109375" style="701" customWidth="1"/>
    <col min="6150" max="6150" width="18.42578125" style="701" customWidth="1"/>
    <col min="6151" max="6400" width="9.140625" style="701"/>
    <col min="6401" max="6401" width="6.7109375" style="701" customWidth="1"/>
    <col min="6402" max="6402" width="37.85546875" style="701" customWidth="1"/>
    <col min="6403" max="6403" width="6.7109375" style="701" customWidth="1"/>
    <col min="6404" max="6404" width="10.7109375" style="701" customWidth="1"/>
    <col min="6405" max="6405" width="12.7109375" style="701" customWidth="1"/>
    <col min="6406" max="6406" width="18.42578125" style="701" customWidth="1"/>
    <col min="6407" max="6656" width="9.140625" style="701"/>
    <col min="6657" max="6657" width="6.7109375" style="701" customWidth="1"/>
    <col min="6658" max="6658" width="37.85546875" style="701" customWidth="1"/>
    <col min="6659" max="6659" width="6.7109375" style="701" customWidth="1"/>
    <col min="6660" max="6660" width="10.7109375" style="701" customWidth="1"/>
    <col min="6661" max="6661" width="12.7109375" style="701" customWidth="1"/>
    <col min="6662" max="6662" width="18.42578125" style="701" customWidth="1"/>
    <col min="6663" max="6912" width="9.140625" style="701"/>
    <col min="6913" max="6913" width="6.7109375" style="701" customWidth="1"/>
    <col min="6914" max="6914" width="37.85546875" style="701" customWidth="1"/>
    <col min="6915" max="6915" width="6.7109375" style="701" customWidth="1"/>
    <col min="6916" max="6916" width="10.7109375" style="701" customWidth="1"/>
    <col min="6917" max="6917" width="12.7109375" style="701" customWidth="1"/>
    <col min="6918" max="6918" width="18.42578125" style="701" customWidth="1"/>
    <col min="6919" max="7168" width="9.140625" style="701"/>
    <col min="7169" max="7169" width="6.7109375" style="701" customWidth="1"/>
    <col min="7170" max="7170" width="37.85546875" style="701" customWidth="1"/>
    <col min="7171" max="7171" width="6.7109375" style="701" customWidth="1"/>
    <col min="7172" max="7172" width="10.7109375" style="701" customWidth="1"/>
    <col min="7173" max="7173" width="12.7109375" style="701" customWidth="1"/>
    <col min="7174" max="7174" width="18.42578125" style="701" customWidth="1"/>
    <col min="7175" max="7424" width="9.140625" style="701"/>
    <col min="7425" max="7425" width="6.7109375" style="701" customWidth="1"/>
    <col min="7426" max="7426" width="37.85546875" style="701" customWidth="1"/>
    <col min="7427" max="7427" width="6.7109375" style="701" customWidth="1"/>
    <col min="7428" max="7428" width="10.7109375" style="701" customWidth="1"/>
    <col min="7429" max="7429" width="12.7109375" style="701" customWidth="1"/>
    <col min="7430" max="7430" width="18.42578125" style="701" customWidth="1"/>
    <col min="7431" max="7680" width="9.140625" style="701"/>
    <col min="7681" max="7681" width="6.7109375" style="701" customWidth="1"/>
    <col min="7682" max="7682" width="37.85546875" style="701" customWidth="1"/>
    <col min="7683" max="7683" width="6.7109375" style="701" customWidth="1"/>
    <col min="7684" max="7684" width="10.7109375" style="701" customWidth="1"/>
    <col min="7685" max="7685" width="12.7109375" style="701" customWidth="1"/>
    <col min="7686" max="7686" width="18.42578125" style="701" customWidth="1"/>
    <col min="7687" max="7936" width="9.140625" style="701"/>
    <col min="7937" max="7937" width="6.7109375" style="701" customWidth="1"/>
    <col min="7938" max="7938" width="37.85546875" style="701" customWidth="1"/>
    <col min="7939" max="7939" width="6.7109375" style="701" customWidth="1"/>
    <col min="7940" max="7940" width="10.7109375" style="701" customWidth="1"/>
    <col min="7941" max="7941" width="12.7109375" style="701" customWidth="1"/>
    <col min="7942" max="7942" width="18.42578125" style="701" customWidth="1"/>
    <col min="7943" max="8192" width="9.140625" style="701"/>
    <col min="8193" max="8193" width="6.7109375" style="701" customWidth="1"/>
    <col min="8194" max="8194" width="37.85546875" style="701" customWidth="1"/>
    <col min="8195" max="8195" width="6.7109375" style="701" customWidth="1"/>
    <col min="8196" max="8196" width="10.7109375" style="701" customWidth="1"/>
    <col min="8197" max="8197" width="12.7109375" style="701" customWidth="1"/>
    <col min="8198" max="8198" width="18.42578125" style="701" customWidth="1"/>
    <col min="8199" max="8448" width="9.140625" style="701"/>
    <col min="8449" max="8449" width="6.7109375" style="701" customWidth="1"/>
    <col min="8450" max="8450" width="37.85546875" style="701" customWidth="1"/>
    <col min="8451" max="8451" width="6.7109375" style="701" customWidth="1"/>
    <col min="8452" max="8452" width="10.7109375" style="701" customWidth="1"/>
    <col min="8453" max="8453" width="12.7109375" style="701" customWidth="1"/>
    <col min="8454" max="8454" width="18.42578125" style="701" customWidth="1"/>
    <col min="8455" max="8704" width="9.140625" style="701"/>
    <col min="8705" max="8705" width="6.7109375" style="701" customWidth="1"/>
    <col min="8706" max="8706" width="37.85546875" style="701" customWidth="1"/>
    <col min="8707" max="8707" width="6.7109375" style="701" customWidth="1"/>
    <col min="8708" max="8708" width="10.7109375" style="701" customWidth="1"/>
    <col min="8709" max="8709" width="12.7109375" style="701" customWidth="1"/>
    <col min="8710" max="8710" width="18.42578125" style="701" customWidth="1"/>
    <col min="8711" max="8960" width="9.140625" style="701"/>
    <col min="8961" max="8961" width="6.7109375" style="701" customWidth="1"/>
    <col min="8962" max="8962" width="37.85546875" style="701" customWidth="1"/>
    <col min="8963" max="8963" width="6.7109375" style="701" customWidth="1"/>
    <col min="8964" max="8964" width="10.7109375" style="701" customWidth="1"/>
    <col min="8965" max="8965" width="12.7109375" style="701" customWidth="1"/>
    <col min="8966" max="8966" width="18.42578125" style="701" customWidth="1"/>
    <col min="8967" max="9216" width="9.140625" style="701"/>
    <col min="9217" max="9217" width="6.7109375" style="701" customWidth="1"/>
    <col min="9218" max="9218" width="37.85546875" style="701" customWidth="1"/>
    <col min="9219" max="9219" width="6.7109375" style="701" customWidth="1"/>
    <col min="9220" max="9220" width="10.7109375" style="701" customWidth="1"/>
    <col min="9221" max="9221" width="12.7109375" style="701" customWidth="1"/>
    <col min="9222" max="9222" width="18.42578125" style="701" customWidth="1"/>
    <col min="9223" max="9472" width="9.140625" style="701"/>
    <col min="9473" max="9473" width="6.7109375" style="701" customWidth="1"/>
    <col min="9474" max="9474" width="37.85546875" style="701" customWidth="1"/>
    <col min="9475" max="9475" width="6.7109375" style="701" customWidth="1"/>
    <col min="9476" max="9476" width="10.7109375" style="701" customWidth="1"/>
    <col min="9477" max="9477" width="12.7109375" style="701" customWidth="1"/>
    <col min="9478" max="9478" width="18.42578125" style="701" customWidth="1"/>
    <col min="9479" max="9728" width="9.140625" style="701"/>
    <col min="9729" max="9729" width="6.7109375" style="701" customWidth="1"/>
    <col min="9730" max="9730" width="37.85546875" style="701" customWidth="1"/>
    <col min="9731" max="9731" width="6.7109375" style="701" customWidth="1"/>
    <col min="9732" max="9732" width="10.7109375" style="701" customWidth="1"/>
    <col min="9733" max="9733" width="12.7109375" style="701" customWidth="1"/>
    <col min="9734" max="9734" width="18.42578125" style="701" customWidth="1"/>
    <col min="9735" max="9984" width="9.140625" style="701"/>
    <col min="9985" max="9985" width="6.7109375" style="701" customWidth="1"/>
    <col min="9986" max="9986" width="37.85546875" style="701" customWidth="1"/>
    <col min="9987" max="9987" width="6.7109375" style="701" customWidth="1"/>
    <col min="9988" max="9988" width="10.7109375" style="701" customWidth="1"/>
    <col min="9989" max="9989" width="12.7109375" style="701" customWidth="1"/>
    <col min="9990" max="9990" width="18.42578125" style="701" customWidth="1"/>
    <col min="9991" max="10240" width="9.140625" style="701"/>
    <col min="10241" max="10241" width="6.7109375" style="701" customWidth="1"/>
    <col min="10242" max="10242" width="37.85546875" style="701" customWidth="1"/>
    <col min="10243" max="10243" width="6.7109375" style="701" customWidth="1"/>
    <col min="10244" max="10244" width="10.7109375" style="701" customWidth="1"/>
    <col min="10245" max="10245" width="12.7109375" style="701" customWidth="1"/>
    <col min="10246" max="10246" width="18.42578125" style="701" customWidth="1"/>
    <col min="10247" max="10496" width="9.140625" style="701"/>
    <col min="10497" max="10497" width="6.7109375" style="701" customWidth="1"/>
    <col min="10498" max="10498" width="37.85546875" style="701" customWidth="1"/>
    <col min="10499" max="10499" width="6.7109375" style="701" customWidth="1"/>
    <col min="10500" max="10500" width="10.7109375" style="701" customWidth="1"/>
    <col min="10501" max="10501" width="12.7109375" style="701" customWidth="1"/>
    <col min="10502" max="10502" width="18.42578125" style="701" customWidth="1"/>
    <col min="10503" max="10752" width="9.140625" style="701"/>
    <col min="10753" max="10753" width="6.7109375" style="701" customWidth="1"/>
    <col min="10754" max="10754" width="37.85546875" style="701" customWidth="1"/>
    <col min="10755" max="10755" width="6.7109375" style="701" customWidth="1"/>
    <col min="10756" max="10756" width="10.7109375" style="701" customWidth="1"/>
    <col min="10757" max="10757" width="12.7109375" style="701" customWidth="1"/>
    <col min="10758" max="10758" width="18.42578125" style="701" customWidth="1"/>
    <col min="10759" max="11008" width="9.140625" style="701"/>
    <col min="11009" max="11009" width="6.7109375" style="701" customWidth="1"/>
    <col min="11010" max="11010" width="37.85546875" style="701" customWidth="1"/>
    <col min="11011" max="11011" width="6.7109375" style="701" customWidth="1"/>
    <col min="11012" max="11012" width="10.7109375" style="701" customWidth="1"/>
    <col min="11013" max="11013" width="12.7109375" style="701" customWidth="1"/>
    <col min="11014" max="11014" width="18.42578125" style="701" customWidth="1"/>
    <col min="11015" max="11264" width="9.140625" style="701"/>
    <col min="11265" max="11265" width="6.7109375" style="701" customWidth="1"/>
    <col min="11266" max="11266" width="37.85546875" style="701" customWidth="1"/>
    <col min="11267" max="11267" width="6.7109375" style="701" customWidth="1"/>
    <col min="11268" max="11268" width="10.7109375" style="701" customWidth="1"/>
    <col min="11269" max="11269" width="12.7109375" style="701" customWidth="1"/>
    <col min="11270" max="11270" width="18.42578125" style="701" customWidth="1"/>
    <col min="11271" max="11520" width="9.140625" style="701"/>
    <col min="11521" max="11521" width="6.7109375" style="701" customWidth="1"/>
    <col min="11522" max="11522" width="37.85546875" style="701" customWidth="1"/>
    <col min="11523" max="11523" width="6.7109375" style="701" customWidth="1"/>
    <col min="11524" max="11524" width="10.7109375" style="701" customWidth="1"/>
    <col min="11525" max="11525" width="12.7109375" style="701" customWidth="1"/>
    <col min="11526" max="11526" width="18.42578125" style="701" customWidth="1"/>
    <col min="11527" max="11776" width="9.140625" style="701"/>
    <col min="11777" max="11777" width="6.7109375" style="701" customWidth="1"/>
    <col min="11778" max="11778" width="37.85546875" style="701" customWidth="1"/>
    <col min="11779" max="11779" width="6.7109375" style="701" customWidth="1"/>
    <col min="11780" max="11780" width="10.7109375" style="701" customWidth="1"/>
    <col min="11781" max="11781" width="12.7109375" style="701" customWidth="1"/>
    <col min="11782" max="11782" width="18.42578125" style="701" customWidth="1"/>
    <col min="11783" max="12032" width="9.140625" style="701"/>
    <col min="12033" max="12033" width="6.7109375" style="701" customWidth="1"/>
    <col min="12034" max="12034" width="37.85546875" style="701" customWidth="1"/>
    <col min="12035" max="12035" width="6.7109375" style="701" customWidth="1"/>
    <col min="12036" max="12036" width="10.7109375" style="701" customWidth="1"/>
    <col min="12037" max="12037" width="12.7109375" style="701" customWidth="1"/>
    <col min="12038" max="12038" width="18.42578125" style="701" customWidth="1"/>
    <col min="12039" max="12288" width="9.140625" style="701"/>
    <col min="12289" max="12289" width="6.7109375" style="701" customWidth="1"/>
    <col min="12290" max="12290" width="37.85546875" style="701" customWidth="1"/>
    <col min="12291" max="12291" width="6.7109375" style="701" customWidth="1"/>
    <col min="12292" max="12292" width="10.7109375" style="701" customWidth="1"/>
    <col min="12293" max="12293" width="12.7109375" style="701" customWidth="1"/>
    <col min="12294" max="12294" width="18.42578125" style="701" customWidth="1"/>
    <col min="12295" max="12544" width="9.140625" style="701"/>
    <col min="12545" max="12545" width="6.7109375" style="701" customWidth="1"/>
    <col min="12546" max="12546" width="37.85546875" style="701" customWidth="1"/>
    <col min="12547" max="12547" width="6.7109375" style="701" customWidth="1"/>
    <col min="12548" max="12548" width="10.7109375" style="701" customWidth="1"/>
    <col min="12549" max="12549" width="12.7109375" style="701" customWidth="1"/>
    <col min="12550" max="12550" width="18.42578125" style="701" customWidth="1"/>
    <col min="12551" max="12800" width="9.140625" style="701"/>
    <col min="12801" max="12801" width="6.7109375" style="701" customWidth="1"/>
    <col min="12802" max="12802" width="37.85546875" style="701" customWidth="1"/>
    <col min="12803" max="12803" width="6.7109375" style="701" customWidth="1"/>
    <col min="12804" max="12804" width="10.7109375" style="701" customWidth="1"/>
    <col min="12805" max="12805" width="12.7109375" style="701" customWidth="1"/>
    <col min="12806" max="12806" width="18.42578125" style="701" customWidth="1"/>
    <col min="12807" max="13056" width="9.140625" style="701"/>
    <col min="13057" max="13057" width="6.7109375" style="701" customWidth="1"/>
    <col min="13058" max="13058" width="37.85546875" style="701" customWidth="1"/>
    <col min="13059" max="13059" width="6.7109375" style="701" customWidth="1"/>
    <col min="13060" max="13060" width="10.7109375" style="701" customWidth="1"/>
    <col min="13061" max="13061" width="12.7109375" style="701" customWidth="1"/>
    <col min="13062" max="13062" width="18.42578125" style="701" customWidth="1"/>
    <col min="13063" max="13312" width="9.140625" style="701"/>
    <col min="13313" max="13313" width="6.7109375" style="701" customWidth="1"/>
    <col min="13314" max="13314" width="37.85546875" style="701" customWidth="1"/>
    <col min="13315" max="13315" width="6.7109375" style="701" customWidth="1"/>
    <col min="13316" max="13316" width="10.7109375" style="701" customWidth="1"/>
    <col min="13317" max="13317" width="12.7109375" style="701" customWidth="1"/>
    <col min="13318" max="13318" width="18.42578125" style="701" customWidth="1"/>
    <col min="13319" max="13568" width="9.140625" style="701"/>
    <col min="13569" max="13569" width="6.7109375" style="701" customWidth="1"/>
    <col min="13570" max="13570" width="37.85546875" style="701" customWidth="1"/>
    <col min="13571" max="13571" width="6.7109375" style="701" customWidth="1"/>
    <col min="13572" max="13572" width="10.7109375" style="701" customWidth="1"/>
    <col min="13573" max="13573" width="12.7109375" style="701" customWidth="1"/>
    <col min="13574" max="13574" width="18.42578125" style="701" customWidth="1"/>
    <col min="13575" max="13824" width="9.140625" style="701"/>
    <col min="13825" max="13825" width="6.7109375" style="701" customWidth="1"/>
    <col min="13826" max="13826" width="37.85546875" style="701" customWidth="1"/>
    <col min="13827" max="13827" width="6.7109375" style="701" customWidth="1"/>
    <col min="13828" max="13828" width="10.7109375" style="701" customWidth="1"/>
    <col min="13829" max="13829" width="12.7109375" style="701" customWidth="1"/>
    <col min="13830" max="13830" width="18.42578125" style="701" customWidth="1"/>
    <col min="13831" max="14080" width="9.140625" style="701"/>
    <col min="14081" max="14081" width="6.7109375" style="701" customWidth="1"/>
    <col min="14082" max="14082" width="37.85546875" style="701" customWidth="1"/>
    <col min="14083" max="14083" width="6.7109375" style="701" customWidth="1"/>
    <col min="14084" max="14084" width="10.7109375" style="701" customWidth="1"/>
    <col min="14085" max="14085" width="12.7109375" style="701" customWidth="1"/>
    <col min="14086" max="14086" width="18.42578125" style="701" customWidth="1"/>
    <col min="14087" max="14336" width="9.140625" style="701"/>
    <col min="14337" max="14337" width="6.7109375" style="701" customWidth="1"/>
    <col min="14338" max="14338" width="37.85546875" style="701" customWidth="1"/>
    <col min="14339" max="14339" width="6.7109375" style="701" customWidth="1"/>
    <col min="14340" max="14340" width="10.7109375" style="701" customWidth="1"/>
    <col min="14341" max="14341" width="12.7109375" style="701" customWidth="1"/>
    <col min="14342" max="14342" width="18.42578125" style="701" customWidth="1"/>
    <col min="14343" max="14592" width="9.140625" style="701"/>
    <col min="14593" max="14593" width="6.7109375" style="701" customWidth="1"/>
    <col min="14594" max="14594" width="37.85546875" style="701" customWidth="1"/>
    <col min="14595" max="14595" width="6.7109375" style="701" customWidth="1"/>
    <col min="14596" max="14596" width="10.7109375" style="701" customWidth="1"/>
    <col min="14597" max="14597" width="12.7109375" style="701" customWidth="1"/>
    <col min="14598" max="14598" width="18.42578125" style="701" customWidth="1"/>
    <col min="14599" max="14848" width="9.140625" style="701"/>
    <col min="14849" max="14849" width="6.7109375" style="701" customWidth="1"/>
    <col min="14850" max="14850" width="37.85546875" style="701" customWidth="1"/>
    <col min="14851" max="14851" width="6.7109375" style="701" customWidth="1"/>
    <col min="14852" max="14852" width="10.7109375" style="701" customWidth="1"/>
    <col min="14853" max="14853" width="12.7109375" style="701" customWidth="1"/>
    <col min="14854" max="14854" width="18.42578125" style="701" customWidth="1"/>
    <col min="14855" max="15104" width="9.140625" style="701"/>
    <col min="15105" max="15105" width="6.7109375" style="701" customWidth="1"/>
    <col min="15106" max="15106" width="37.85546875" style="701" customWidth="1"/>
    <col min="15107" max="15107" width="6.7109375" style="701" customWidth="1"/>
    <col min="15108" max="15108" width="10.7109375" style="701" customWidth="1"/>
    <col min="15109" max="15109" width="12.7109375" style="701" customWidth="1"/>
    <col min="15110" max="15110" width="18.42578125" style="701" customWidth="1"/>
    <col min="15111" max="15360" width="9.140625" style="701"/>
    <col min="15361" max="15361" width="6.7109375" style="701" customWidth="1"/>
    <col min="15362" max="15362" width="37.85546875" style="701" customWidth="1"/>
    <col min="15363" max="15363" width="6.7109375" style="701" customWidth="1"/>
    <col min="15364" max="15364" width="10.7109375" style="701" customWidth="1"/>
    <col min="15365" max="15365" width="12.7109375" style="701" customWidth="1"/>
    <col min="15366" max="15366" width="18.42578125" style="701" customWidth="1"/>
    <col min="15367" max="15616" width="9.140625" style="701"/>
    <col min="15617" max="15617" width="6.7109375" style="701" customWidth="1"/>
    <col min="15618" max="15618" width="37.85546875" style="701" customWidth="1"/>
    <col min="15619" max="15619" width="6.7109375" style="701" customWidth="1"/>
    <col min="15620" max="15620" width="10.7109375" style="701" customWidth="1"/>
    <col min="15621" max="15621" width="12.7109375" style="701" customWidth="1"/>
    <col min="15622" max="15622" width="18.42578125" style="701" customWidth="1"/>
    <col min="15623" max="15872" width="9.140625" style="701"/>
    <col min="15873" max="15873" width="6.7109375" style="701" customWidth="1"/>
    <col min="15874" max="15874" width="37.85546875" style="701" customWidth="1"/>
    <col min="15875" max="15875" width="6.7109375" style="701" customWidth="1"/>
    <col min="15876" max="15876" width="10.7109375" style="701" customWidth="1"/>
    <col min="15877" max="15877" width="12.7109375" style="701" customWidth="1"/>
    <col min="15878" max="15878" width="18.42578125" style="701" customWidth="1"/>
    <col min="15879" max="16128" width="9.140625" style="701"/>
    <col min="16129" max="16129" width="6.7109375" style="701" customWidth="1"/>
    <col min="16130" max="16130" width="37.85546875" style="701" customWidth="1"/>
    <col min="16131" max="16131" width="6.7109375" style="701" customWidth="1"/>
    <col min="16132" max="16132" width="10.7109375" style="701" customWidth="1"/>
    <col min="16133" max="16133" width="12.7109375" style="701" customWidth="1"/>
    <col min="16134" max="16134" width="18.42578125" style="701" customWidth="1"/>
    <col min="16135" max="16384" width="9.140625" style="701"/>
  </cols>
  <sheetData>
    <row r="1" spans="1:6">
      <c r="A1" s="992"/>
      <c r="B1" s="992"/>
      <c r="C1" s="992"/>
      <c r="D1" s="992"/>
      <c r="E1" s="992"/>
      <c r="F1" s="992"/>
    </row>
    <row r="2" spans="1:6" ht="33.75">
      <c r="A2" s="702" t="s">
        <v>6</v>
      </c>
      <c r="B2" s="703" t="s">
        <v>7</v>
      </c>
      <c r="C2" s="704" t="s">
        <v>321</v>
      </c>
      <c r="D2" s="705" t="s">
        <v>431</v>
      </c>
      <c r="E2" s="801" t="s">
        <v>429</v>
      </c>
      <c r="F2" s="802" t="s">
        <v>430</v>
      </c>
    </row>
    <row r="3" spans="1:6">
      <c r="A3" s="699"/>
      <c r="B3" s="706"/>
      <c r="C3" s="707"/>
      <c r="D3" s="708"/>
      <c r="E3" s="709"/>
      <c r="F3" s="710"/>
    </row>
    <row r="4" spans="1:6">
      <c r="A4" s="702"/>
      <c r="B4" s="711" t="s">
        <v>322</v>
      </c>
      <c r="C4" s="712"/>
      <c r="D4" s="713"/>
      <c r="E4" s="714"/>
      <c r="F4" s="715"/>
    </row>
    <row r="5" spans="1:6">
      <c r="A5" s="699"/>
      <c r="B5" s="706"/>
      <c r="C5" s="707"/>
      <c r="D5" s="708"/>
      <c r="E5" s="709"/>
      <c r="F5" s="710"/>
    </row>
    <row r="6" spans="1:6">
      <c r="A6" s="716" t="s">
        <v>92</v>
      </c>
      <c r="B6" s="717" t="s">
        <v>323</v>
      </c>
      <c r="C6" s="718"/>
      <c r="D6" s="719"/>
      <c r="E6" s="719"/>
      <c r="F6" s="720"/>
    </row>
    <row r="7" spans="1:6">
      <c r="A7" s="699"/>
      <c r="B7" s="721"/>
      <c r="C7" s="722"/>
      <c r="D7" s="723"/>
      <c r="E7" s="724"/>
      <c r="F7" s="725"/>
    </row>
    <row r="8" spans="1:6" ht="22.5">
      <c r="A8" s="699" t="s">
        <v>32</v>
      </c>
      <c r="B8" s="726" t="s">
        <v>324</v>
      </c>
      <c r="C8" s="722"/>
      <c r="D8" s="725"/>
      <c r="E8" s="724"/>
      <c r="F8" s="725"/>
    </row>
    <row r="9" spans="1:6">
      <c r="A9" s="699"/>
      <c r="B9" s="726"/>
      <c r="C9" s="748" t="s">
        <v>1</v>
      </c>
      <c r="D9" s="723">
        <v>1</v>
      </c>
      <c r="E9" s="724"/>
      <c r="F9" s="728"/>
    </row>
    <row r="10" spans="1:6">
      <c r="A10" s="729"/>
      <c r="B10" s="730"/>
      <c r="C10" s="722"/>
      <c r="D10" s="723"/>
      <c r="E10" s="724"/>
      <c r="F10" s="725"/>
    </row>
    <row r="11" spans="1:6">
      <c r="A11" s="731" t="s">
        <v>92</v>
      </c>
      <c r="B11" s="732" t="s">
        <v>325</v>
      </c>
      <c r="C11" s="733"/>
      <c r="D11" s="734"/>
      <c r="E11" s="735"/>
      <c r="F11" s="736"/>
    </row>
    <row r="12" spans="1:6">
      <c r="A12" s="731"/>
      <c r="B12" s="737"/>
      <c r="C12" s="738"/>
      <c r="D12" s="734"/>
      <c r="E12" s="739"/>
      <c r="F12" s="728"/>
    </row>
    <row r="13" spans="1:6">
      <c r="A13" s="716" t="s">
        <v>94</v>
      </c>
      <c r="B13" s="717" t="s">
        <v>10</v>
      </c>
      <c r="C13" s="718"/>
      <c r="D13" s="719"/>
      <c r="E13" s="719"/>
      <c r="F13" s="720"/>
    </row>
    <row r="14" spans="1:6">
      <c r="A14" s="731"/>
      <c r="B14" s="740"/>
      <c r="C14" s="733"/>
      <c r="D14" s="734"/>
      <c r="E14" s="739"/>
      <c r="F14" s="728"/>
    </row>
    <row r="15" spans="1:6" ht="46.5" customHeight="1">
      <c r="A15" s="699" t="s">
        <v>33</v>
      </c>
      <c r="B15" s="741" t="s">
        <v>326</v>
      </c>
      <c r="C15" s="742"/>
      <c r="D15" s="723"/>
      <c r="E15" s="743"/>
      <c r="F15" s="725"/>
    </row>
    <row r="16" spans="1:6">
      <c r="A16" s="699"/>
      <c r="B16" s="741" t="s">
        <v>327</v>
      </c>
      <c r="C16" s="742" t="s">
        <v>328</v>
      </c>
      <c r="D16" s="734">
        <v>500</v>
      </c>
      <c r="E16" s="743"/>
      <c r="F16" s="744">
        <f>$D16*E16</f>
        <v>0</v>
      </c>
    </row>
    <row r="17" spans="1:6">
      <c r="A17" s="699"/>
      <c r="B17" s="741"/>
      <c r="C17" s="742"/>
      <c r="D17" s="734"/>
      <c r="E17" s="743"/>
      <c r="F17" s="744"/>
    </row>
    <row r="18" spans="1:6" ht="56.25" customHeight="1">
      <c r="A18" s="699" t="s">
        <v>34</v>
      </c>
      <c r="B18" s="741" t="s">
        <v>329</v>
      </c>
      <c r="C18" s="742"/>
      <c r="D18" s="723"/>
      <c r="E18" s="743"/>
      <c r="F18" s="725"/>
    </row>
    <row r="19" spans="1:6">
      <c r="A19" s="699"/>
      <c r="B19" s="741" t="s">
        <v>327</v>
      </c>
      <c r="C19" s="742" t="s">
        <v>328</v>
      </c>
      <c r="D19" s="734">
        <v>52</v>
      </c>
      <c r="E19" s="743"/>
      <c r="F19" s="744"/>
    </row>
    <row r="20" spans="1:6">
      <c r="A20" s="699"/>
      <c r="B20" s="741"/>
      <c r="C20" s="742"/>
      <c r="D20" s="734"/>
      <c r="E20" s="743"/>
      <c r="F20" s="744"/>
    </row>
    <row r="21" spans="1:6" ht="81.75" customHeight="1">
      <c r="A21" s="699" t="s">
        <v>35</v>
      </c>
      <c r="B21" s="741" t="s">
        <v>330</v>
      </c>
      <c r="C21" s="742"/>
      <c r="D21" s="734"/>
      <c r="E21" s="743"/>
      <c r="F21" s="744"/>
    </row>
    <row r="22" spans="1:6">
      <c r="A22" s="699"/>
      <c r="B22" s="741" t="s">
        <v>331</v>
      </c>
      <c r="C22" s="742" t="s">
        <v>328</v>
      </c>
      <c r="D22" s="734">
        <f>7960+1600</f>
        <v>9560</v>
      </c>
      <c r="E22" s="743"/>
      <c r="F22" s="744"/>
    </row>
    <row r="23" spans="1:6">
      <c r="A23" s="699"/>
      <c r="B23" s="741"/>
      <c r="C23" s="742"/>
      <c r="D23" s="741"/>
      <c r="E23" s="743"/>
      <c r="F23" s="744"/>
    </row>
    <row r="24" spans="1:6" ht="90" customHeight="1">
      <c r="A24" s="699" t="s">
        <v>332</v>
      </c>
      <c r="B24" s="741" t="s">
        <v>333</v>
      </c>
      <c r="C24" s="742"/>
      <c r="D24" s="734"/>
      <c r="E24" s="743"/>
      <c r="F24" s="744"/>
    </row>
    <row r="25" spans="1:6">
      <c r="A25" s="699"/>
      <c r="B25" s="741" t="s">
        <v>331</v>
      </c>
      <c r="C25" s="742" t="s">
        <v>328</v>
      </c>
      <c r="D25" s="734">
        <f>1400+800</f>
        <v>2200</v>
      </c>
      <c r="E25" s="743"/>
      <c r="F25" s="744"/>
    </row>
    <row r="26" spans="1:6">
      <c r="A26" s="699"/>
      <c r="B26" s="741"/>
      <c r="C26" s="742"/>
      <c r="D26" s="741"/>
      <c r="E26" s="743"/>
      <c r="F26" s="744"/>
    </row>
    <row r="27" spans="1:6" ht="113.25" customHeight="1">
      <c r="A27" s="699" t="s">
        <v>334</v>
      </c>
      <c r="B27" s="741" t="s">
        <v>444</v>
      </c>
      <c r="C27" s="745" t="s">
        <v>335</v>
      </c>
      <c r="D27" s="723">
        <v>420</v>
      </c>
      <c r="E27" s="743"/>
      <c r="F27" s="744"/>
    </row>
    <row r="28" spans="1:6">
      <c r="A28" s="699"/>
      <c r="B28" s="741"/>
      <c r="C28" s="745"/>
      <c r="D28" s="734"/>
      <c r="E28" s="743"/>
      <c r="F28" s="744"/>
    </row>
    <row r="29" spans="1:6" ht="45">
      <c r="A29" s="699" t="s">
        <v>336</v>
      </c>
      <c r="B29" s="741" t="s">
        <v>337</v>
      </c>
      <c r="C29" s="745"/>
      <c r="D29" s="723"/>
      <c r="E29" s="743"/>
      <c r="F29" s="744"/>
    </row>
    <row r="30" spans="1:6" ht="13.5">
      <c r="A30" s="699"/>
      <c r="B30" s="741" t="s">
        <v>338</v>
      </c>
      <c r="C30" s="745" t="s">
        <v>339</v>
      </c>
      <c r="D30" s="723">
        <v>50</v>
      </c>
      <c r="E30" s="743"/>
      <c r="F30" s="744"/>
    </row>
    <row r="31" spans="1:6">
      <c r="A31" s="699"/>
      <c r="B31" s="741"/>
      <c r="C31" s="745"/>
      <c r="D31" s="723"/>
      <c r="E31" s="743"/>
      <c r="F31" s="744"/>
    </row>
    <row r="32" spans="1:6" ht="33.75">
      <c r="A32" s="699" t="s">
        <v>340</v>
      </c>
      <c r="B32" s="741" t="s">
        <v>341</v>
      </c>
      <c r="C32" s="745"/>
      <c r="D32" s="723"/>
      <c r="E32" s="743"/>
      <c r="F32" s="744"/>
    </row>
    <row r="33" spans="1:6" ht="45">
      <c r="A33" s="699"/>
      <c r="B33" s="746" t="s">
        <v>342</v>
      </c>
      <c r="C33" s="745"/>
      <c r="D33" s="723"/>
      <c r="E33" s="743"/>
      <c r="F33" s="744"/>
    </row>
    <row r="34" spans="1:6" ht="14.25">
      <c r="A34" s="699"/>
      <c r="B34" s="741" t="s">
        <v>343</v>
      </c>
      <c r="C34" s="745" t="s">
        <v>339</v>
      </c>
      <c r="D34" s="723">
        <v>50</v>
      </c>
      <c r="E34" s="743"/>
      <c r="F34" s="744"/>
    </row>
    <row r="35" spans="1:6">
      <c r="A35" s="699"/>
      <c r="B35" s="741"/>
      <c r="C35" s="745"/>
      <c r="D35" s="734"/>
      <c r="E35" s="743"/>
      <c r="F35" s="744"/>
    </row>
    <row r="36" spans="1:6" ht="77.25" customHeight="1">
      <c r="A36" s="699" t="s">
        <v>344</v>
      </c>
      <c r="B36" s="741" t="s">
        <v>445</v>
      </c>
      <c r="C36" s="745"/>
      <c r="D36" s="734"/>
      <c r="E36" s="743"/>
      <c r="F36" s="744"/>
    </row>
    <row r="37" spans="1:6">
      <c r="A37" s="699"/>
      <c r="B37" s="741" t="s">
        <v>345</v>
      </c>
      <c r="C37" s="745" t="s">
        <v>346</v>
      </c>
      <c r="D37" s="734">
        <v>770</v>
      </c>
      <c r="E37" s="743"/>
      <c r="F37" s="744"/>
    </row>
    <row r="38" spans="1:6">
      <c r="A38" s="699"/>
      <c r="B38" s="741"/>
      <c r="C38" s="745"/>
      <c r="D38" s="734"/>
      <c r="E38" s="743"/>
      <c r="F38" s="744"/>
    </row>
    <row r="39" spans="1:6" ht="68.25" customHeight="1">
      <c r="A39" s="699" t="s">
        <v>347</v>
      </c>
      <c r="B39" s="741" t="s">
        <v>446</v>
      </c>
      <c r="C39" s="745"/>
      <c r="D39" s="734"/>
      <c r="E39" s="743"/>
      <c r="F39" s="744"/>
    </row>
    <row r="40" spans="1:6">
      <c r="A40" s="699"/>
      <c r="B40" s="741" t="s">
        <v>345</v>
      </c>
      <c r="C40" s="742" t="s">
        <v>328</v>
      </c>
      <c r="D40" s="734">
        <f>300</f>
        <v>300</v>
      </c>
      <c r="E40" s="743"/>
      <c r="F40" s="744"/>
    </row>
    <row r="41" spans="1:6">
      <c r="A41" s="699"/>
      <c r="B41" s="743"/>
      <c r="C41" s="742"/>
      <c r="D41" s="747"/>
      <c r="E41" s="743"/>
      <c r="F41" s="744"/>
    </row>
    <row r="42" spans="1:6" ht="114" customHeight="1">
      <c r="A42" s="699" t="s">
        <v>348</v>
      </c>
      <c r="B42" s="741" t="s">
        <v>349</v>
      </c>
      <c r="C42" s="742"/>
      <c r="D42" s="723"/>
      <c r="E42" s="724"/>
      <c r="F42" s="744"/>
    </row>
    <row r="43" spans="1:6">
      <c r="A43" s="699"/>
      <c r="B43" s="700" t="s">
        <v>345</v>
      </c>
      <c r="C43" s="742" t="s">
        <v>328</v>
      </c>
      <c r="D43" s="734">
        <f>89+45</f>
        <v>134</v>
      </c>
      <c r="E43" s="743"/>
      <c r="F43" s="744"/>
    </row>
    <row r="44" spans="1:6">
      <c r="A44" s="699"/>
      <c r="B44" s="700"/>
      <c r="C44" s="742"/>
      <c r="D44" s="734"/>
      <c r="E44" s="743"/>
      <c r="F44" s="744"/>
    </row>
    <row r="45" spans="1:6" ht="101.25">
      <c r="A45" s="699" t="s">
        <v>350</v>
      </c>
      <c r="B45" s="741" t="s">
        <v>351</v>
      </c>
      <c r="C45" s="742"/>
      <c r="D45" s="723"/>
      <c r="E45" s="724"/>
      <c r="F45" s="744"/>
    </row>
    <row r="46" spans="1:6">
      <c r="A46" s="699"/>
      <c r="B46" s="700" t="s">
        <v>345</v>
      </c>
      <c r="C46" s="742" t="s">
        <v>328</v>
      </c>
      <c r="D46" s="734">
        <v>90</v>
      </c>
      <c r="E46" s="743"/>
      <c r="F46" s="744">
        <f>D46*E46</f>
        <v>0</v>
      </c>
    </row>
    <row r="47" spans="1:6">
      <c r="A47" s="699"/>
      <c r="B47" s="700"/>
      <c r="C47" s="742"/>
      <c r="D47" s="723"/>
      <c r="E47" s="743"/>
      <c r="F47" s="744"/>
    </row>
    <row r="48" spans="1:6" ht="108" customHeight="1">
      <c r="A48" s="699" t="s">
        <v>352</v>
      </c>
      <c r="B48" s="741" t="s">
        <v>353</v>
      </c>
      <c r="C48" s="748"/>
      <c r="D48" s="723"/>
      <c r="E48" s="724"/>
      <c r="F48" s="725"/>
    </row>
    <row r="49" spans="1:6" ht="12" customHeight="1">
      <c r="A49" s="749"/>
      <c r="B49" s="727" t="s">
        <v>345</v>
      </c>
      <c r="C49" s="748" t="s">
        <v>328</v>
      </c>
      <c r="D49" s="723">
        <f>1450+1320</f>
        <v>2770</v>
      </c>
      <c r="E49" s="724"/>
      <c r="F49" s="744"/>
    </row>
    <row r="50" spans="1:6">
      <c r="A50" s="699"/>
      <c r="B50" s="750"/>
      <c r="C50" s="748"/>
      <c r="D50" s="723"/>
      <c r="E50" s="739"/>
      <c r="F50" s="725"/>
    </row>
    <row r="51" spans="1:6" ht="99.75" customHeight="1">
      <c r="A51" s="993" t="s">
        <v>354</v>
      </c>
      <c r="B51" s="741" t="s">
        <v>355</v>
      </c>
      <c r="C51" s="748"/>
      <c r="D51" s="723"/>
      <c r="E51" s="724"/>
      <c r="F51" s="725"/>
    </row>
    <row r="52" spans="1:6" ht="12" customHeight="1">
      <c r="A52" s="993"/>
      <c r="B52" s="751" t="s">
        <v>356</v>
      </c>
      <c r="C52" s="748" t="s">
        <v>5</v>
      </c>
      <c r="D52" s="723">
        <v>1400</v>
      </c>
      <c r="E52" s="724"/>
      <c r="F52" s="725">
        <f>$D52*E52</f>
        <v>0</v>
      </c>
    </row>
    <row r="53" spans="1:6" ht="12" customHeight="1">
      <c r="A53" s="993"/>
      <c r="B53" s="741" t="s">
        <v>357</v>
      </c>
      <c r="C53" s="748" t="s">
        <v>5</v>
      </c>
      <c r="D53" s="723">
        <v>300</v>
      </c>
      <c r="E53" s="724"/>
      <c r="F53" s="725">
        <f>$D53*E53</f>
        <v>0</v>
      </c>
    </row>
    <row r="54" spans="1:6">
      <c r="A54" s="993"/>
      <c r="B54" s="727" t="s">
        <v>358</v>
      </c>
      <c r="C54" s="748" t="s">
        <v>328</v>
      </c>
      <c r="D54" s="723">
        <v>200</v>
      </c>
      <c r="E54" s="724"/>
      <c r="F54" s="744"/>
    </row>
    <row r="55" spans="1:6">
      <c r="A55" s="699"/>
      <c r="B55" s="727"/>
      <c r="C55" s="748"/>
      <c r="D55" s="723"/>
      <c r="E55" s="724"/>
      <c r="F55" s="744"/>
    </row>
    <row r="56" spans="1:6" ht="69.75" customHeight="1">
      <c r="A56" s="699" t="s">
        <v>359</v>
      </c>
      <c r="B56" s="741" t="s">
        <v>360</v>
      </c>
      <c r="C56" s="748"/>
      <c r="D56" s="723"/>
      <c r="E56" s="724"/>
      <c r="F56" s="744"/>
    </row>
    <row r="57" spans="1:6" ht="12" customHeight="1">
      <c r="A57" s="699"/>
      <c r="B57" s="751" t="s">
        <v>356</v>
      </c>
      <c r="C57" s="748" t="s">
        <v>5</v>
      </c>
      <c r="D57" s="723">
        <v>1400</v>
      </c>
      <c r="E57" s="724"/>
      <c r="F57" s="744"/>
    </row>
    <row r="58" spans="1:6" ht="13.5" customHeight="1">
      <c r="A58" s="699"/>
      <c r="B58" s="741" t="s">
        <v>357</v>
      </c>
      <c r="C58" s="748" t="s">
        <v>5</v>
      </c>
      <c r="D58" s="723">
        <v>300</v>
      </c>
      <c r="E58" s="724"/>
      <c r="F58" s="744"/>
    </row>
    <row r="59" spans="1:6" ht="13.5" customHeight="1">
      <c r="A59" s="699"/>
      <c r="B59" s="727" t="s">
        <v>358</v>
      </c>
      <c r="C59" s="748" t="s">
        <v>5</v>
      </c>
      <c r="D59" s="723">
        <v>200</v>
      </c>
      <c r="E59" s="724"/>
      <c r="F59" s="744"/>
    </row>
    <row r="60" spans="1:6">
      <c r="A60" s="699"/>
      <c r="B60" s="727"/>
      <c r="C60" s="748"/>
      <c r="D60" s="723"/>
      <c r="E60" s="724"/>
      <c r="F60" s="744"/>
    </row>
    <row r="61" spans="1:6" ht="101.25">
      <c r="A61" s="993" t="s">
        <v>361</v>
      </c>
      <c r="B61" s="741" t="s">
        <v>362</v>
      </c>
      <c r="C61" s="748"/>
      <c r="D61" s="723"/>
      <c r="E61" s="724"/>
      <c r="F61" s="744"/>
    </row>
    <row r="62" spans="1:6">
      <c r="A62" s="993"/>
      <c r="B62" s="727" t="s">
        <v>363</v>
      </c>
      <c r="C62" s="745" t="s">
        <v>339</v>
      </c>
      <c r="D62" s="723">
        <f>9+41</f>
        <v>50</v>
      </c>
      <c r="E62" s="724"/>
      <c r="F62" s="744"/>
    </row>
    <row r="63" spans="1:6">
      <c r="A63" s="699"/>
      <c r="B63" s="727"/>
      <c r="C63" s="748"/>
      <c r="D63" s="723"/>
      <c r="E63" s="724"/>
      <c r="F63" s="744"/>
    </row>
    <row r="64" spans="1:6">
      <c r="A64" s="731" t="s">
        <v>94</v>
      </c>
      <c r="B64" s="732" t="s">
        <v>364</v>
      </c>
      <c r="C64" s="733"/>
      <c r="D64" s="734"/>
      <c r="E64" s="735"/>
      <c r="F64" s="736"/>
    </row>
    <row r="65" spans="1:6">
      <c r="A65" s="731"/>
      <c r="B65" s="752"/>
      <c r="C65" s="733"/>
      <c r="D65" s="734"/>
      <c r="E65" s="735"/>
      <c r="F65" s="753"/>
    </row>
    <row r="66" spans="1:6">
      <c r="A66" s="716" t="s">
        <v>95</v>
      </c>
      <c r="B66" s="717" t="s">
        <v>12</v>
      </c>
      <c r="C66" s="718"/>
      <c r="D66" s="719"/>
      <c r="E66" s="719"/>
      <c r="F66" s="720"/>
    </row>
    <row r="67" spans="1:6" ht="72" customHeight="1">
      <c r="A67" s="754"/>
      <c r="B67" s="755" t="s">
        <v>365</v>
      </c>
      <c r="C67" s="722"/>
      <c r="D67" s="756"/>
      <c r="E67" s="724"/>
      <c r="F67" s="725"/>
    </row>
    <row r="68" spans="1:6" ht="72.75" customHeight="1">
      <c r="A68" s="754"/>
      <c r="B68" s="755" t="s">
        <v>366</v>
      </c>
      <c r="C68" s="722"/>
      <c r="D68" s="723"/>
      <c r="E68" s="724"/>
      <c r="F68" s="725"/>
    </row>
    <row r="69" spans="1:6">
      <c r="A69" s="754"/>
      <c r="B69" s="757" t="s">
        <v>367</v>
      </c>
      <c r="C69" s="722"/>
      <c r="D69" s="723"/>
      <c r="E69" s="724"/>
      <c r="F69" s="725"/>
    </row>
    <row r="70" spans="1:6" ht="206.25" customHeight="1">
      <c r="A70" s="754"/>
      <c r="B70" s="755" t="s">
        <v>447</v>
      </c>
      <c r="C70" s="722"/>
      <c r="D70" s="723"/>
      <c r="E70" s="724"/>
      <c r="F70" s="725"/>
    </row>
    <row r="71" spans="1:6">
      <c r="A71" s="754"/>
      <c r="B71" s="758"/>
      <c r="C71" s="722"/>
      <c r="D71" s="723"/>
      <c r="E71" s="724"/>
      <c r="F71" s="725"/>
    </row>
    <row r="72" spans="1:6">
      <c r="A72" s="699" t="s">
        <v>38</v>
      </c>
      <c r="B72" s="759" t="s">
        <v>368</v>
      </c>
      <c r="C72" s="742"/>
      <c r="D72" s="723"/>
      <c r="E72" s="724"/>
      <c r="F72" s="725"/>
    </row>
    <row r="73" spans="1:6">
      <c r="A73" s="699"/>
      <c r="B73" s="759"/>
      <c r="C73" s="742"/>
      <c r="D73" s="723"/>
      <c r="E73" s="724"/>
      <c r="F73" s="725"/>
    </row>
    <row r="74" spans="1:6" ht="69" customHeight="1">
      <c r="A74" s="699" t="s">
        <v>369</v>
      </c>
      <c r="B74" s="741" t="s">
        <v>370</v>
      </c>
      <c r="C74" s="760"/>
      <c r="D74" s="723"/>
      <c r="E74" s="724"/>
      <c r="F74" s="744"/>
    </row>
    <row r="75" spans="1:6">
      <c r="A75" s="731"/>
      <c r="B75" s="700" t="s">
        <v>371</v>
      </c>
      <c r="C75" s="761" t="s">
        <v>328</v>
      </c>
      <c r="D75" s="723">
        <f>2+13</f>
        <v>15</v>
      </c>
      <c r="E75" s="724"/>
      <c r="F75" s="744"/>
    </row>
    <row r="76" spans="1:6">
      <c r="A76" s="731"/>
      <c r="B76" s="700"/>
      <c r="C76" s="761"/>
      <c r="D76" s="760"/>
      <c r="E76" s="724"/>
      <c r="F76" s="744"/>
    </row>
    <row r="77" spans="1:6" ht="47.25" customHeight="1">
      <c r="A77" s="699" t="s">
        <v>372</v>
      </c>
      <c r="B77" s="741" t="s">
        <v>373</v>
      </c>
      <c r="C77" s="760"/>
      <c r="D77" s="760" t="s">
        <v>374</v>
      </c>
      <c r="E77" s="724"/>
      <c r="F77" s="744"/>
    </row>
    <row r="78" spans="1:6">
      <c r="A78" s="731"/>
      <c r="B78" s="700" t="s">
        <v>371</v>
      </c>
      <c r="C78" s="761" t="s">
        <v>328</v>
      </c>
      <c r="D78" s="723">
        <v>15</v>
      </c>
      <c r="E78" s="724"/>
      <c r="F78" s="744"/>
    </row>
    <row r="79" spans="1:6">
      <c r="A79" s="731"/>
      <c r="B79" s="700"/>
      <c r="C79" s="761"/>
      <c r="D79" s="700"/>
      <c r="E79" s="724"/>
      <c r="F79" s="744"/>
    </row>
    <row r="80" spans="1:6" ht="51" customHeight="1">
      <c r="A80" s="699" t="s">
        <v>375</v>
      </c>
      <c r="B80" s="762" t="s">
        <v>376</v>
      </c>
      <c r="C80" s="760"/>
      <c r="D80" s="760" t="s">
        <v>374</v>
      </c>
      <c r="E80" s="724"/>
      <c r="F80" s="744"/>
    </row>
    <row r="81" spans="1:6">
      <c r="A81" s="731"/>
      <c r="B81" s="700" t="s">
        <v>371</v>
      </c>
      <c r="C81" s="761" t="s">
        <v>328</v>
      </c>
      <c r="D81" s="723">
        <v>2</v>
      </c>
      <c r="E81" s="724"/>
      <c r="F81" s="744"/>
    </row>
    <row r="82" spans="1:6">
      <c r="A82" s="731"/>
      <c r="B82" s="700"/>
      <c r="C82" s="761"/>
      <c r="D82" s="723"/>
      <c r="E82" s="724"/>
      <c r="F82" s="744"/>
    </row>
    <row r="83" spans="1:6" ht="38.25" customHeight="1">
      <c r="A83" s="699" t="s">
        <v>377</v>
      </c>
      <c r="B83" s="741" t="s">
        <v>378</v>
      </c>
      <c r="C83" s="761"/>
      <c r="D83" s="723"/>
      <c r="E83" s="724"/>
      <c r="F83" s="744"/>
    </row>
    <row r="84" spans="1:6">
      <c r="A84" s="731"/>
      <c r="B84" s="700" t="s">
        <v>371</v>
      </c>
      <c r="C84" s="761" t="s">
        <v>328</v>
      </c>
      <c r="D84" s="723">
        <v>14</v>
      </c>
      <c r="E84" s="724"/>
      <c r="F84" s="744"/>
    </row>
    <row r="85" spans="1:6">
      <c r="A85" s="731"/>
      <c r="B85" s="700"/>
      <c r="C85" s="761"/>
      <c r="D85" s="700"/>
      <c r="E85" s="724"/>
      <c r="F85" s="744"/>
    </row>
    <row r="86" spans="1:6" ht="69" customHeight="1">
      <c r="A86" s="699" t="s">
        <v>379</v>
      </c>
      <c r="B86" s="741" t="s">
        <v>380</v>
      </c>
      <c r="C86" s="761"/>
      <c r="D86" s="723"/>
      <c r="E86" s="724"/>
      <c r="F86" s="744"/>
    </row>
    <row r="87" spans="1:6">
      <c r="A87" s="731"/>
      <c r="B87" s="700" t="s">
        <v>371</v>
      </c>
      <c r="C87" s="761" t="s">
        <v>328</v>
      </c>
      <c r="D87" s="723">
        <v>4</v>
      </c>
      <c r="E87" s="724"/>
      <c r="F87" s="744"/>
    </row>
    <row r="88" spans="1:6">
      <c r="A88" s="731"/>
      <c r="B88" s="700"/>
      <c r="C88" s="761"/>
      <c r="D88" s="700"/>
      <c r="E88" s="724"/>
      <c r="F88" s="744"/>
    </row>
    <row r="89" spans="1:6" ht="47.25" customHeight="1">
      <c r="A89" s="699" t="s">
        <v>381</v>
      </c>
      <c r="B89" s="741" t="s">
        <v>382</v>
      </c>
      <c r="C89" s="761"/>
      <c r="D89" s="723"/>
      <c r="E89" s="724"/>
      <c r="F89" s="744"/>
    </row>
    <row r="90" spans="1:6">
      <c r="A90" s="731"/>
      <c r="B90" s="700" t="s">
        <v>371</v>
      </c>
      <c r="C90" s="761" t="s">
        <v>328</v>
      </c>
      <c r="D90" s="734">
        <v>44</v>
      </c>
      <c r="E90" s="724"/>
      <c r="F90" s="744"/>
    </row>
    <row r="91" spans="1:6">
      <c r="A91" s="731"/>
      <c r="B91" s="700"/>
      <c r="C91" s="761"/>
      <c r="D91" s="734"/>
      <c r="E91" s="724"/>
      <c r="F91" s="744"/>
    </row>
    <row r="92" spans="1:6" ht="69.75" customHeight="1">
      <c r="A92" s="699" t="s">
        <v>383</v>
      </c>
      <c r="B92" s="741" t="s">
        <v>384</v>
      </c>
      <c r="C92" s="761"/>
      <c r="D92" s="723"/>
      <c r="E92" s="724"/>
      <c r="F92" s="744"/>
    </row>
    <row r="93" spans="1:6">
      <c r="A93" s="731"/>
      <c r="B93" s="700" t="s">
        <v>371</v>
      </c>
      <c r="C93" s="761" t="s">
        <v>328</v>
      </c>
      <c r="D93" s="734">
        <v>2.63</v>
      </c>
      <c r="E93" s="724"/>
      <c r="F93" s="744"/>
    </row>
    <row r="94" spans="1:6">
      <c r="A94" s="731"/>
      <c r="B94" s="700"/>
      <c r="C94" s="761"/>
      <c r="D94" s="734"/>
      <c r="E94" s="724"/>
      <c r="F94" s="744"/>
    </row>
    <row r="95" spans="1:6" ht="126" customHeight="1">
      <c r="A95" s="699" t="s">
        <v>385</v>
      </c>
      <c r="B95" s="741" t="s">
        <v>386</v>
      </c>
      <c r="C95" s="761"/>
      <c r="D95" s="734"/>
      <c r="E95" s="724"/>
      <c r="F95" s="744"/>
    </row>
    <row r="96" spans="1:6">
      <c r="A96" s="731"/>
      <c r="B96" s="763" t="s">
        <v>387</v>
      </c>
      <c r="C96" s="761" t="s">
        <v>388</v>
      </c>
      <c r="D96" s="734">
        <v>320</v>
      </c>
      <c r="E96" s="724"/>
      <c r="F96" s="744"/>
    </row>
    <row r="97" spans="1:6">
      <c r="A97" s="731"/>
      <c r="B97" s="763"/>
      <c r="C97" s="761"/>
      <c r="D97" s="763"/>
      <c r="E97" s="724"/>
      <c r="F97" s="744"/>
    </row>
    <row r="98" spans="1:6" ht="40.5" customHeight="1">
      <c r="A98" s="699" t="s">
        <v>389</v>
      </c>
      <c r="B98" s="741" t="s">
        <v>390</v>
      </c>
      <c r="C98" s="761"/>
      <c r="D98" s="734"/>
      <c r="E98" s="724"/>
      <c r="F98" s="744"/>
    </row>
    <row r="99" spans="1:6">
      <c r="A99" s="731"/>
      <c r="B99" s="763" t="s">
        <v>448</v>
      </c>
      <c r="C99" s="761" t="s">
        <v>328</v>
      </c>
      <c r="D99" s="734">
        <v>4.5</v>
      </c>
      <c r="E99" s="724"/>
      <c r="F99" s="744"/>
    </row>
    <row r="100" spans="1:6">
      <c r="A100" s="763"/>
      <c r="B100" s="763"/>
      <c r="C100" s="763"/>
      <c r="D100" s="763"/>
      <c r="E100" s="763"/>
      <c r="F100" s="763"/>
    </row>
    <row r="101" spans="1:6" ht="45">
      <c r="A101" s="699" t="s">
        <v>391</v>
      </c>
      <c r="B101" s="741" t="s">
        <v>392</v>
      </c>
      <c r="C101" s="761"/>
      <c r="D101" s="734"/>
      <c r="E101" s="724"/>
      <c r="F101" s="744"/>
    </row>
    <row r="102" spans="1:6">
      <c r="A102" s="731"/>
      <c r="B102" s="763" t="s">
        <v>448</v>
      </c>
      <c r="C102" s="761" t="s">
        <v>328</v>
      </c>
      <c r="D102" s="734">
        <v>9</v>
      </c>
      <c r="E102" s="724"/>
      <c r="F102" s="744"/>
    </row>
    <row r="103" spans="1:6">
      <c r="A103" s="763"/>
      <c r="B103" s="763"/>
      <c r="C103" s="763"/>
      <c r="D103" s="763"/>
      <c r="E103" s="763"/>
      <c r="F103" s="763"/>
    </row>
    <row r="104" spans="1:6">
      <c r="A104" s="731" t="s">
        <v>39</v>
      </c>
      <c r="B104" s="732" t="s">
        <v>393</v>
      </c>
      <c r="C104" s="732"/>
      <c r="D104" s="734"/>
      <c r="E104" s="734"/>
      <c r="F104" s="734"/>
    </row>
    <row r="105" spans="1:6">
      <c r="A105" s="731"/>
      <c r="B105" s="700"/>
      <c r="C105" s="761"/>
      <c r="D105" s="723"/>
      <c r="E105" s="724"/>
      <c r="F105" s="744"/>
    </row>
    <row r="106" spans="1:6" ht="67.5">
      <c r="A106" s="731"/>
      <c r="B106" s="755" t="s">
        <v>394</v>
      </c>
      <c r="C106" s="761"/>
      <c r="D106" s="723"/>
      <c r="E106" s="724"/>
      <c r="F106" s="744"/>
    </row>
    <row r="107" spans="1:6" ht="67.5">
      <c r="A107" s="731"/>
      <c r="B107" s="755" t="s">
        <v>395</v>
      </c>
      <c r="C107" s="761"/>
      <c r="D107" s="723"/>
      <c r="E107" s="724"/>
      <c r="F107" s="744"/>
    </row>
    <row r="108" spans="1:6" ht="22.5">
      <c r="A108" s="731"/>
      <c r="B108" s="755" t="s">
        <v>396</v>
      </c>
      <c r="C108" s="761"/>
      <c r="D108" s="723"/>
      <c r="E108" s="724"/>
      <c r="F108" s="744"/>
    </row>
    <row r="109" spans="1:6">
      <c r="A109" s="731"/>
      <c r="B109" s="764" t="s">
        <v>397</v>
      </c>
      <c r="C109" s="761"/>
      <c r="D109" s="723"/>
      <c r="E109" s="724"/>
      <c r="F109" s="744"/>
    </row>
    <row r="110" spans="1:6">
      <c r="A110" s="731"/>
      <c r="B110" s="764"/>
      <c r="C110" s="761"/>
      <c r="D110" s="723"/>
      <c r="E110" s="724"/>
      <c r="F110" s="744"/>
    </row>
    <row r="111" spans="1:6" ht="12.75" customHeight="1">
      <c r="A111" s="731" t="s">
        <v>398</v>
      </c>
      <c r="B111" s="765" t="s">
        <v>399</v>
      </c>
      <c r="C111" s="766"/>
      <c r="D111" s="767"/>
      <c r="E111" s="768"/>
      <c r="F111" s="769"/>
    </row>
    <row r="112" spans="1:6" ht="22.5">
      <c r="A112" s="731"/>
      <c r="B112" s="765" t="s">
        <v>400</v>
      </c>
      <c r="C112" s="766"/>
      <c r="D112" s="767" t="s">
        <v>135</v>
      </c>
      <c r="E112" s="768"/>
      <c r="F112" s="769"/>
    </row>
    <row r="113" spans="1:6" ht="12.75">
      <c r="A113" s="731"/>
      <c r="B113" s="770" t="s">
        <v>401</v>
      </c>
      <c r="C113" s="766"/>
      <c r="D113" s="767"/>
      <c r="E113" s="768"/>
      <c r="F113" s="769"/>
    </row>
    <row r="114" spans="1:6" ht="12.75">
      <c r="A114" s="731"/>
      <c r="B114" s="771" t="s">
        <v>402</v>
      </c>
      <c r="C114" s="766"/>
      <c r="D114" s="767"/>
      <c r="E114" s="768"/>
      <c r="F114" s="769"/>
    </row>
    <row r="115" spans="1:6" ht="12.75">
      <c r="A115" s="731"/>
      <c r="B115" s="772" t="s">
        <v>403</v>
      </c>
      <c r="C115" s="766"/>
      <c r="D115" s="767"/>
      <c r="E115" s="768"/>
      <c r="F115" s="769"/>
    </row>
    <row r="116" spans="1:6" ht="12.75">
      <c r="A116" s="731"/>
      <c r="B116" s="773" t="s">
        <v>404</v>
      </c>
      <c r="C116" s="766"/>
      <c r="D116" s="767"/>
      <c r="E116" s="768"/>
      <c r="F116" s="769"/>
    </row>
    <row r="117" spans="1:6" ht="22.5">
      <c r="A117" s="731"/>
      <c r="B117" s="774" t="s">
        <v>405</v>
      </c>
      <c r="C117" s="775"/>
      <c r="D117" s="776"/>
      <c r="E117" s="768"/>
      <c r="F117" s="769"/>
    </row>
    <row r="118" spans="1:6">
      <c r="A118" s="731"/>
      <c r="B118" s="773" t="s">
        <v>19</v>
      </c>
      <c r="C118" s="777" t="s">
        <v>1</v>
      </c>
      <c r="D118" s="734">
        <v>10</v>
      </c>
      <c r="E118" s="768"/>
      <c r="F118" s="768"/>
    </row>
    <row r="119" spans="1:6">
      <c r="A119" s="731"/>
      <c r="B119" s="773"/>
      <c r="C119" s="773"/>
      <c r="D119" s="773"/>
      <c r="E119" s="773"/>
      <c r="F119" s="768"/>
    </row>
    <row r="120" spans="1:6" ht="45">
      <c r="A120" s="699" t="s">
        <v>406</v>
      </c>
      <c r="B120" s="741" t="s">
        <v>407</v>
      </c>
      <c r="C120" s="761"/>
      <c r="D120" s="734"/>
      <c r="E120" s="724"/>
      <c r="F120" s="744"/>
    </row>
    <row r="121" spans="1:6" ht="22.5">
      <c r="A121" s="731"/>
      <c r="B121" s="700" t="s">
        <v>408</v>
      </c>
      <c r="C121" s="778"/>
      <c r="D121" s="734"/>
      <c r="E121" s="724"/>
      <c r="F121" s="744"/>
    </row>
    <row r="122" spans="1:6">
      <c r="A122" s="731"/>
      <c r="B122" s="700"/>
      <c r="C122" s="778" t="s">
        <v>17</v>
      </c>
      <c r="D122" s="734">
        <f>13.5+44</f>
        <v>57.5</v>
      </c>
      <c r="E122" s="724"/>
      <c r="F122" s="744"/>
    </row>
    <row r="123" spans="1:6">
      <c r="A123" s="731"/>
      <c r="B123" s="700"/>
      <c r="C123" s="761"/>
      <c r="D123" s="734"/>
      <c r="E123" s="724"/>
      <c r="F123" s="744"/>
    </row>
    <row r="124" spans="1:6" ht="56.25">
      <c r="A124" s="699" t="s">
        <v>409</v>
      </c>
      <c r="B124" s="741" t="s">
        <v>410</v>
      </c>
      <c r="C124" s="761"/>
      <c r="D124" s="734"/>
      <c r="E124" s="724"/>
      <c r="F124" s="744"/>
    </row>
    <row r="125" spans="1:6" ht="22.5">
      <c r="A125" s="731"/>
      <c r="B125" s="700" t="s">
        <v>408</v>
      </c>
      <c r="C125" s="778"/>
      <c r="D125" s="734"/>
      <c r="E125" s="724"/>
      <c r="F125" s="744"/>
    </row>
    <row r="126" spans="1:6">
      <c r="A126" s="731"/>
      <c r="B126" s="773"/>
      <c r="C126" s="778" t="s">
        <v>17</v>
      </c>
      <c r="D126" s="734">
        <f>61+55</f>
        <v>116</v>
      </c>
      <c r="E126" s="724"/>
      <c r="F126" s="768"/>
    </row>
    <row r="127" spans="1:6">
      <c r="A127" s="731"/>
      <c r="B127" s="773"/>
      <c r="C127" s="773"/>
      <c r="D127" s="773"/>
      <c r="E127" s="773"/>
      <c r="F127" s="768"/>
    </row>
    <row r="128" spans="1:6">
      <c r="A128" s="699" t="s">
        <v>95</v>
      </c>
      <c r="B128" s="732" t="s">
        <v>411</v>
      </c>
      <c r="C128" s="723"/>
      <c r="D128" s="723"/>
      <c r="E128" s="723"/>
      <c r="F128" s="753">
        <f>SUM(F74:F127)</f>
        <v>0</v>
      </c>
    </row>
    <row r="129" spans="1:6">
      <c r="A129" s="699"/>
      <c r="B129" s="732"/>
      <c r="C129" s="723"/>
      <c r="D129" s="723"/>
      <c r="E129" s="723"/>
      <c r="F129" s="753"/>
    </row>
    <row r="130" spans="1:6">
      <c r="A130" s="716" t="s">
        <v>106</v>
      </c>
      <c r="B130" s="717" t="s">
        <v>412</v>
      </c>
      <c r="C130" s="779"/>
      <c r="D130" s="719"/>
      <c r="E130" s="780"/>
      <c r="F130" s="781"/>
    </row>
    <row r="131" spans="1:6">
      <c r="A131" s="732"/>
      <c r="B131" s="732"/>
      <c r="C131" s="732"/>
      <c r="D131" s="732"/>
      <c r="E131" s="732"/>
      <c r="F131" s="732"/>
    </row>
    <row r="132" spans="1:6" ht="12.75">
      <c r="A132" s="732"/>
      <c r="B132" s="741" t="s">
        <v>413</v>
      </c>
      <c r="C132" s="782"/>
      <c r="D132" s="783"/>
      <c r="E132" s="784"/>
      <c r="F132" s="769"/>
    </row>
    <row r="133" spans="1:6" ht="67.5">
      <c r="A133" s="699" t="s">
        <v>45</v>
      </c>
      <c r="B133" s="741" t="s">
        <v>414</v>
      </c>
      <c r="C133" s="782"/>
      <c r="D133" s="783"/>
      <c r="E133" s="784"/>
      <c r="F133" s="769"/>
    </row>
    <row r="134" spans="1:6" ht="12.75">
      <c r="A134" s="732"/>
      <c r="B134" s="741" t="s">
        <v>415</v>
      </c>
      <c r="C134" s="785" t="s">
        <v>3</v>
      </c>
      <c r="D134" s="734">
        <f>(D75+D78+D81+D84+D87+D90+D93+D99+D102)*70+D96*40+800+300+800+8120</f>
        <v>30529.1</v>
      </c>
      <c r="E134" s="734"/>
      <c r="F134" s="734"/>
    </row>
    <row r="135" spans="1:6">
      <c r="A135" s="732"/>
      <c r="B135" s="732"/>
      <c r="C135" s="732"/>
      <c r="D135" s="732"/>
      <c r="E135" s="732"/>
      <c r="F135" s="732"/>
    </row>
    <row r="136" spans="1:6">
      <c r="A136" s="699" t="s">
        <v>106</v>
      </c>
      <c r="B136" s="732" t="s">
        <v>416</v>
      </c>
      <c r="C136" s="723"/>
      <c r="D136" s="723"/>
      <c r="E136" s="723"/>
      <c r="F136" s="753"/>
    </row>
    <row r="137" spans="1:6">
      <c r="A137" s="699"/>
      <c r="B137" s="732"/>
      <c r="C137" s="723"/>
      <c r="D137" s="723"/>
      <c r="E137" s="723"/>
      <c r="F137" s="753"/>
    </row>
    <row r="138" spans="1:6">
      <c r="A138" s="731"/>
      <c r="B138" s="732"/>
      <c r="C138" s="733"/>
      <c r="D138" s="734"/>
      <c r="E138" s="735"/>
      <c r="F138" s="786"/>
    </row>
    <row r="139" spans="1:6">
      <c r="A139" s="716" t="s">
        <v>417</v>
      </c>
      <c r="B139" s="717" t="s">
        <v>418</v>
      </c>
      <c r="C139" s="779"/>
      <c r="D139" s="719"/>
      <c r="E139" s="780"/>
      <c r="F139" s="781"/>
    </row>
    <row r="140" spans="1:6">
      <c r="A140" s="787"/>
      <c r="B140" s="740"/>
      <c r="C140" s="788"/>
      <c r="D140" s="789"/>
      <c r="E140" s="735"/>
      <c r="F140" s="786"/>
    </row>
    <row r="141" spans="1:6" ht="82.5" customHeight="1">
      <c r="A141" s="699" t="s">
        <v>46</v>
      </c>
      <c r="B141" s="741" t="s">
        <v>419</v>
      </c>
      <c r="C141" s="790"/>
      <c r="D141" s="791"/>
      <c r="E141" s="735"/>
      <c r="F141" s="786"/>
    </row>
    <row r="142" spans="1:6" ht="29.25" customHeight="1">
      <c r="A142" s="699"/>
      <c r="B142" s="741" t="s">
        <v>420</v>
      </c>
      <c r="C142" s="790"/>
      <c r="D142" s="791"/>
      <c r="E142" s="735"/>
      <c r="F142" s="786"/>
    </row>
    <row r="143" spans="1:6" ht="33.75">
      <c r="A143" s="699"/>
      <c r="B143" s="741" t="s">
        <v>421</v>
      </c>
      <c r="C143" s="790"/>
      <c r="D143" s="792"/>
      <c r="E143" s="735"/>
      <c r="F143" s="786"/>
    </row>
    <row r="144" spans="1:6">
      <c r="A144" s="699"/>
      <c r="B144" s="793" t="s">
        <v>422</v>
      </c>
      <c r="C144" s="790" t="s">
        <v>1</v>
      </c>
      <c r="D144" s="792">
        <v>1</v>
      </c>
      <c r="E144" s="739"/>
      <c r="F144" s="744"/>
    </row>
    <row r="145" spans="1:6">
      <c r="A145" s="731"/>
      <c r="B145" s="793"/>
      <c r="C145" s="794"/>
      <c r="D145" s="792"/>
      <c r="E145" s="739"/>
      <c r="F145" s="744"/>
    </row>
    <row r="146" spans="1:6" ht="45">
      <c r="A146" s="699" t="s">
        <v>276</v>
      </c>
      <c r="B146" s="741" t="s">
        <v>449</v>
      </c>
      <c r="C146" s="794"/>
      <c r="D146" s="792"/>
      <c r="E146" s="739"/>
      <c r="F146" s="744"/>
    </row>
    <row r="147" spans="1:6">
      <c r="A147" s="731"/>
      <c r="B147" s="700" t="s">
        <v>423</v>
      </c>
      <c r="C147" s="794" t="s">
        <v>17</v>
      </c>
      <c r="D147" s="792">
        <v>80</v>
      </c>
      <c r="E147" s="739"/>
      <c r="F147" s="744"/>
    </row>
    <row r="148" spans="1:6">
      <c r="A148" s="731"/>
      <c r="B148" s="793"/>
      <c r="C148" s="794"/>
      <c r="D148" s="792"/>
      <c r="E148" s="739"/>
      <c r="F148" s="744"/>
    </row>
    <row r="149" spans="1:6" ht="10.5" customHeight="1">
      <c r="A149" s="812" t="s">
        <v>417</v>
      </c>
      <c r="B149" s="813" t="s">
        <v>424</v>
      </c>
      <c r="C149" s="814"/>
      <c r="D149" s="815"/>
      <c r="E149" s="816"/>
      <c r="F149" s="817"/>
    </row>
    <row r="150" spans="1:6" ht="10.5" customHeight="1">
      <c r="A150" s="818"/>
      <c r="B150" s="819"/>
      <c r="C150" s="820"/>
      <c r="D150" s="821"/>
      <c r="E150" s="822"/>
      <c r="F150" s="823"/>
    </row>
    <row r="151" spans="1:6" ht="10.5" customHeight="1">
      <c r="A151" s="824"/>
      <c r="B151" s="825" t="s">
        <v>428</v>
      </c>
      <c r="C151" s="826"/>
      <c r="D151" s="827"/>
      <c r="E151" s="828"/>
      <c r="F151" s="829"/>
    </row>
    <row r="152" spans="1:6" ht="10.5" customHeight="1">
      <c r="A152" s="818"/>
      <c r="B152" s="819"/>
      <c r="C152" s="830"/>
      <c r="D152" s="821"/>
      <c r="E152" s="822"/>
      <c r="F152" s="823"/>
    </row>
    <row r="153" spans="1:6" ht="10.5" customHeight="1">
      <c r="A153" s="831" t="s">
        <v>92</v>
      </c>
      <c r="B153" s="830" t="s">
        <v>425</v>
      </c>
      <c r="C153" s="830"/>
      <c r="D153" s="851"/>
      <c r="E153" s="822"/>
      <c r="F153" s="832">
        <f>F11</f>
        <v>0</v>
      </c>
    </row>
    <row r="154" spans="1:6" ht="10.5" customHeight="1">
      <c r="A154" s="831" t="s">
        <v>94</v>
      </c>
      <c r="B154" s="830" t="s">
        <v>426</v>
      </c>
      <c r="C154" s="830"/>
      <c r="D154" s="846"/>
      <c r="E154" s="822"/>
      <c r="F154" s="832">
        <f>F64</f>
        <v>0</v>
      </c>
    </row>
    <row r="155" spans="1:6" ht="10.5" customHeight="1">
      <c r="A155" s="831" t="s">
        <v>95</v>
      </c>
      <c r="B155" s="830" t="s">
        <v>12</v>
      </c>
      <c r="C155" s="830"/>
      <c r="D155" s="846"/>
      <c r="E155" s="822"/>
      <c r="F155" s="832">
        <f>F128</f>
        <v>0</v>
      </c>
    </row>
    <row r="156" spans="1:6" ht="10.5" customHeight="1">
      <c r="A156" s="831" t="s">
        <v>106</v>
      </c>
      <c r="B156" s="830" t="s">
        <v>427</v>
      </c>
      <c r="C156" s="830"/>
      <c r="D156" s="846"/>
      <c r="E156" s="822"/>
      <c r="F156" s="832">
        <f>F136</f>
        <v>0</v>
      </c>
    </row>
    <row r="157" spans="1:6" ht="10.5" customHeight="1">
      <c r="A157" s="831" t="s">
        <v>417</v>
      </c>
      <c r="B157" s="830" t="s">
        <v>418</v>
      </c>
      <c r="C157" s="830"/>
      <c r="D157" s="846"/>
      <c r="E157" s="822"/>
      <c r="F157" s="832">
        <f>F149</f>
        <v>0</v>
      </c>
    </row>
    <row r="158" spans="1:6" ht="10.5" customHeight="1">
      <c r="A158" s="831"/>
      <c r="B158" s="830"/>
      <c r="C158" s="830"/>
      <c r="D158" s="850"/>
      <c r="E158" s="822"/>
      <c r="F158" s="832"/>
    </row>
    <row r="159" spans="1:6" ht="10.5" customHeight="1">
      <c r="A159" s="818"/>
      <c r="B159" s="833" t="s">
        <v>464</v>
      </c>
      <c r="C159" s="834"/>
      <c r="D159" s="849"/>
      <c r="E159" s="836"/>
      <c r="F159" s="837">
        <f>SUM(F153:F157)</f>
        <v>0</v>
      </c>
    </row>
    <row r="160" spans="1:6" ht="10.5" customHeight="1">
      <c r="A160" s="818"/>
      <c r="B160" s="833"/>
      <c r="C160" s="834"/>
      <c r="D160" s="848"/>
      <c r="E160" s="836"/>
      <c r="F160" s="837">
        <f>0.25*F159</f>
        <v>0</v>
      </c>
    </row>
    <row r="161" spans="1:6" ht="10.5" customHeight="1">
      <c r="A161" s="818"/>
      <c r="B161" s="833"/>
      <c r="C161" s="834"/>
      <c r="D161" s="835"/>
      <c r="E161" s="836"/>
      <c r="F161" s="837">
        <f>F159+F160</f>
        <v>0</v>
      </c>
    </row>
    <row r="162" spans="1:6">
      <c r="A162" s="818"/>
      <c r="B162" s="838"/>
      <c r="C162" s="830"/>
      <c r="D162" s="821"/>
      <c r="E162" s="822"/>
      <c r="F162" s="823"/>
    </row>
    <row r="163" spans="1:6">
      <c r="A163" s="818"/>
      <c r="B163" s="839"/>
      <c r="C163" s="818"/>
      <c r="D163" s="818"/>
      <c r="E163" s="818"/>
      <c r="F163" s="818"/>
    </row>
    <row r="164" spans="1:6">
      <c r="A164" s="818"/>
      <c r="B164" s="818"/>
      <c r="C164" s="818"/>
      <c r="D164" s="818"/>
      <c r="E164" s="818"/>
      <c r="F164" s="818"/>
    </row>
    <row r="165" spans="1:6">
      <c r="A165" s="818"/>
      <c r="B165" s="818"/>
      <c r="C165" s="818"/>
      <c r="D165" s="818"/>
      <c r="E165" s="818"/>
      <c r="F165" s="818"/>
    </row>
    <row r="166" spans="1:6">
      <c r="A166" s="818"/>
      <c r="B166" s="818"/>
      <c r="C166" s="818"/>
      <c r="D166" s="818"/>
      <c r="E166" s="818"/>
      <c r="F166" s="818"/>
    </row>
    <row r="167" spans="1:6">
      <c r="A167" s="818"/>
      <c r="B167" s="818"/>
      <c r="C167" s="818"/>
      <c r="D167" s="818"/>
      <c r="E167" s="818"/>
      <c r="F167" s="818"/>
    </row>
    <row r="168" spans="1:6">
      <c r="A168" s="818"/>
      <c r="B168" s="818"/>
      <c r="C168" s="818"/>
      <c r="D168" s="818"/>
      <c r="E168" s="818"/>
      <c r="F168" s="818"/>
    </row>
    <row r="169" spans="1:6">
      <c r="A169" s="818"/>
      <c r="B169" s="818"/>
      <c r="C169" s="818"/>
      <c r="D169" s="818"/>
      <c r="E169" s="818"/>
      <c r="F169" s="818"/>
    </row>
    <row r="170" spans="1:6">
      <c r="A170" s="818"/>
      <c r="B170" s="818"/>
      <c r="C170" s="818"/>
      <c r="D170" s="818"/>
      <c r="E170" s="818"/>
      <c r="F170" s="818"/>
    </row>
    <row r="171" spans="1:6" hidden="1">
      <c r="A171" s="818"/>
      <c r="B171" s="818"/>
      <c r="C171" s="818"/>
      <c r="D171" s="818"/>
      <c r="E171" s="818"/>
      <c r="F171" s="818"/>
    </row>
    <row r="172" spans="1:6" hidden="1">
      <c r="A172" s="818"/>
      <c r="B172" s="818"/>
      <c r="C172" s="818"/>
      <c r="D172" s="818"/>
      <c r="E172" s="818"/>
      <c r="F172" s="818"/>
    </row>
    <row r="173" spans="1:6" hidden="1">
      <c r="A173" s="818"/>
      <c r="B173" s="818"/>
      <c r="C173" s="818"/>
      <c r="D173" s="818"/>
      <c r="E173" s="818"/>
      <c r="F173" s="818"/>
    </row>
    <row r="174" spans="1:6">
      <c r="A174" s="818"/>
      <c r="B174" s="818"/>
      <c r="C174" s="818"/>
      <c r="D174" s="818"/>
      <c r="E174" s="818"/>
      <c r="F174" s="818"/>
    </row>
    <row r="175" spans="1:6">
      <c r="A175" s="818"/>
      <c r="B175" s="818"/>
      <c r="C175" s="818"/>
      <c r="D175" s="818"/>
      <c r="E175" s="818"/>
      <c r="F175" s="818"/>
    </row>
    <row r="176" spans="1:6">
      <c r="A176" s="818"/>
      <c r="B176" s="818"/>
      <c r="C176" s="818"/>
      <c r="D176" s="818"/>
      <c r="E176" s="818"/>
      <c r="F176" s="818"/>
    </row>
    <row r="177" spans="1:6">
      <c r="A177" s="818"/>
      <c r="B177" s="818"/>
      <c r="C177" s="818"/>
      <c r="D177" s="818"/>
      <c r="E177" s="818"/>
      <c r="F177" s="818"/>
    </row>
    <row r="178" spans="1:6">
      <c r="A178" s="818"/>
      <c r="B178" s="818"/>
      <c r="C178" s="818"/>
      <c r="D178" s="818"/>
      <c r="E178" s="818"/>
      <c r="F178" s="818"/>
    </row>
    <row r="179" spans="1:6">
      <c r="A179" s="840"/>
      <c r="B179" s="841"/>
      <c r="C179" s="842"/>
      <c r="D179" s="843"/>
      <c r="E179" s="844"/>
      <c r="F179" s="845"/>
    </row>
  </sheetData>
  <mergeCells count="3">
    <mergeCell ref="A1:F1"/>
    <mergeCell ref="A51:A54"/>
    <mergeCell ref="A61:A62"/>
  </mergeCells>
  <pageMargins left="0.70866141732283472" right="0.9055118110236221" top="0.74803149606299213" bottom="0.98425196850393704" header="0.31496062992125984" footer="0.31496062992125984"/>
  <pageSetup paperSize="9" scale="91" fitToHeight="0" orientation="portrait" r:id="rId1"/>
  <headerFooter>
    <oddHeader>&amp;L&amp;A</oddHeader>
    <oddFooter>&amp;R&amp;P</oddFooter>
  </headerFooter>
  <rowBreaks count="6" manualBreakCount="6">
    <brk id="31" max="5" man="1"/>
    <brk id="47" max="5" man="1"/>
    <brk id="64" max="5" man="1"/>
    <brk id="85" max="5" man="1"/>
    <brk id="110" max="5" man="1"/>
    <brk id="14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Z470"/>
  <sheetViews>
    <sheetView showZeros="0" tabSelected="1" view="pageLayout" topLeftCell="A199" zoomScale="80" zoomScaleNormal="100" zoomScaleSheetLayoutView="100" zoomScalePageLayoutView="80" workbookViewId="0">
      <selection activeCell="B206" sqref="B206"/>
    </sheetView>
  </sheetViews>
  <sheetFormatPr defaultRowHeight="18" customHeight="1"/>
  <cols>
    <col min="1" max="1" width="7.7109375" style="66" customWidth="1"/>
    <col min="2" max="2" width="65.140625" style="5" customWidth="1"/>
    <col min="3" max="3" width="8.7109375" style="1" customWidth="1"/>
    <col min="4" max="4" width="10" style="1" customWidth="1"/>
    <col min="5" max="5" width="14.5703125" style="68" customWidth="1"/>
    <col min="6" max="6" width="18.42578125" style="59" customWidth="1"/>
    <col min="7" max="7" width="4" style="2" customWidth="1"/>
    <col min="8" max="13" width="9.140625" style="2"/>
    <col min="14" max="19" width="9.140625" style="2" customWidth="1"/>
    <col min="20" max="256" width="9.140625" style="2"/>
    <col min="257" max="257" width="6.42578125" style="2" customWidth="1"/>
    <col min="258" max="258" width="60.7109375" style="2" customWidth="1"/>
    <col min="259" max="259" width="8.7109375" style="2" customWidth="1"/>
    <col min="260" max="260" width="10" style="2" customWidth="1"/>
    <col min="261" max="261" width="14.5703125" style="2" customWidth="1"/>
    <col min="262" max="262" width="18.42578125" style="2" customWidth="1"/>
    <col min="263" max="263" width="4" style="2" customWidth="1"/>
    <col min="264" max="269" width="9.140625" style="2"/>
    <col min="270" max="275" width="9.140625" style="2" customWidth="1"/>
    <col min="276" max="512" width="9.140625" style="2"/>
    <col min="513" max="513" width="6.42578125" style="2" customWidth="1"/>
    <col min="514" max="514" width="60.7109375" style="2" customWidth="1"/>
    <col min="515" max="515" width="8.7109375" style="2" customWidth="1"/>
    <col min="516" max="516" width="10" style="2" customWidth="1"/>
    <col min="517" max="517" width="14.5703125" style="2" customWidth="1"/>
    <col min="518" max="518" width="18.42578125" style="2" customWidth="1"/>
    <col min="519" max="519" width="4" style="2" customWidth="1"/>
    <col min="520" max="525" width="9.140625" style="2"/>
    <col min="526" max="531" width="9.140625" style="2" customWidth="1"/>
    <col min="532" max="768" width="9.140625" style="2"/>
    <col min="769" max="769" width="6.42578125" style="2" customWidth="1"/>
    <col min="770" max="770" width="60.7109375" style="2" customWidth="1"/>
    <col min="771" max="771" width="8.7109375" style="2" customWidth="1"/>
    <col min="772" max="772" width="10" style="2" customWidth="1"/>
    <col min="773" max="773" width="14.5703125" style="2" customWidth="1"/>
    <col min="774" max="774" width="18.42578125" style="2" customWidth="1"/>
    <col min="775" max="775" width="4" style="2" customWidth="1"/>
    <col min="776" max="781" width="9.140625" style="2"/>
    <col min="782" max="787" width="9.140625" style="2" customWidth="1"/>
    <col min="788" max="1024" width="9.140625" style="2"/>
    <col min="1025" max="1025" width="6.42578125" style="2" customWidth="1"/>
    <col min="1026" max="1026" width="60.7109375" style="2" customWidth="1"/>
    <col min="1027" max="1027" width="8.7109375" style="2" customWidth="1"/>
    <col min="1028" max="1028" width="10" style="2" customWidth="1"/>
    <col min="1029" max="1029" width="14.5703125" style="2" customWidth="1"/>
    <col min="1030" max="1030" width="18.42578125" style="2" customWidth="1"/>
    <col min="1031" max="1031" width="4" style="2" customWidth="1"/>
    <col min="1032" max="1037" width="9.140625" style="2"/>
    <col min="1038" max="1043" width="9.140625" style="2" customWidth="1"/>
    <col min="1044" max="1280" width="9.140625" style="2"/>
    <col min="1281" max="1281" width="6.42578125" style="2" customWidth="1"/>
    <col min="1282" max="1282" width="60.7109375" style="2" customWidth="1"/>
    <col min="1283" max="1283" width="8.7109375" style="2" customWidth="1"/>
    <col min="1284" max="1284" width="10" style="2" customWidth="1"/>
    <col min="1285" max="1285" width="14.5703125" style="2" customWidth="1"/>
    <col min="1286" max="1286" width="18.42578125" style="2" customWidth="1"/>
    <col min="1287" max="1287" width="4" style="2" customWidth="1"/>
    <col min="1288" max="1293" width="9.140625" style="2"/>
    <col min="1294" max="1299" width="9.140625" style="2" customWidth="1"/>
    <col min="1300" max="1536" width="9.140625" style="2"/>
    <col min="1537" max="1537" width="6.42578125" style="2" customWidth="1"/>
    <col min="1538" max="1538" width="60.7109375" style="2" customWidth="1"/>
    <col min="1539" max="1539" width="8.7109375" style="2" customWidth="1"/>
    <col min="1540" max="1540" width="10" style="2" customWidth="1"/>
    <col min="1541" max="1541" width="14.5703125" style="2" customWidth="1"/>
    <col min="1542" max="1542" width="18.42578125" style="2" customWidth="1"/>
    <col min="1543" max="1543" width="4" style="2" customWidth="1"/>
    <col min="1544" max="1549" width="9.140625" style="2"/>
    <col min="1550" max="1555" width="9.140625" style="2" customWidth="1"/>
    <col min="1556" max="1792" width="9.140625" style="2"/>
    <col min="1793" max="1793" width="6.42578125" style="2" customWidth="1"/>
    <col min="1794" max="1794" width="60.7109375" style="2" customWidth="1"/>
    <col min="1795" max="1795" width="8.7109375" style="2" customWidth="1"/>
    <col min="1796" max="1796" width="10" style="2" customWidth="1"/>
    <col min="1797" max="1797" width="14.5703125" style="2" customWidth="1"/>
    <col min="1798" max="1798" width="18.42578125" style="2" customWidth="1"/>
    <col min="1799" max="1799" width="4" style="2" customWidth="1"/>
    <col min="1800" max="1805" width="9.140625" style="2"/>
    <col min="1806" max="1811" width="9.140625" style="2" customWidth="1"/>
    <col min="1812" max="2048" width="9.140625" style="2"/>
    <col min="2049" max="2049" width="6.42578125" style="2" customWidth="1"/>
    <col min="2050" max="2050" width="60.7109375" style="2" customWidth="1"/>
    <col min="2051" max="2051" width="8.7109375" style="2" customWidth="1"/>
    <col min="2052" max="2052" width="10" style="2" customWidth="1"/>
    <col min="2053" max="2053" width="14.5703125" style="2" customWidth="1"/>
    <col min="2054" max="2054" width="18.42578125" style="2" customWidth="1"/>
    <col min="2055" max="2055" width="4" style="2" customWidth="1"/>
    <col min="2056" max="2061" width="9.140625" style="2"/>
    <col min="2062" max="2067" width="9.140625" style="2" customWidth="1"/>
    <col min="2068" max="2304" width="9.140625" style="2"/>
    <col min="2305" max="2305" width="6.42578125" style="2" customWidth="1"/>
    <col min="2306" max="2306" width="60.7109375" style="2" customWidth="1"/>
    <col min="2307" max="2307" width="8.7109375" style="2" customWidth="1"/>
    <col min="2308" max="2308" width="10" style="2" customWidth="1"/>
    <col min="2309" max="2309" width="14.5703125" style="2" customWidth="1"/>
    <col min="2310" max="2310" width="18.42578125" style="2" customWidth="1"/>
    <col min="2311" max="2311" width="4" style="2" customWidth="1"/>
    <col min="2312" max="2317" width="9.140625" style="2"/>
    <col min="2318" max="2323" width="9.140625" style="2" customWidth="1"/>
    <col min="2324" max="2560" width="9.140625" style="2"/>
    <col min="2561" max="2561" width="6.42578125" style="2" customWidth="1"/>
    <col min="2562" max="2562" width="60.7109375" style="2" customWidth="1"/>
    <col min="2563" max="2563" width="8.7109375" style="2" customWidth="1"/>
    <col min="2564" max="2564" width="10" style="2" customWidth="1"/>
    <col min="2565" max="2565" width="14.5703125" style="2" customWidth="1"/>
    <col min="2566" max="2566" width="18.42578125" style="2" customWidth="1"/>
    <col min="2567" max="2567" width="4" style="2" customWidth="1"/>
    <col min="2568" max="2573" width="9.140625" style="2"/>
    <col min="2574" max="2579" width="9.140625" style="2" customWidth="1"/>
    <col min="2580" max="2816" width="9.140625" style="2"/>
    <col min="2817" max="2817" width="6.42578125" style="2" customWidth="1"/>
    <col min="2818" max="2818" width="60.7109375" style="2" customWidth="1"/>
    <col min="2819" max="2819" width="8.7109375" style="2" customWidth="1"/>
    <col min="2820" max="2820" width="10" style="2" customWidth="1"/>
    <col min="2821" max="2821" width="14.5703125" style="2" customWidth="1"/>
    <col min="2822" max="2822" width="18.42578125" style="2" customWidth="1"/>
    <col min="2823" max="2823" width="4" style="2" customWidth="1"/>
    <col min="2824" max="2829" width="9.140625" style="2"/>
    <col min="2830" max="2835" width="9.140625" style="2" customWidth="1"/>
    <col min="2836" max="3072" width="9.140625" style="2"/>
    <col min="3073" max="3073" width="6.42578125" style="2" customWidth="1"/>
    <col min="3074" max="3074" width="60.7109375" style="2" customWidth="1"/>
    <col min="3075" max="3075" width="8.7109375" style="2" customWidth="1"/>
    <col min="3076" max="3076" width="10" style="2" customWidth="1"/>
    <col min="3077" max="3077" width="14.5703125" style="2" customWidth="1"/>
    <col min="3078" max="3078" width="18.42578125" style="2" customWidth="1"/>
    <col min="3079" max="3079" width="4" style="2" customWidth="1"/>
    <col min="3080" max="3085" width="9.140625" style="2"/>
    <col min="3086" max="3091" width="9.140625" style="2" customWidth="1"/>
    <col min="3092" max="3328" width="9.140625" style="2"/>
    <col min="3329" max="3329" width="6.42578125" style="2" customWidth="1"/>
    <col min="3330" max="3330" width="60.7109375" style="2" customWidth="1"/>
    <col min="3331" max="3331" width="8.7109375" style="2" customWidth="1"/>
    <col min="3332" max="3332" width="10" style="2" customWidth="1"/>
    <col min="3333" max="3333" width="14.5703125" style="2" customWidth="1"/>
    <col min="3334" max="3334" width="18.42578125" style="2" customWidth="1"/>
    <col min="3335" max="3335" width="4" style="2" customWidth="1"/>
    <col min="3336" max="3341" width="9.140625" style="2"/>
    <col min="3342" max="3347" width="9.140625" style="2" customWidth="1"/>
    <col min="3348" max="3584" width="9.140625" style="2"/>
    <col min="3585" max="3585" width="6.42578125" style="2" customWidth="1"/>
    <col min="3586" max="3586" width="60.7109375" style="2" customWidth="1"/>
    <col min="3587" max="3587" width="8.7109375" style="2" customWidth="1"/>
    <col min="3588" max="3588" width="10" style="2" customWidth="1"/>
    <col min="3589" max="3589" width="14.5703125" style="2" customWidth="1"/>
    <col min="3590" max="3590" width="18.42578125" style="2" customWidth="1"/>
    <col min="3591" max="3591" width="4" style="2" customWidth="1"/>
    <col min="3592" max="3597" width="9.140625" style="2"/>
    <col min="3598" max="3603" width="9.140625" style="2" customWidth="1"/>
    <col min="3604" max="3840" width="9.140625" style="2"/>
    <col min="3841" max="3841" width="6.42578125" style="2" customWidth="1"/>
    <col min="3842" max="3842" width="60.7109375" style="2" customWidth="1"/>
    <col min="3843" max="3843" width="8.7109375" style="2" customWidth="1"/>
    <col min="3844" max="3844" width="10" style="2" customWidth="1"/>
    <col min="3845" max="3845" width="14.5703125" style="2" customWidth="1"/>
    <col min="3846" max="3846" width="18.42578125" style="2" customWidth="1"/>
    <col min="3847" max="3847" width="4" style="2" customWidth="1"/>
    <col min="3848" max="3853" width="9.140625" style="2"/>
    <col min="3854" max="3859" width="9.140625" style="2" customWidth="1"/>
    <col min="3860" max="4096" width="9.140625" style="2"/>
    <col min="4097" max="4097" width="6.42578125" style="2" customWidth="1"/>
    <col min="4098" max="4098" width="60.7109375" style="2" customWidth="1"/>
    <col min="4099" max="4099" width="8.7109375" style="2" customWidth="1"/>
    <col min="4100" max="4100" width="10" style="2" customWidth="1"/>
    <col min="4101" max="4101" width="14.5703125" style="2" customWidth="1"/>
    <col min="4102" max="4102" width="18.42578125" style="2" customWidth="1"/>
    <col min="4103" max="4103" width="4" style="2" customWidth="1"/>
    <col min="4104" max="4109" width="9.140625" style="2"/>
    <col min="4110" max="4115" width="9.140625" style="2" customWidth="1"/>
    <col min="4116" max="4352" width="9.140625" style="2"/>
    <col min="4353" max="4353" width="6.42578125" style="2" customWidth="1"/>
    <col min="4354" max="4354" width="60.7109375" style="2" customWidth="1"/>
    <col min="4355" max="4355" width="8.7109375" style="2" customWidth="1"/>
    <col min="4356" max="4356" width="10" style="2" customWidth="1"/>
    <col min="4357" max="4357" width="14.5703125" style="2" customWidth="1"/>
    <col min="4358" max="4358" width="18.42578125" style="2" customWidth="1"/>
    <col min="4359" max="4359" width="4" style="2" customWidth="1"/>
    <col min="4360" max="4365" width="9.140625" style="2"/>
    <col min="4366" max="4371" width="9.140625" style="2" customWidth="1"/>
    <col min="4372" max="4608" width="9.140625" style="2"/>
    <col min="4609" max="4609" width="6.42578125" style="2" customWidth="1"/>
    <col min="4610" max="4610" width="60.7109375" style="2" customWidth="1"/>
    <col min="4611" max="4611" width="8.7109375" style="2" customWidth="1"/>
    <col min="4612" max="4612" width="10" style="2" customWidth="1"/>
    <col min="4613" max="4613" width="14.5703125" style="2" customWidth="1"/>
    <col min="4614" max="4614" width="18.42578125" style="2" customWidth="1"/>
    <col min="4615" max="4615" width="4" style="2" customWidth="1"/>
    <col min="4616" max="4621" width="9.140625" style="2"/>
    <col min="4622" max="4627" width="9.140625" style="2" customWidth="1"/>
    <col min="4628" max="4864" width="9.140625" style="2"/>
    <col min="4865" max="4865" width="6.42578125" style="2" customWidth="1"/>
    <col min="4866" max="4866" width="60.7109375" style="2" customWidth="1"/>
    <col min="4867" max="4867" width="8.7109375" style="2" customWidth="1"/>
    <col min="4868" max="4868" width="10" style="2" customWidth="1"/>
    <col min="4869" max="4869" width="14.5703125" style="2" customWidth="1"/>
    <col min="4870" max="4870" width="18.42578125" style="2" customWidth="1"/>
    <col min="4871" max="4871" width="4" style="2" customWidth="1"/>
    <col min="4872" max="4877" width="9.140625" style="2"/>
    <col min="4878" max="4883" width="9.140625" style="2" customWidth="1"/>
    <col min="4884" max="5120" width="9.140625" style="2"/>
    <col min="5121" max="5121" width="6.42578125" style="2" customWidth="1"/>
    <col min="5122" max="5122" width="60.7109375" style="2" customWidth="1"/>
    <col min="5123" max="5123" width="8.7109375" style="2" customWidth="1"/>
    <col min="5124" max="5124" width="10" style="2" customWidth="1"/>
    <col min="5125" max="5125" width="14.5703125" style="2" customWidth="1"/>
    <col min="5126" max="5126" width="18.42578125" style="2" customWidth="1"/>
    <col min="5127" max="5127" width="4" style="2" customWidth="1"/>
    <col min="5128" max="5133" width="9.140625" style="2"/>
    <col min="5134" max="5139" width="9.140625" style="2" customWidth="1"/>
    <col min="5140" max="5376" width="9.140625" style="2"/>
    <col min="5377" max="5377" width="6.42578125" style="2" customWidth="1"/>
    <col min="5378" max="5378" width="60.7109375" style="2" customWidth="1"/>
    <col min="5379" max="5379" width="8.7109375" style="2" customWidth="1"/>
    <col min="5380" max="5380" width="10" style="2" customWidth="1"/>
    <col min="5381" max="5381" width="14.5703125" style="2" customWidth="1"/>
    <col min="5382" max="5382" width="18.42578125" style="2" customWidth="1"/>
    <col min="5383" max="5383" width="4" style="2" customWidth="1"/>
    <col min="5384" max="5389" width="9.140625" style="2"/>
    <col min="5390" max="5395" width="9.140625" style="2" customWidth="1"/>
    <col min="5396" max="5632" width="9.140625" style="2"/>
    <col min="5633" max="5633" width="6.42578125" style="2" customWidth="1"/>
    <col min="5634" max="5634" width="60.7109375" style="2" customWidth="1"/>
    <col min="5635" max="5635" width="8.7109375" style="2" customWidth="1"/>
    <col min="5636" max="5636" width="10" style="2" customWidth="1"/>
    <col min="5637" max="5637" width="14.5703125" style="2" customWidth="1"/>
    <col min="5638" max="5638" width="18.42578125" style="2" customWidth="1"/>
    <col min="5639" max="5639" width="4" style="2" customWidth="1"/>
    <col min="5640" max="5645" width="9.140625" style="2"/>
    <col min="5646" max="5651" width="9.140625" style="2" customWidth="1"/>
    <col min="5652" max="5888" width="9.140625" style="2"/>
    <col min="5889" max="5889" width="6.42578125" style="2" customWidth="1"/>
    <col min="5890" max="5890" width="60.7109375" style="2" customWidth="1"/>
    <col min="5891" max="5891" width="8.7109375" style="2" customWidth="1"/>
    <col min="5892" max="5892" width="10" style="2" customWidth="1"/>
    <col min="5893" max="5893" width="14.5703125" style="2" customWidth="1"/>
    <col min="5894" max="5894" width="18.42578125" style="2" customWidth="1"/>
    <col min="5895" max="5895" width="4" style="2" customWidth="1"/>
    <col min="5896" max="5901" width="9.140625" style="2"/>
    <col min="5902" max="5907" width="9.140625" style="2" customWidth="1"/>
    <col min="5908" max="6144" width="9.140625" style="2"/>
    <col min="6145" max="6145" width="6.42578125" style="2" customWidth="1"/>
    <col min="6146" max="6146" width="60.7109375" style="2" customWidth="1"/>
    <col min="6147" max="6147" width="8.7109375" style="2" customWidth="1"/>
    <col min="6148" max="6148" width="10" style="2" customWidth="1"/>
    <col min="6149" max="6149" width="14.5703125" style="2" customWidth="1"/>
    <col min="6150" max="6150" width="18.42578125" style="2" customWidth="1"/>
    <col min="6151" max="6151" width="4" style="2" customWidth="1"/>
    <col min="6152" max="6157" width="9.140625" style="2"/>
    <col min="6158" max="6163" width="9.140625" style="2" customWidth="1"/>
    <col min="6164" max="6400" width="9.140625" style="2"/>
    <col min="6401" max="6401" width="6.42578125" style="2" customWidth="1"/>
    <col min="6402" max="6402" width="60.7109375" style="2" customWidth="1"/>
    <col min="6403" max="6403" width="8.7109375" style="2" customWidth="1"/>
    <col min="6404" max="6404" width="10" style="2" customWidth="1"/>
    <col min="6405" max="6405" width="14.5703125" style="2" customWidth="1"/>
    <col min="6406" max="6406" width="18.42578125" style="2" customWidth="1"/>
    <col min="6407" max="6407" width="4" style="2" customWidth="1"/>
    <col min="6408" max="6413" width="9.140625" style="2"/>
    <col min="6414" max="6419" width="9.140625" style="2" customWidth="1"/>
    <col min="6420" max="6656" width="9.140625" style="2"/>
    <col min="6657" max="6657" width="6.42578125" style="2" customWidth="1"/>
    <col min="6658" max="6658" width="60.7109375" style="2" customWidth="1"/>
    <col min="6659" max="6659" width="8.7109375" style="2" customWidth="1"/>
    <col min="6660" max="6660" width="10" style="2" customWidth="1"/>
    <col min="6661" max="6661" width="14.5703125" style="2" customWidth="1"/>
    <col min="6662" max="6662" width="18.42578125" style="2" customWidth="1"/>
    <col min="6663" max="6663" width="4" style="2" customWidth="1"/>
    <col min="6664" max="6669" width="9.140625" style="2"/>
    <col min="6670" max="6675" width="9.140625" style="2" customWidth="1"/>
    <col min="6676" max="6912" width="9.140625" style="2"/>
    <col min="6913" max="6913" width="6.42578125" style="2" customWidth="1"/>
    <col min="6914" max="6914" width="60.7109375" style="2" customWidth="1"/>
    <col min="6915" max="6915" width="8.7109375" style="2" customWidth="1"/>
    <col min="6916" max="6916" width="10" style="2" customWidth="1"/>
    <col min="6917" max="6917" width="14.5703125" style="2" customWidth="1"/>
    <col min="6918" max="6918" width="18.42578125" style="2" customWidth="1"/>
    <col min="6919" max="6919" width="4" style="2" customWidth="1"/>
    <col min="6920" max="6925" width="9.140625" style="2"/>
    <col min="6926" max="6931" width="9.140625" style="2" customWidth="1"/>
    <col min="6932" max="7168" width="9.140625" style="2"/>
    <col min="7169" max="7169" width="6.42578125" style="2" customWidth="1"/>
    <col min="7170" max="7170" width="60.7109375" style="2" customWidth="1"/>
    <col min="7171" max="7171" width="8.7109375" style="2" customWidth="1"/>
    <col min="7172" max="7172" width="10" style="2" customWidth="1"/>
    <col min="7173" max="7173" width="14.5703125" style="2" customWidth="1"/>
    <col min="7174" max="7174" width="18.42578125" style="2" customWidth="1"/>
    <col min="7175" max="7175" width="4" style="2" customWidth="1"/>
    <col min="7176" max="7181" width="9.140625" style="2"/>
    <col min="7182" max="7187" width="9.140625" style="2" customWidth="1"/>
    <col min="7188" max="7424" width="9.140625" style="2"/>
    <col min="7425" max="7425" width="6.42578125" style="2" customWidth="1"/>
    <col min="7426" max="7426" width="60.7109375" style="2" customWidth="1"/>
    <col min="7427" max="7427" width="8.7109375" style="2" customWidth="1"/>
    <col min="7428" max="7428" width="10" style="2" customWidth="1"/>
    <col min="7429" max="7429" width="14.5703125" style="2" customWidth="1"/>
    <col min="7430" max="7430" width="18.42578125" style="2" customWidth="1"/>
    <col min="7431" max="7431" width="4" style="2" customWidth="1"/>
    <col min="7432" max="7437" width="9.140625" style="2"/>
    <col min="7438" max="7443" width="9.140625" style="2" customWidth="1"/>
    <col min="7444" max="7680" width="9.140625" style="2"/>
    <col min="7681" max="7681" width="6.42578125" style="2" customWidth="1"/>
    <col min="7682" max="7682" width="60.7109375" style="2" customWidth="1"/>
    <col min="7683" max="7683" width="8.7109375" style="2" customWidth="1"/>
    <col min="7684" max="7684" width="10" style="2" customWidth="1"/>
    <col min="7685" max="7685" width="14.5703125" style="2" customWidth="1"/>
    <col min="7686" max="7686" width="18.42578125" style="2" customWidth="1"/>
    <col min="7687" max="7687" width="4" style="2" customWidth="1"/>
    <col min="7688" max="7693" width="9.140625" style="2"/>
    <col min="7694" max="7699" width="9.140625" style="2" customWidth="1"/>
    <col min="7700" max="7936" width="9.140625" style="2"/>
    <col min="7937" max="7937" width="6.42578125" style="2" customWidth="1"/>
    <col min="7938" max="7938" width="60.7109375" style="2" customWidth="1"/>
    <col min="7939" max="7939" width="8.7109375" style="2" customWidth="1"/>
    <col min="7940" max="7940" width="10" style="2" customWidth="1"/>
    <col min="7941" max="7941" width="14.5703125" style="2" customWidth="1"/>
    <col min="7942" max="7942" width="18.42578125" style="2" customWidth="1"/>
    <col min="7943" max="7943" width="4" style="2" customWidth="1"/>
    <col min="7944" max="7949" width="9.140625" style="2"/>
    <col min="7950" max="7955" width="9.140625" style="2" customWidth="1"/>
    <col min="7956" max="8192" width="9.140625" style="2"/>
    <col min="8193" max="8193" width="6.42578125" style="2" customWidth="1"/>
    <col min="8194" max="8194" width="60.7109375" style="2" customWidth="1"/>
    <col min="8195" max="8195" width="8.7109375" style="2" customWidth="1"/>
    <col min="8196" max="8196" width="10" style="2" customWidth="1"/>
    <col min="8197" max="8197" width="14.5703125" style="2" customWidth="1"/>
    <col min="8198" max="8198" width="18.42578125" style="2" customWidth="1"/>
    <col min="8199" max="8199" width="4" style="2" customWidth="1"/>
    <col min="8200" max="8205" width="9.140625" style="2"/>
    <col min="8206" max="8211" width="9.140625" style="2" customWidth="1"/>
    <col min="8212" max="8448" width="9.140625" style="2"/>
    <col min="8449" max="8449" width="6.42578125" style="2" customWidth="1"/>
    <col min="8450" max="8450" width="60.7109375" style="2" customWidth="1"/>
    <col min="8451" max="8451" width="8.7109375" style="2" customWidth="1"/>
    <col min="8452" max="8452" width="10" style="2" customWidth="1"/>
    <col min="8453" max="8453" width="14.5703125" style="2" customWidth="1"/>
    <col min="8454" max="8454" width="18.42578125" style="2" customWidth="1"/>
    <col min="8455" max="8455" width="4" style="2" customWidth="1"/>
    <col min="8456" max="8461" width="9.140625" style="2"/>
    <col min="8462" max="8467" width="9.140625" style="2" customWidth="1"/>
    <col min="8468" max="8704" width="9.140625" style="2"/>
    <col min="8705" max="8705" width="6.42578125" style="2" customWidth="1"/>
    <col min="8706" max="8706" width="60.7109375" style="2" customWidth="1"/>
    <col min="8707" max="8707" width="8.7109375" style="2" customWidth="1"/>
    <col min="8708" max="8708" width="10" style="2" customWidth="1"/>
    <col min="8709" max="8709" width="14.5703125" style="2" customWidth="1"/>
    <col min="8710" max="8710" width="18.42578125" style="2" customWidth="1"/>
    <col min="8711" max="8711" width="4" style="2" customWidth="1"/>
    <col min="8712" max="8717" width="9.140625" style="2"/>
    <col min="8718" max="8723" width="9.140625" style="2" customWidth="1"/>
    <col min="8724" max="8960" width="9.140625" style="2"/>
    <col min="8961" max="8961" width="6.42578125" style="2" customWidth="1"/>
    <col min="8962" max="8962" width="60.7109375" style="2" customWidth="1"/>
    <col min="8963" max="8963" width="8.7109375" style="2" customWidth="1"/>
    <col min="8964" max="8964" width="10" style="2" customWidth="1"/>
    <col min="8965" max="8965" width="14.5703125" style="2" customWidth="1"/>
    <col min="8966" max="8966" width="18.42578125" style="2" customWidth="1"/>
    <col min="8967" max="8967" width="4" style="2" customWidth="1"/>
    <col min="8968" max="8973" width="9.140625" style="2"/>
    <col min="8974" max="8979" width="9.140625" style="2" customWidth="1"/>
    <col min="8980" max="9216" width="9.140625" style="2"/>
    <col min="9217" max="9217" width="6.42578125" style="2" customWidth="1"/>
    <col min="9218" max="9218" width="60.7109375" style="2" customWidth="1"/>
    <col min="9219" max="9219" width="8.7109375" style="2" customWidth="1"/>
    <col min="9220" max="9220" width="10" style="2" customWidth="1"/>
    <col min="9221" max="9221" width="14.5703125" style="2" customWidth="1"/>
    <col min="9222" max="9222" width="18.42578125" style="2" customWidth="1"/>
    <col min="9223" max="9223" width="4" style="2" customWidth="1"/>
    <col min="9224" max="9229" width="9.140625" style="2"/>
    <col min="9230" max="9235" width="9.140625" style="2" customWidth="1"/>
    <col min="9236" max="9472" width="9.140625" style="2"/>
    <col min="9473" max="9473" width="6.42578125" style="2" customWidth="1"/>
    <col min="9474" max="9474" width="60.7109375" style="2" customWidth="1"/>
    <col min="9475" max="9475" width="8.7109375" style="2" customWidth="1"/>
    <col min="9476" max="9476" width="10" style="2" customWidth="1"/>
    <col min="9477" max="9477" width="14.5703125" style="2" customWidth="1"/>
    <col min="9478" max="9478" width="18.42578125" style="2" customWidth="1"/>
    <col min="9479" max="9479" width="4" style="2" customWidth="1"/>
    <col min="9480" max="9485" width="9.140625" style="2"/>
    <col min="9486" max="9491" width="9.140625" style="2" customWidth="1"/>
    <col min="9492" max="9728" width="9.140625" style="2"/>
    <col min="9729" max="9729" width="6.42578125" style="2" customWidth="1"/>
    <col min="9730" max="9730" width="60.7109375" style="2" customWidth="1"/>
    <col min="9731" max="9731" width="8.7109375" style="2" customWidth="1"/>
    <col min="9732" max="9732" width="10" style="2" customWidth="1"/>
    <col min="9733" max="9733" width="14.5703125" style="2" customWidth="1"/>
    <col min="9734" max="9734" width="18.42578125" style="2" customWidth="1"/>
    <col min="9735" max="9735" width="4" style="2" customWidth="1"/>
    <col min="9736" max="9741" width="9.140625" style="2"/>
    <col min="9742" max="9747" width="9.140625" style="2" customWidth="1"/>
    <col min="9748" max="9984" width="9.140625" style="2"/>
    <col min="9985" max="9985" width="6.42578125" style="2" customWidth="1"/>
    <col min="9986" max="9986" width="60.7109375" style="2" customWidth="1"/>
    <col min="9987" max="9987" width="8.7109375" style="2" customWidth="1"/>
    <col min="9988" max="9988" width="10" style="2" customWidth="1"/>
    <col min="9989" max="9989" width="14.5703125" style="2" customWidth="1"/>
    <col min="9990" max="9990" width="18.42578125" style="2" customWidth="1"/>
    <col min="9991" max="9991" width="4" style="2" customWidth="1"/>
    <col min="9992" max="9997" width="9.140625" style="2"/>
    <col min="9998" max="10003" width="9.140625" style="2" customWidth="1"/>
    <col min="10004" max="10240" width="9.140625" style="2"/>
    <col min="10241" max="10241" width="6.42578125" style="2" customWidth="1"/>
    <col min="10242" max="10242" width="60.7109375" style="2" customWidth="1"/>
    <col min="10243" max="10243" width="8.7109375" style="2" customWidth="1"/>
    <col min="10244" max="10244" width="10" style="2" customWidth="1"/>
    <col min="10245" max="10245" width="14.5703125" style="2" customWidth="1"/>
    <col min="10246" max="10246" width="18.42578125" style="2" customWidth="1"/>
    <col min="10247" max="10247" width="4" style="2" customWidth="1"/>
    <col min="10248" max="10253" width="9.140625" style="2"/>
    <col min="10254" max="10259" width="9.140625" style="2" customWidth="1"/>
    <col min="10260" max="10496" width="9.140625" style="2"/>
    <col min="10497" max="10497" width="6.42578125" style="2" customWidth="1"/>
    <col min="10498" max="10498" width="60.7109375" style="2" customWidth="1"/>
    <col min="10499" max="10499" width="8.7109375" style="2" customWidth="1"/>
    <col min="10500" max="10500" width="10" style="2" customWidth="1"/>
    <col min="10501" max="10501" width="14.5703125" style="2" customWidth="1"/>
    <col min="10502" max="10502" width="18.42578125" style="2" customWidth="1"/>
    <col min="10503" max="10503" width="4" style="2" customWidth="1"/>
    <col min="10504" max="10509" width="9.140625" style="2"/>
    <col min="10510" max="10515" width="9.140625" style="2" customWidth="1"/>
    <col min="10516" max="10752" width="9.140625" style="2"/>
    <col min="10753" max="10753" width="6.42578125" style="2" customWidth="1"/>
    <col min="10754" max="10754" width="60.7109375" style="2" customWidth="1"/>
    <col min="10755" max="10755" width="8.7109375" style="2" customWidth="1"/>
    <col min="10756" max="10756" width="10" style="2" customWidth="1"/>
    <col min="10757" max="10757" width="14.5703125" style="2" customWidth="1"/>
    <col min="10758" max="10758" width="18.42578125" style="2" customWidth="1"/>
    <col min="10759" max="10759" width="4" style="2" customWidth="1"/>
    <col min="10760" max="10765" width="9.140625" style="2"/>
    <col min="10766" max="10771" width="9.140625" style="2" customWidth="1"/>
    <col min="10772" max="11008" width="9.140625" style="2"/>
    <col min="11009" max="11009" width="6.42578125" style="2" customWidth="1"/>
    <col min="11010" max="11010" width="60.7109375" style="2" customWidth="1"/>
    <col min="11011" max="11011" width="8.7109375" style="2" customWidth="1"/>
    <col min="11012" max="11012" width="10" style="2" customWidth="1"/>
    <col min="11013" max="11013" width="14.5703125" style="2" customWidth="1"/>
    <col min="11014" max="11014" width="18.42578125" style="2" customWidth="1"/>
    <col min="11015" max="11015" width="4" style="2" customWidth="1"/>
    <col min="11016" max="11021" width="9.140625" style="2"/>
    <col min="11022" max="11027" width="9.140625" style="2" customWidth="1"/>
    <col min="11028" max="11264" width="9.140625" style="2"/>
    <col min="11265" max="11265" width="6.42578125" style="2" customWidth="1"/>
    <col min="11266" max="11266" width="60.7109375" style="2" customWidth="1"/>
    <col min="11267" max="11267" width="8.7109375" style="2" customWidth="1"/>
    <col min="11268" max="11268" width="10" style="2" customWidth="1"/>
    <col min="11269" max="11269" width="14.5703125" style="2" customWidth="1"/>
    <col min="11270" max="11270" width="18.42578125" style="2" customWidth="1"/>
    <col min="11271" max="11271" width="4" style="2" customWidth="1"/>
    <col min="11272" max="11277" width="9.140625" style="2"/>
    <col min="11278" max="11283" width="9.140625" style="2" customWidth="1"/>
    <col min="11284" max="11520" width="9.140625" style="2"/>
    <col min="11521" max="11521" width="6.42578125" style="2" customWidth="1"/>
    <col min="11522" max="11522" width="60.7109375" style="2" customWidth="1"/>
    <col min="11523" max="11523" width="8.7109375" style="2" customWidth="1"/>
    <col min="11524" max="11524" width="10" style="2" customWidth="1"/>
    <col min="11525" max="11525" width="14.5703125" style="2" customWidth="1"/>
    <col min="11526" max="11526" width="18.42578125" style="2" customWidth="1"/>
    <col min="11527" max="11527" width="4" style="2" customWidth="1"/>
    <col min="11528" max="11533" width="9.140625" style="2"/>
    <col min="11534" max="11539" width="9.140625" style="2" customWidth="1"/>
    <col min="11540" max="11776" width="9.140625" style="2"/>
    <col min="11777" max="11777" width="6.42578125" style="2" customWidth="1"/>
    <col min="11778" max="11778" width="60.7109375" style="2" customWidth="1"/>
    <col min="11779" max="11779" width="8.7109375" style="2" customWidth="1"/>
    <col min="11780" max="11780" width="10" style="2" customWidth="1"/>
    <col min="11781" max="11781" width="14.5703125" style="2" customWidth="1"/>
    <col min="11782" max="11782" width="18.42578125" style="2" customWidth="1"/>
    <col min="11783" max="11783" width="4" style="2" customWidth="1"/>
    <col min="11784" max="11789" width="9.140625" style="2"/>
    <col min="11790" max="11795" width="9.140625" style="2" customWidth="1"/>
    <col min="11796" max="12032" width="9.140625" style="2"/>
    <col min="12033" max="12033" width="6.42578125" style="2" customWidth="1"/>
    <col min="12034" max="12034" width="60.7109375" style="2" customWidth="1"/>
    <col min="12035" max="12035" width="8.7109375" style="2" customWidth="1"/>
    <col min="12036" max="12036" width="10" style="2" customWidth="1"/>
    <col min="12037" max="12037" width="14.5703125" style="2" customWidth="1"/>
    <col min="12038" max="12038" width="18.42578125" style="2" customWidth="1"/>
    <col min="12039" max="12039" width="4" style="2" customWidth="1"/>
    <col min="12040" max="12045" width="9.140625" style="2"/>
    <col min="12046" max="12051" width="9.140625" style="2" customWidth="1"/>
    <col min="12052" max="12288" width="9.140625" style="2"/>
    <col min="12289" max="12289" width="6.42578125" style="2" customWidth="1"/>
    <col min="12290" max="12290" width="60.7109375" style="2" customWidth="1"/>
    <col min="12291" max="12291" width="8.7109375" style="2" customWidth="1"/>
    <col min="12292" max="12292" width="10" style="2" customWidth="1"/>
    <col min="12293" max="12293" width="14.5703125" style="2" customWidth="1"/>
    <col min="12294" max="12294" width="18.42578125" style="2" customWidth="1"/>
    <col min="12295" max="12295" width="4" style="2" customWidth="1"/>
    <col min="12296" max="12301" width="9.140625" style="2"/>
    <col min="12302" max="12307" width="9.140625" style="2" customWidth="1"/>
    <col min="12308" max="12544" width="9.140625" style="2"/>
    <col min="12545" max="12545" width="6.42578125" style="2" customWidth="1"/>
    <col min="12546" max="12546" width="60.7109375" style="2" customWidth="1"/>
    <col min="12547" max="12547" width="8.7109375" style="2" customWidth="1"/>
    <col min="12548" max="12548" width="10" style="2" customWidth="1"/>
    <col min="12549" max="12549" width="14.5703125" style="2" customWidth="1"/>
    <col min="12550" max="12550" width="18.42578125" style="2" customWidth="1"/>
    <col min="12551" max="12551" width="4" style="2" customWidth="1"/>
    <col min="12552" max="12557" width="9.140625" style="2"/>
    <col min="12558" max="12563" width="9.140625" style="2" customWidth="1"/>
    <col min="12564" max="12800" width="9.140625" style="2"/>
    <col min="12801" max="12801" width="6.42578125" style="2" customWidth="1"/>
    <col min="12802" max="12802" width="60.7109375" style="2" customWidth="1"/>
    <col min="12803" max="12803" width="8.7109375" style="2" customWidth="1"/>
    <col min="12804" max="12804" width="10" style="2" customWidth="1"/>
    <col min="12805" max="12805" width="14.5703125" style="2" customWidth="1"/>
    <col min="12806" max="12806" width="18.42578125" style="2" customWidth="1"/>
    <col min="12807" max="12807" width="4" style="2" customWidth="1"/>
    <col min="12808" max="12813" width="9.140625" style="2"/>
    <col min="12814" max="12819" width="9.140625" style="2" customWidth="1"/>
    <col min="12820" max="13056" width="9.140625" style="2"/>
    <col min="13057" max="13057" width="6.42578125" style="2" customWidth="1"/>
    <col min="13058" max="13058" width="60.7109375" style="2" customWidth="1"/>
    <col min="13059" max="13059" width="8.7109375" style="2" customWidth="1"/>
    <col min="13060" max="13060" width="10" style="2" customWidth="1"/>
    <col min="13061" max="13061" width="14.5703125" style="2" customWidth="1"/>
    <col min="13062" max="13062" width="18.42578125" style="2" customWidth="1"/>
    <col min="13063" max="13063" width="4" style="2" customWidth="1"/>
    <col min="13064" max="13069" width="9.140625" style="2"/>
    <col min="13070" max="13075" width="9.140625" style="2" customWidth="1"/>
    <col min="13076" max="13312" width="9.140625" style="2"/>
    <col min="13313" max="13313" width="6.42578125" style="2" customWidth="1"/>
    <col min="13314" max="13314" width="60.7109375" style="2" customWidth="1"/>
    <col min="13315" max="13315" width="8.7109375" style="2" customWidth="1"/>
    <col min="13316" max="13316" width="10" style="2" customWidth="1"/>
    <col min="13317" max="13317" width="14.5703125" style="2" customWidth="1"/>
    <col min="13318" max="13318" width="18.42578125" style="2" customWidth="1"/>
    <col min="13319" max="13319" width="4" style="2" customWidth="1"/>
    <col min="13320" max="13325" width="9.140625" style="2"/>
    <col min="13326" max="13331" width="9.140625" style="2" customWidth="1"/>
    <col min="13332" max="13568" width="9.140625" style="2"/>
    <col min="13569" max="13569" width="6.42578125" style="2" customWidth="1"/>
    <col min="13570" max="13570" width="60.7109375" style="2" customWidth="1"/>
    <col min="13571" max="13571" width="8.7109375" style="2" customWidth="1"/>
    <col min="13572" max="13572" width="10" style="2" customWidth="1"/>
    <col min="13573" max="13573" width="14.5703125" style="2" customWidth="1"/>
    <col min="13574" max="13574" width="18.42578125" style="2" customWidth="1"/>
    <col min="13575" max="13575" width="4" style="2" customWidth="1"/>
    <col min="13576" max="13581" width="9.140625" style="2"/>
    <col min="13582" max="13587" width="9.140625" style="2" customWidth="1"/>
    <col min="13588" max="13824" width="9.140625" style="2"/>
    <col min="13825" max="13825" width="6.42578125" style="2" customWidth="1"/>
    <col min="13826" max="13826" width="60.7109375" style="2" customWidth="1"/>
    <col min="13827" max="13827" width="8.7109375" style="2" customWidth="1"/>
    <col min="13828" max="13828" width="10" style="2" customWidth="1"/>
    <col min="13829" max="13829" width="14.5703125" style="2" customWidth="1"/>
    <col min="13830" max="13830" width="18.42578125" style="2" customWidth="1"/>
    <col min="13831" max="13831" width="4" style="2" customWidth="1"/>
    <col min="13832" max="13837" width="9.140625" style="2"/>
    <col min="13838" max="13843" width="9.140625" style="2" customWidth="1"/>
    <col min="13844" max="14080" width="9.140625" style="2"/>
    <col min="14081" max="14081" width="6.42578125" style="2" customWidth="1"/>
    <col min="14082" max="14082" width="60.7109375" style="2" customWidth="1"/>
    <col min="14083" max="14083" width="8.7109375" style="2" customWidth="1"/>
    <col min="14084" max="14084" width="10" style="2" customWidth="1"/>
    <col min="14085" max="14085" width="14.5703125" style="2" customWidth="1"/>
    <col min="14086" max="14086" width="18.42578125" style="2" customWidth="1"/>
    <col min="14087" max="14087" width="4" style="2" customWidth="1"/>
    <col min="14088" max="14093" width="9.140625" style="2"/>
    <col min="14094" max="14099" width="9.140625" style="2" customWidth="1"/>
    <col min="14100" max="14336" width="9.140625" style="2"/>
    <col min="14337" max="14337" width="6.42578125" style="2" customWidth="1"/>
    <col min="14338" max="14338" width="60.7109375" style="2" customWidth="1"/>
    <col min="14339" max="14339" width="8.7109375" style="2" customWidth="1"/>
    <col min="14340" max="14340" width="10" style="2" customWidth="1"/>
    <col min="14341" max="14341" width="14.5703125" style="2" customWidth="1"/>
    <col min="14342" max="14342" width="18.42578125" style="2" customWidth="1"/>
    <col min="14343" max="14343" width="4" style="2" customWidth="1"/>
    <col min="14344" max="14349" width="9.140625" style="2"/>
    <col min="14350" max="14355" width="9.140625" style="2" customWidth="1"/>
    <col min="14356" max="14592" width="9.140625" style="2"/>
    <col min="14593" max="14593" width="6.42578125" style="2" customWidth="1"/>
    <col min="14594" max="14594" width="60.7109375" style="2" customWidth="1"/>
    <col min="14595" max="14595" width="8.7109375" style="2" customWidth="1"/>
    <col min="14596" max="14596" width="10" style="2" customWidth="1"/>
    <col min="14597" max="14597" width="14.5703125" style="2" customWidth="1"/>
    <col min="14598" max="14598" width="18.42578125" style="2" customWidth="1"/>
    <col min="14599" max="14599" width="4" style="2" customWidth="1"/>
    <col min="14600" max="14605" width="9.140625" style="2"/>
    <col min="14606" max="14611" width="9.140625" style="2" customWidth="1"/>
    <col min="14612" max="14848" width="9.140625" style="2"/>
    <col min="14849" max="14849" width="6.42578125" style="2" customWidth="1"/>
    <col min="14850" max="14850" width="60.7109375" style="2" customWidth="1"/>
    <col min="14851" max="14851" width="8.7109375" style="2" customWidth="1"/>
    <col min="14852" max="14852" width="10" style="2" customWidth="1"/>
    <col min="14853" max="14853" width="14.5703125" style="2" customWidth="1"/>
    <col min="14854" max="14854" width="18.42578125" style="2" customWidth="1"/>
    <col min="14855" max="14855" width="4" style="2" customWidth="1"/>
    <col min="14856" max="14861" width="9.140625" style="2"/>
    <col min="14862" max="14867" width="9.140625" style="2" customWidth="1"/>
    <col min="14868" max="15104" width="9.140625" style="2"/>
    <col min="15105" max="15105" width="6.42578125" style="2" customWidth="1"/>
    <col min="15106" max="15106" width="60.7109375" style="2" customWidth="1"/>
    <col min="15107" max="15107" width="8.7109375" style="2" customWidth="1"/>
    <col min="15108" max="15108" width="10" style="2" customWidth="1"/>
    <col min="15109" max="15109" width="14.5703125" style="2" customWidth="1"/>
    <col min="15110" max="15110" width="18.42578125" style="2" customWidth="1"/>
    <col min="15111" max="15111" width="4" style="2" customWidth="1"/>
    <col min="15112" max="15117" width="9.140625" style="2"/>
    <col min="15118" max="15123" width="9.140625" style="2" customWidth="1"/>
    <col min="15124" max="15360" width="9.140625" style="2"/>
    <col min="15361" max="15361" width="6.42578125" style="2" customWidth="1"/>
    <col min="15362" max="15362" width="60.7109375" style="2" customWidth="1"/>
    <col min="15363" max="15363" width="8.7109375" style="2" customWidth="1"/>
    <col min="15364" max="15364" width="10" style="2" customWidth="1"/>
    <col min="15365" max="15365" width="14.5703125" style="2" customWidth="1"/>
    <col min="15366" max="15366" width="18.42578125" style="2" customWidth="1"/>
    <col min="15367" max="15367" width="4" style="2" customWidth="1"/>
    <col min="15368" max="15373" width="9.140625" style="2"/>
    <col min="15374" max="15379" width="9.140625" style="2" customWidth="1"/>
    <col min="15380" max="15616" width="9.140625" style="2"/>
    <col min="15617" max="15617" width="6.42578125" style="2" customWidth="1"/>
    <col min="15618" max="15618" width="60.7109375" style="2" customWidth="1"/>
    <col min="15619" max="15619" width="8.7109375" style="2" customWidth="1"/>
    <col min="15620" max="15620" width="10" style="2" customWidth="1"/>
    <col min="15621" max="15621" width="14.5703125" style="2" customWidth="1"/>
    <col min="15622" max="15622" width="18.42578125" style="2" customWidth="1"/>
    <col min="15623" max="15623" width="4" style="2" customWidth="1"/>
    <col min="15624" max="15629" width="9.140625" style="2"/>
    <col min="15630" max="15635" width="9.140625" style="2" customWidth="1"/>
    <col min="15636" max="15872" width="9.140625" style="2"/>
    <col min="15873" max="15873" width="6.42578125" style="2" customWidth="1"/>
    <col min="15874" max="15874" width="60.7109375" style="2" customWidth="1"/>
    <col min="15875" max="15875" width="8.7109375" style="2" customWidth="1"/>
    <col min="15876" max="15876" width="10" style="2" customWidth="1"/>
    <col min="15877" max="15877" width="14.5703125" style="2" customWidth="1"/>
    <col min="15878" max="15878" width="18.42578125" style="2" customWidth="1"/>
    <col min="15879" max="15879" width="4" style="2" customWidth="1"/>
    <col min="15880" max="15885" width="9.140625" style="2"/>
    <col min="15886" max="15891" width="9.140625" style="2" customWidth="1"/>
    <col min="15892" max="16128" width="9.140625" style="2"/>
    <col min="16129" max="16129" width="6.42578125" style="2" customWidth="1"/>
    <col min="16130" max="16130" width="60.7109375" style="2" customWidth="1"/>
    <col min="16131" max="16131" width="8.7109375" style="2" customWidth="1"/>
    <col min="16132" max="16132" width="10" style="2" customWidth="1"/>
    <col min="16133" max="16133" width="14.5703125" style="2" customWidth="1"/>
    <col min="16134" max="16134" width="18.42578125" style="2" customWidth="1"/>
    <col min="16135" max="16135" width="4" style="2" customWidth="1"/>
    <col min="16136" max="16141" width="9.140625" style="2"/>
    <col min="16142" max="16147" width="9.140625" style="2" customWidth="1"/>
    <col min="16148" max="16384" width="9.140625" style="2"/>
  </cols>
  <sheetData>
    <row r="1" spans="1:9" s="3" customFormat="1" ht="13.5" thickBot="1">
      <c r="A1" s="66"/>
      <c r="B1" s="5"/>
      <c r="C1" s="1"/>
      <c r="D1" s="1"/>
      <c r="E1" s="2"/>
      <c r="F1" s="67"/>
      <c r="G1" s="2"/>
    </row>
    <row r="2" spans="1:9" s="3" customFormat="1" ht="26.25" thickBot="1">
      <c r="A2" s="136" t="s">
        <v>6</v>
      </c>
      <c r="B2" s="137" t="s">
        <v>7</v>
      </c>
      <c r="C2" s="138" t="s">
        <v>8</v>
      </c>
      <c r="D2" s="139" t="s">
        <v>0</v>
      </c>
      <c r="E2" s="803" t="s">
        <v>432</v>
      </c>
      <c r="F2" s="804" t="s">
        <v>433</v>
      </c>
      <c r="G2" s="2"/>
    </row>
    <row r="3" spans="1:9" ht="12.75"/>
    <row r="4" spans="1:9" ht="12.75">
      <c r="B4" s="811" t="s">
        <v>442</v>
      </c>
    </row>
    <row r="5" spans="1:9" ht="12.75"/>
    <row r="6" spans="1:9" s="69" customFormat="1" ht="12.75">
      <c r="A6" s="288" t="s">
        <v>92</v>
      </c>
      <c r="B6" s="155" t="s">
        <v>99</v>
      </c>
      <c r="C6" s="289"/>
      <c r="D6" s="290"/>
      <c r="E6" s="306"/>
      <c r="F6" s="307"/>
    </row>
    <row r="7" spans="1:9" s="70" customFormat="1" ht="12.75">
      <c r="A7" s="295" t="s">
        <v>31</v>
      </c>
      <c r="B7" s="296" t="s">
        <v>114</v>
      </c>
      <c r="C7" s="297"/>
      <c r="D7" s="298"/>
      <c r="E7" s="68"/>
      <c r="F7" s="59"/>
    </row>
    <row r="8" spans="1:9" ht="25.5">
      <c r="A8" s="295"/>
      <c r="B8" s="296" t="s">
        <v>154</v>
      </c>
      <c r="C8" s="297"/>
      <c r="D8" s="298"/>
      <c r="E8" s="4"/>
      <c r="F8" s="4"/>
      <c r="G8" s="4"/>
    </row>
    <row r="9" spans="1:9" ht="25.5">
      <c r="A9" s="295"/>
      <c r="B9" s="296" t="s">
        <v>115</v>
      </c>
      <c r="C9" s="297"/>
      <c r="D9" s="298"/>
      <c r="E9" s="4"/>
      <c r="F9" s="4"/>
      <c r="G9" s="4"/>
    </row>
    <row r="10" spans="1:9" s="4" customFormat="1" ht="38.25">
      <c r="A10" s="295"/>
      <c r="B10" s="296" t="s">
        <v>116</v>
      </c>
      <c r="C10" s="297"/>
      <c r="D10" s="298"/>
    </row>
    <row r="11" spans="1:9" s="4" customFormat="1" ht="38.25">
      <c r="A11" s="295"/>
      <c r="B11" s="296" t="s">
        <v>155</v>
      </c>
      <c r="C11" s="297"/>
      <c r="D11" s="298"/>
    </row>
    <row r="12" spans="1:9" s="4" customFormat="1" ht="12.75">
      <c r="A12" s="295"/>
      <c r="B12" s="296" t="s">
        <v>117</v>
      </c>
      <c r="C12" s="297"/>
      <c r="D12" s="298"/>
      <c r="G12" s="1"/>
      <c r="I12" s="71"/>
    </row>
    <row r="13" spans="1:9" s="4" customFormat="1" ht="12.75">
      <c r="A13" s="295"/>
      <c r="B13" s="296"/>
      <c r="C13" s="297" t="s">
        <v>107</v>
      </c>
      <c r="D13" s="298">
        <v>1</v>
      </c>
      <c r="E13" s="484"/>
      <c r="F13" s="484"/>
    </row>
    <row r="14" spans="1:9" s="4" customFormat="1" ht="12.75">
      <c r="A14" s="292"/>
      <c r="B14" s="299"/>
      <c r="C14" s="300"/>
      <c r="D14" s="294"/>
    </row>
    <row r="15" spans="1:9" s="4" customFormat="1" ht="165.75">
      <c r="A15" s="295" t="s">
        <v>32</v>
      </c>
      <c r="B15" s="301" t="s">
        <v>118</v>
      </c>
      <c r="C15" s="291"/>
      <c r="D15" s="302"/>
    </row>
    <row r="16" spans="1:9" s="4" customFormat="1" ht="12.75">
      <c r="A16" s="295"/>
      <c r="B16" s="296"/>
      <c r="C16" s="297" t="s">
        <v>107</v>
      </c>
      <c r="D16" s="298">
        <v>1</v>
      </c>
      <c r="E16" s="484"/>
      <c r="F16" s="484"/>
    </row>
    <row r="17" spans="1:6" customFormat="1" ht="12.75">
      <c r="A17" s="312"/>
      <c r="B17" s="313"/>
      <c r="C17" s="314"/>
      <c r="D17" s="294"/>
      <c r="F17" s="4"/>
    </row>
    <row r="18" spans="1:6" customFormat="1" ht="12.75">
      <c r="A18" s="319" t="s">
        <v>55</v>
      </c>
      <c r="B18" s="320" t="s">
        <v>125</v>
      </c>
      <c r="C18" s="311"/>
      <c r="D18" s="315"/>
      <c r="F18" s="4"/>
    </row>
    <row r="19" spans="1:6" customFormat="1" ht="25.5">
      <c r="A19" s="316"/>
      <c r="B19" s="301" t="s">
        <v>126</v>
      </c>
      <c r="C19" s="311"/>
      <c r="D19" s="315"/>
      <c r="F19" s="4"/>
    </row>
    <row r="20" spans="1:6" customFormat="1" ht="12.75">
      <c r="A20" s="316"/>
      <c r="B20" s="301" t="s">
        <v>127</v>
      </c>
      <c r="C20" s="311"/>
      <c r="D20" s="315"/>
      <c r="F20" s="4"/>
    </row>
    <row r="21" spans="1:6" customFormat="1" ht="38.25">
      <c r="A21" s="316"/>
      <c r="B21" s="301" t="s">
        <v>128</v>
      </c>
      <c r="C21" s="311"/>
      <c r="D21" s="315"/>
      <c r="F21" s="4"/>
    </row>
    <row r="22" spans="1:6" customFormat="1" ht="12.75">
      <c r="A22" s="316"/>
      <c r="B22" s="301" t="s">
        <v>129</v>
      </c>
      <c r="C22" s="311"/>
      <c r="D22" s="315"/>
      <c r="F22" s="4"/>
    </row>
    <row r="23" spans="1:6" customFormat="1" ht="12.75">
      <c r="A23" s="295"/>
      <c r="B23" s="310"/>
      <c r="C23" s="317" t="s">
        <v>9</v>
      </c>
      <c r="D23" s="302">
        <v>1065</v>
      </c>
      <c r="E23" s="492"/>
      <c r="F23" s="484"/>
    </row>
    <row r="24" spans="1:6" customFormat="1" ht="12.75">
      <c r="A24" s="292"/>
      <c r="B24" s="318"/>
      <c r="C24" s="293"/>
      <c r="D24" s="294"/>
      <c r="F24" s="4"/>
    </row>
    <row r="25" spans="1:6" customFormat="1" ht="12.75">
      <c r="A25" s="319" t="s">
        <v>62</v>
      </c>
      <c r="B25" s="320" t="s">
        <v>130</v>
      </c>
      <c r="C25" s="311"/>
      <c r="D25" s="315"/>
      <c r="F25" s="4"/>
    </row>
    <row r="26" spans="1:6" customFormat="1" ht="25.5">
      <c r="A26" s="316"/>
      <c r="B26" s="301" t="s">
        <v>131</v>
      </c>
      <c r="C26" s="311"/>
      <c r="D26" s="315"/>
      <c r="F26" s="4"/>
    </row>
    <row r="27" spans="1:6" customFormat="1" ht="12.75">
      <c r="A27" s="316"/>
      <c r="B27" s="301" t="s">
        <v>132</v>
      </c>
      <c r="C27" s="311"/>
      <c r="D27" s="315"/>
      <c r="F27" s="4"/>
    </row>
    <row r="28" spans="1:6" customFormat="1" ht="38.25">
      <c r="A28" s="316"/>
      <c r="B28" s="301" t="s">
        <v>133</v>
      </c>
      <c r="C28" s="311"/>
      <c r="D28" s="315"/>
      <c r="F28" s="4"/>
    </row>
    <row r="29" spans="1:6" customFormat="1" ht="12.75">
      <c r="A29" s="316"/>
      <c r="B29" s="301" t="s">
        <v>134</v>
      </c>
      <c r="C29" s="311"/>
      <c r="D29" s="315"/>
      <c r="F29" s="4"/>
    </row>
    <row r="30" spans="1:6" customFormat="1" ht="12.75">
      <c r="A30" s="295"/>
      <c r="B30" s="310"/>
      <c r="C30" s="317" t="s">
        <v>5</v>
      </c>
      <c r="D30" s="302">
        <v>10</v>
      </c>
      <c r="E30" s="492"/>
      <c r="F30" s="4"/>
    </row>
    <row r="31" spans="1:6" customFormat="1" ht="12.75">
      <c r="A31" s="292"/>
      <c r="B31" s="318"/>
      <c r="C31" s="293"/>
      <c r="D31" s="294"/>
      <c r="F31" s="4"/>
    </row>
    <row r="32" spans="1:6" customFormat="1" ht="38.25">
      <c r="A32" s="309" t="s">
        <v>165</v>
      </c>
      <c r="B32" s="301" t="s">
        <v>450</v>
      </c>
      <c r="C32" s="311" t="s">
        <v>135</v>
      </c>
      <c r="D32" s="315"/>
      <c r="F32" s="4"/>
    </row>
    <row r="33" spans="1:8" customFormat="1" ht="12.75">
      <c r="A33" s="316"/>
      <c r="B33" s="301" t="s">
        <v>136</v>
      </c>
      <c r="C33" s="311" t="s">
        <v>137</v>
      </c>
      <c r="D33" s="315">
        <v>20</v>
      </c>
      <c r="E33" s="492"/>
      <c r="F33" s="4"/>
    </row>
    <row r="34" spans="1:8" customFormat="1" ht="13.5" thickBot="1">
      <c r="A34" s="316"/>
      <c r="B34" s="301" t="s">
        <v>138</v>
      </c>
      <c r="C34" s="311" t="s">
        <v>137</v>
      </c>
      <c r="D34" s="315">
        <v>20</v>
      </c>
      <c r="E34" s="492"/>
      <c r="F34" s="4"/>
    </row>
    <row r="35" spans="1:8" s="4" customFormat="1" ht="16.5" thickBot="1">
      <c r="A35" s="505">
        <v>1</v>
      </c>
      <c r="B35" s="506" t="s">
        <v>156</v>
      </c>
      <c r="C35" s="507"/>
      <c r="D35" s="507"/>
      <c r="E35" s="507"/>
      <c r="F35" s="508"/>
    </row>
    <row r="36" spans="1:8" s="4" customFormat="1" ht="12.75"/>
    <row r="37" spans="1:8" s="4" customFormat="1" ht="12.75">
      <c r="A37" s="100">
        <v>2</v>
      </c>
      <c r="B37" s="22" t="s">
        <v>10</v>
      </c>
      <c r="C37" s="303"/>
      <c r="D37" s="304"/>
      <c r="E37" s="305"/>
      <c r="F37" s="62"/>
    </row>
    <row r="38" spans="1:8" s="4" customFormat="1" ht="12.75">
      <c r="A38" s="536"/>
      <c r="B38" s="537"/>
      <c r="C38" s="146"/>
      <c r="D38" s="574"/>
      <c r="E38" s="92"/>
      <c r="F38" s="65"/>
    </row>
    <row r="39" spans="1:8" s="545" customFormat="1" ht="30">
      <c r="A39" s="563" t="s">
        <v>33</v>
      </c>
      <c r="B39" s="564" t="s">
        <v>254</v>
      </c>
      <c r="C39" s="565"/>
      <c r="D39" s="566"/>
      <c r="E39" s="567"/>
      <c r="F39" s="566"/>
      <c r="G39" s="568"/>
    </row>
    <row r="40" spans="1:8" s="545" customFormat="1" ht="90">
      <c r="A40" s="569"/>
      <c r="B40" s="570" t="s">
        <v>255</v>
      </c>
      <c r="C40" s="565"/>
      <c r="D40" s="566"/>
      <c r="E40" s="567"/>
      <c r="F40" s="566"/>
      <c r="G40" s="568"/>
    </row>
    <row r="41" spans="1:8" s="545" customFormat="1" ht="17.25">
      <c r="A41" s="569"/>
      <c r="B41" s="570" t="s">
        <v>256</v>
      </c>
      <c r="C41" s="552" t="s">
        <v>249</v>
      </c>
      <c r="D41" s="571">
        <v>250</v>
      </c>
      <c r="E41" s="572"/>
      <c r="F41" s="573"/>
      <c r="G41" s="568"/>
    </row>
    <row r="42" spans="1:8" s="545" customFormat="1" ht="15">
      <c r="A42" s="575"/>
      <c r="B42" s="576"/>
      <c r="C42" s="554"/>
      <c r="D42" s="577"/>
      <c r="E42" s="578"/>
      <c r="F42" s="579"/>
      <c r="G42" s="580"/>
    </row>
    <row r="43" spans="1:8" s="545" customFormat="1" ht="30">
      <c r="A43" s="563" t="s">
        <v>34</v>
      </c>
      <c r="B43" s="564" t="s">
        <v>257</v>
      </c>
      <c r="C43" s="565"/>
      <c r="D43" s="566"/>
      <c r="E43" s="567"/>
      <c r="F43" s="566"/>
      <c r="G43" s="568"/>
    </row>
    <row r="44" spans="1:8" s="545" customFormat="1" ht="90">
      <c r="A44" s="569"/>
      <c r="B44" s="570" t="s">
        <v>258</v>
      </c>
      <c r="C44" s="565"/>
      <c r="D44" s="566"/>
      <c r="E44" s="567"/>
      <c r="F44" s="566"/>
      <c r="G44" s="568"/>
      <c r="H44" s="581"/>
    </row>
    <row r="45" spans="1:8" s="545" customFormat="1" ht="15">
      <c r="A45" s="569"/>
      <c r="B45" s="570" t="s">
        <v>256</v>
      </c>
      <c r="C45" s="565" t="s">
        <v>5</v>
      </c>
      <c r="D45" s="571">
        <v>250</v>
      </c>
      <c r="E45" s="572"/>
      <c r="F45" s="573"/>
      <c r="G45" s="568"/>
    </row>
    <row r="46" spans="1:8" s="4" customFormat="1" ht="12.75">
      <c r="A46" s="99"/>
      <c r="B46" s="18"/>
      <c r="C46" s="19"/>
      <c r="D46" s="20"/>
      <c r="E46" s="68"/>
      <c r="F46" s="61"/>
    </row>
    <row r="47" spans="1:8" s="4" customFormat="1" ht="76.5">
      <c r="A47" s="563" t="s">
        <v>35</v>
      </c>
      <c r="B47" s="28" t="s">
        <v>29</v>
      </c>
      <c r="C47" s="30"/>
      <c r="D47" s="30"/>
      <c r="E47" s="74"/>
      <c r="F47" s="63"/>
    </row>
    <row r="48" spans="1:8" ht="12.75">
      <c r="A48" s="102"/>
      <c r="B48" s="28"/>
      <c r="C48" s="25" t="s">
        <v>5</v>
      </c>
      <c r="D48" s="31">
        <v>40</v>
      </c>
      <c r="E48" s="60"/>
      <c r="F48" s="61"/>
      <c r="G48" s="4"/>
    </row>
    <row r="49" spans="1:8" ht="12.75">
      <c r="A49" s="102"/>
      <c r="B49" s="32"/>
      <c r="C49" s="30"/>
      <c r="D49" s="29"/>
      <c r="E49" s="60"/>
      <c r="F49" s="61"/>
      <c r="H49" s="476"/>
    </row>
    <row r="50" spans="1:8" ht="67.5" customHeight="1">
      <c r="A50" s="563" t="s">
        <v>332</v>
      </c>
      <c r="B50" s="24" t="s">
        <v>30</v>
      </c>
      <c r="C50" s="30"/>
      <c r="D50" s="30"/>
      <c r="E50" s="60"/>
      <c r="F50" s="61"/>
      <c r="G50" s="4"/>
    </row>
    <row r="51" spans="1:8" ht="12.75">
      <c r="A51" s="102"/>
      <c r="B51" s="28"/>
      <c r="C51" s="25" t="s">
        <v>5</v>
      </c>
      <c r="D51" s="31">
        <v>10</v>
      </c>
      <c r="E51" s="60"/>
      <c r="F51" s="61"/>
      <c r="G51" s="4"/>
    </row>
    <row r="52" spans="1:8" ht="12.75">
      <c r="A52" s="102"/>
      <c r="B52" s="28"/>
      <c r="C52" s="25"/>
      <c r="D52" s="31"/>
      <c r="E52" s="60"/>
      <c r="F52" s="61"/>
      <c r="G52" s="4"/>
    </row>
    <row r="53" spans="1:8" ht="15">
      <c r="A53" s="563" t="s">
        <v>334</v>
      </c>
      <c r="B53" s="206" t="s">
        <v>157</v>
      </c>
      <c r="C53" s="25"/>
      <c r="D53" s="31"/>
      <c r="E53" s="60"/>
      <c r="F53" s="61"/>
      <c r="G53" s="4"/>
    </row>
    <row r="54" spans="1:8" ht="12.75">
      <c r="A54" s="2"/>
      <c r="B54" s="2" t="s">
        <v>158</v>
      </c>
      <c r="C54" s="25" t="s">
        <v>9</v>
      </c>
      <c r="D54" s="31">
        <v>50</v>
      </c>
      <c r="E54" s="60"/>
      <c r="F54" s="61"/>
      <c r="G54" s="4"/>
    </row>
    <row r="55" spans="1:8" ht="13.5" thickBot="1">
      <c r="A55" s="2"/>
      <c r="B55" s="2"/>
      <c r="C55" s="25"/>
      <c r="D55" s="31"/>
      <c r="E55" s="60"/>
      <c r="F55" s="61"/>
      <c r="G55" s="4"/>
    </row>
    <row r="56" spans="1:8" s="154" customFormat="1" ht="16.5" thickBot="1">
      <c r="A56" s="502">
        <v>2</v>
      </c>
      <c r="B56" s="503" t="s">
        <v>11</v>
      </c>
      <c r="C56" s="499"/>
      <c r="D56" s="488"/>
      <c r="E56" s="509"/>
      <c r="F56" s="504"/>
      <c r="G56" s="162"/>
    </row>
    <row r="57" spans="1:8" ht="12.75">
      <c r="A57" s="98"/>
      <c r="B57" s="18"/>
      <c r="C57" s="143"/>
      <c r="D57" s="144"/>
      <c r="E57" s="74"/>
      <c r="F57" s="63"/>
      <c r="G57" s="4"/>
    </row>
    <row r="58" spans="1:8" ht="12.75">
      <c r="A58" s="100">
        <v>3</v>
      </c>
      <c r="B58" s="22" t="s">
        <v>12</v>
      </c>
      <c r="C58" s="145"/>
      <c r="D58" s="145"/>
      <c r="E58" s="142"/>
      <c r="F58" s="62"/>
      <c r="G58" s="4"/>
    </row>
    <row r="59" spans="1:8" s="545" customFormat="1" ht="15.75">
      <c r="A59" s="538"/>
      <c r="B59" s="539" t="s">
        <v>181</v>
      </c>
      <c r="C59" s="540"/>
      <c r="D59" s="541"/>
      <c r="E59" s="542"/>
      <c r="F59" s="543"/>
      <c r="G59" s="544"/>
    </row>
    <row r="60" spans="1:8" s="545" customFormat="1" ht="15.75">
      <c r="A60" s="538"/>
      <c r="B60" s="546" t="s">
        <v>182</v>
      </c>
      <c r="C60" s="540"/>
      <c r="D60" s="541"/>
      <c r="E60" s="542"/>
      <c r="F60" s="543"/>
      <c r="G60" s="544"/>
    </row>
    <row r="61" spans="1:8" s="545" customFormat="1" ht="135">
      <c r="A61" s="538"/>
      <c r="B61" s="547" t="s">
        <v>183</v>
      </c>
      <c r="C61" s="540"/>
      <c r="D61" s="541"/>
      <c r="E61" s="542"/>
      <c r="F61" s="543"/>
      <c r="G61" s="544"/>
    </row>
    <row r="62" spans="1:8" s="545" customFormat="1" ht="45">
      <c r="A62" s="538"/>
      <c r="B62" s="547" t="s">
        <v>184</v>
      </c>
      <c r="C62" s="540"/>
      <c r="D62" s="541"/>
      <c r="E62" s="542"/>
      <c r="F62" s="543"/>
      <c r="G62" s="544"/>
    </row>
    <row r="63" spans="1:8" s="545" customFormat="1" ht="15.75">
      <c r="A63" s="538"/>
      <c r="B63" s="548" t="s">
        <v>185</v>
      </c>
      <c r="C63" s="540"/>
      <c r="D63" s="541"/>
      <c r="E63" s="542"/>
      <c r="F63" s="543"/>
      <c r="G63" s="544"/>
    </row>
    <row r="64" spans="1:8" s="545" customFormat="1" ht="30">
      <c r="A64" s="538"/>
      <c r="B64" s="547" t="s">
        <v>186</v>
      </c>
      <c r="C64" s="540"/>
      <c r="D64" s="541"/>
      <c r="E64" s="542"/>
      <c r="F64" s="543"/>
      <c r="G64" s="544"/>
    </row>
    <row r="65" spans="1:7" s="545" customFormat="1" ht="45">
      <c r="A65" s="538"/>
      <c r="B65" s="547" t="s">
        <v>187</v>
      </c>
      <c r="C65" s="540"/>
      <c r="D65" s="541"/>
      <c r="E65" s="542"/>
      <c r="F65" s="543"/>
      <c r="G65" s="544"/>
    </row>
    <row r="66" spans="1:7" s="545" customFormat="1" ht="45" customHeight="1">
      <c r="A66" s="538"/>
      <c r="B66" s="549" t="s">
        <v>531</v>
      </c>
      <c r="C66" s="540"/>
      <c r="D66" s="541"/>
      <c r="E66" s="542"/>
      <c r="F66" s="543"/>
      <c r="G66" s="544"/>
    </row>
    <row r="67" spans="1:7" s="545" customFormat="1" ht="15.75">
      <c r="A67" s="538"/>
      <c r="B67" s="547" t="s">
        <v>188</v>
      </c>
      <c r="C67" s="540"/>
      <c r="D67" s="541"/>
      <c r="E67" s="542"/>
      <c r="F67" s="543"/>
      <c r="G67" s="544"/>
    </row>
    <row r="68" spans="1:7" s="545" customFormat="1" ht="30.75" customHeight="1">
      <c r="A68" s="538"/>
      <c r="B68" s="547" t="s">
        <v>189</v>
      </c>
      <c r="C68" s="540"/>
      <c r="D68" s="541"/>
      <c r="E68" s="542"/>
      <c r="F68" s="543"/>
      <c r="G68" s="544"/>
    </row>
    <row r="69" spans="1:7" s="545" customFormat="1" ht="15.75">
      <c r="A69" s="538"/>
      <c r="B69" s="548" t="s">
        <v>190</v>
      </c>
      <c r="C69" s="540"/>
      <c r="D69" s="541"/>
      <c r="E69" s="542"/>
      <c r="F69" s="543"/>
      <c r="G69" s="544"/>
    </row>
    <row r="70" spans="1:7" s="545" customFormat="1" ht="90">
      <c r="A70" s="538"/>
      <c r="B70" s="547" t="s">
        <v>191</v>
      </c>
      <c r="C70" s="540"/>
      <c r="D70" s="541"/>
      <c r="E70" s="542"/>
      <c r="F70" s="543"/>
      <c r="G70" s="544"/>
    </row>
    <row r="71" spans="1:7" s="545" customFormat="1" ht="120">
      <c r="A71" s="538"/>
      <c r="B71" s="547" t="s">
        <v>532</v>
      </c>
      <c r="C71" s="540"/>
      <c r="D71" s="541"/>
      <c r="E71" s="542"/>
      <c r="F71" s="543"/>
      <c r="G71" s="544"/>
    </row>
    <row r="72" spans="1:7" s="545" customFormat="1" ht="30">
      <c r="A72" s="538"/>
      <c r="B72" s="547" t="s">
        <v>192</v>
      </c>
      <c r="C72" s="540"/>
      <c r="D72" s="541"/>
      <c r="E72" s="542"/>
      <c r="F72" s="543"/>
      <c r="G72" s="544"/>
    </row>
    <row r="73" spans="1:7" s="545" customFormat="1" ht="15.75">
      <c r="A73" s="538"/>
      <c r="B73" s="548" t="s">
        <v>193</v>
      </c>
      <c r="C73" s="540"/>
      <c r="D73" s="541"/>
      <c r="E73" s="542"/>
      <c r="F73" s="543"/>
      <c r="G73" s="544"/>
    </row>
    <row r="74" spans="1:7" s="545" customFormat="1" ht="60">
      <c r="A74" s="538"/>
      <c r="B74" s="547" t="s">
        <v>194</v>
      </c>
      <c r="C74" s="540"/>
      <c r="D74" s="541"/>
      <c r="E74" s="542"/>
      <c r="F74" s="543"/>
      <c r="G74" s="544"/>
    </row>
    <row r="75" spans="1:7" s="545" customFormat="1" ht="105">
      <c r="A75" s="538"/>
      <c r="B75" s="549" t="s">
        <v>451</v>
      </c>
      <c r="C75" s="540"/>
      <c r="D75" s="541"/>
      <c r="E75" s="542"/>
      <c r="F75" s="543"/>
      <c r="G75" s="544"/>
    </row>
    <row r="76" spans="1:7" s="545" customFormat="1" ht="15.75">
      <c r="A76" s="538"/>
      <c r="B76" s="548" t="s">
        <v>195</v>
      </c>
      <c r="C76" s="540"/>
      <c r="D76" s="541"/>
      <c r="E76" s="542"/>
      <c r="F76" s="543"/>
      <c r="G76" s="544"/>
    </row>
    <row r="77" spans="1:7" s="545" customFormat="1" ht="60">
      <c r="A77" s="538"/>
      <c r="B77" s="549" t="s">
        <v>452</v>
      </c>
      <c r="C77" s="540"/>
      <c r="D77" s="541"/>
      <c r="E77" s="542"/>
      <c r="F77" s="543"/>
      <c r="G77" s="544"/>
    </row>
    <row r="78" spans="1:7" s="545" customFormat="1" ht="45">
      <c r="A78" s="538"/>
      <c r="B78" s="547" t="s">
        <v>196</v>
      </c>
      <c r="C78" s="540"/>
      <c r="D78" s="541"/>
      <c r="E78" s="542"/>
      <c r="F78" s="543"/>
      <c r="G78" s="544"/>
    </row>
    <row r="79" spans="1:7" s="545" customFormat="1" ht="90">
      <c r="A79" s="538"/>
      <c r="B79" s="549" t="s">
        <v>453</v>
      </c>
      <c r="C79" s="540"/>
      <c r="D79" s="541"/>
      <c r="E79" s="542"/>
      <c r="F79" s="543"/>
      <c r="G79" s="544"/>
    </row>
    <row r="80" spans="1:7" s="545" customFormat="1" ht="15.75">
      <c r="A80" s="538"/>
      <c r="B80" s="548" t="s">
        <v>197</v>
      </c>
      <c r="C80" s="540"/>
      <c r="D80" s="541"/>
      <c r="E80" s="542"/>
      <c r="F80" s="543"/>
      <c r="G80" s="544"/>
    </row>
    <row r="81" spans="1:7" s="545" customFormat="1" ht="75">
      <c r="A81" s="538"/>
      <c r="B81" s="549" t="s">
        <v>454</v>
      </c>
      <c r="C81" s="540"/>
      <c r="D81" s="541"/>
      <c r="E81" s="542"/>
      <c r="F81" s="543"/>
      <c r="G81" s="544"/>
    </row>
    <row r="82" spans="1:7" s="545" customFormat="1" ht="15.75">
      <c r="A82" s="538"/>
      <c r="B82" s="548" t="s">
        <v>198</v>
      </c>
      <c r="C82" s="540"/>
      <c r="D82" s="541"/>
      <c r="E82" s="542"/>
      <c r="F82" s="543"/>
      <c r="G82" s="544"/>
    </row>
    <row r="83" spans="1:7" s="545" customFormat="1" ht="90">
      <c r="A83" s="538"/>
      <c r="B83" s="549" t="s">
        <v>455</v>
      </c>
      <c r="C83" s="540"/>
      <c r="D83" s="541"/>
      <c r="E83" s="542"/>
      <c r="F83" s="543"/>
      <c r="G83" s="544"/>
    </row>
    <row r="84" spans="1:7" s="545" customFormat="1" ht="15.75">
      <c r="A84" s="538"/>
      <c r="B84" s="548" t="s">
        <v>199</v>
      </c>
      <c r="C84" s="540"/>
      <c r="D84" s="541"/>
      <c r="E84" s="542"/>
      <c r="F84" s="543"/>
      <c r="G84" s="544"/>
    </row>
    <row r="85" spans="1:7" s="545" customFormat="1" ht="165">
      <c r="A85" s="538"/>
      <c r="B85" s="547" t="s">
        <v>456</v>
      </c>
      <c r="C85" s="540"/>
      <c r="D85" s="541"/>
      <c r="E85" s="542"/>
      <c r="F85" s="543"/>
      <c r="G85" s="544"/>
    </row>
    <row r="86" spans="1:7" s="545" customFormat="1" ht="75">
      <c r="A86" s="538"/>
      <c r="B86" s="547" t="s">
        <v>200</v>
      </c>
      <c r="C86" s="540"/>
      <c r="D86" s="541"/>
      <c r="E86" s="542"/>
      <c r="F86" s="543"/>
      <c r="G86" s="544"/>
    </row>
    <row r="87" spans="1:7" s="545" customFormat="1" ht="90">
      <c r="A87" s="538"/>
      <c r="B87" s="547" t="s">
        <v>201</v>
      </c>
      <c r="C87" s="540"/>
      <c r="D87" s="541"/>
      <c r="E87" s="542"/>
      <c r="F87" s="543"/>
      <c r="G87" s="544"/>
    </row>
    <row r="88" spans="1:7" s="545" customFormat="1" ht="45">
      <c r="A88" s="538"/>
      <c r="B88" s="547" t="s">
        <v>202</v>
      </c>
      <c r="C88" s="540"/>
      <c r="D88" s="541"/>
      <c r="E88" s="542"/>
      <c r="F88" s="543"/>
      <c r="G88" s="544"/>
    </row>
    <row r="89" spans="1:7" s="545" customFormat="1" ht="15.75">
      <c r="A89" s="538"/>
      <c r="B89" s="547" t="s">
        <v>203</v>
      </c>
      <c r="C89" s="540"/>
      <c r="D89" s="541"/>
      <c r="E89" s="542"/>
      <c r="F89" s="543"/>
      <c r="G89" s="544"/>
    </row>
    <row r="90" spans="1:7" s="545" customFormat="1" ht="30">
      <c r="A90" s="538"/>
      <c r="B90" s="547" t="s">
        <v>204</v>
      </c>
      <c r="C90" s="540"/>
      <c r="D90" s="541"/>
      <c r="E90" s="542"/>
      <c r="F90" s="543"/>
      <c r="G90" s="544"/>
    </row>
    <row r="91" spans="1:7" s="545" customFormat="1" ht="30">
      <c r="A91" s="538"/>
      <c r="B91" s="547" t="s">
        <v>205</v>
      </c>
      <c r="C91" s="540"/>
      <c r="D91" s="541"/>
      <c r="E91" s="542"/>
      <c r="F91" s="543"/>
      <c r="G91" s="544"/>
    </row>
    <row r="92" spans="1:7" s="545" customFormat="1" ht="45">
      <c r="A92" s="538"/>
      <c r="B92" s="547" t="s">
        <v>206</v>
      </c>
      <c r="C92" s="540"/>
      <c r="D92" s="541"/>
      <c r="E92" s="542"/>
      <c r="F92" s="543"/>
      <c r="G92" s="544"/>
    </row>
    <row r="93" spans="1:7" s="545" customFormat="1" ht="15.75">
      <c r="A93" s="538"/>
      <c r="B93" s="548" t="s">
        <v>207</v>
      </c>
      <c r="C93" s="540"/>
      <c r="D93" s="541"/>
      <c r="E93" s="542"/>
      <c r="F93" s="543"/>
      <c r="G93" s="544"/>
    </row>
    <row r="94" spans="1:7" s="545" customFormat="1" ht="105">
      <c r="A94" s="538"/>
      <c r="B94" s="547" t="s">
        <v>208</v>
      </c>
      <c r="C94" s="540"/>
      <c r="D94" s="541"/>
      <c r="E94" s="542"/>
      <c r="F94" s="543"/>
      <c r="G94" s="544"/>
    </row>
    <row r="95" spans="1:7" s="545" customFormat="1" ht="60">
      <c r="A95" s="538"/>
      <c r="B95" s="547" t="s">
        <v>209</v>
      </c>
      <c r="C95" s="540"/>
      <c r="D95" s="541"/>
      <c r="E95" s="542"/>
      <c r="F95" s="543"/>
      <c r="G95" s="544"/>
    </row>
    <row r="96" spans="1:7" s="545" customFormat="1" ht="137.25">
      <c r="A96" s="538"/>
      <c r="B96" s="547" t="s">
        <v>210</v>
      </c>
      <c r="C96" s="540"/>
      <c r="D96" s="541"/>
      <c r="E96" s="542"/>
      <c r="F96" s="543"/>
      <c r="G96" s="544"/>
    </row>
    <row r="97" spans="1:7" s="545" customFormat="1" ht="15.75">
      <c r="A97" s="538"/>
      <c r="B97" s="547" t="s">
        <v>211</v>
      </c>
      <c r="C97" s="540"/>
      <c r="D97" s="541"/>
      <c r="E97" s="542"/>
      <c r="F97" s="543"/>
      <c r="G97" s="544"/>
    </row>
    <row r="98" spans="1:7" s="545" customFormat="1" ht="135">
      <c r="A98" s="538"/>
      <c r="B98" s="547" t="s">
        <v>212</v>
      </c>
      <c r="C98" s="540"/>
      <c r="D98" s="541"/>
      <c r="E98" s="542"/>
      <c r="F98" s="543"/>
      <c r="G98" s="544"/>
    </row>
    <row r="99" spans="1:7" s="545" customFormat="1" ht="180">
      <c r="A99" s="538"/>
      <c r="B99" s="547" t="s">
        <v>213</v>
      </c>
      <c r="C99" s="540"/>
      <c r="D99" s="541"/>
      <c r="E99" s="542"/>
      <c r="F99" s="543"/>
      <c r="G99" s="544"/>
    </row>
    <row r="100" spans="1:7" s="545" customFormat="1" ht="45">
      <c r="A100" s="538"/>
      <c r="B100" s="547" t="s">
        <v>214</v>
      </c>
      <c r="C100" s="540"/>
      <c r="D100" s="541"/>
      <c r="E100" s="542"/>
      <c r="F100" s="543"/>
      <c r="G100" s="544"/>
    </row>
    <row r="101" spans="1:7" s="545" customFormat="1" ht="30">
      <c r="A101" s="538"/>
      <c r="B101" s="547" t="s">
        <v>215</v>
      </c>
      <c r="C101" s="540"/>
      <c r="D101" s="541"/>
      <c r="E101" s="542"/>
      <c r="F101" s="543"/>
      <c r="G101" s="544"/>
    </row>
    <row r="102" spans="1:7" s="545" customFormat="1" ht="15.75">
      <c r="A102" s="538"/>
      <c r="B102" s="548" t="s">
        <v>216</v>
      </c>
      <c r="C102" s="540"/>
      <c r="D102" s="541"/>
      <c r="E102" s="542"/>
      <c r="F102" s="543"/>
      <c r="G102" s="544"/>
    </row>
    <row r="103" spans="1:7" s="545" customFormat="1" ht="45">
      <c r="A103" s="538"/>
      <c r="B103" s="547" t="s">
        <v>217</v>
      </c>
      <c r="C103" s="540"/>
      <c r="D103" s="541"/>
      <c r="E103" s="542"/>
      <c r="F103" s="543"/>
      <c r="G103" s="544"/>
    </row>
    <row r="104" spans="1:7" s="545" customFormat="1" ht="60">
      <c r="A104" s="538"/>
      <c r="B104" s="547" t="s">
        <v>218</v>
      </c>
      <c r="C104" s="540"/>
      <c r="D104" s="541"/>
      <c r="E104" s="542"/>
      <c r="F104" s="543"/>
      <c r="G104" s="544"/>
    </row>
    <row r="105" spans="1:7" s="545" customFormat="1" ht="90">
      <c r="A105" s="538"/>
      <c r="B105" s="547" t="s">
        <v>219</v>
      </c>
      <c r="C105" s="540"/>
      <c r="D105" s="541"/>
      <c r="E105" s="542"/>
      <c r="F105" s="543"/>
      <c r="G105" s="544"/>
    </row>
    <row r="106" spans="1:7" s="545" customFormat="1" ht="30">
      <c r="A106" s="538"/>
      <c r="B106" s="547" t="s">
        <v>220</v>
      </c>
      <c r="C106" s="540"/>
      <c r="D106" s="541"/>
      <c r="E106" s="542"/>
      <c r="F106" s="543"/>
      <c r="G106" s="544"/>
    </row>
    <row r="107" spans="1:7" s="545" customFormat="1" ht="90">
      <c r="A107" s="538"/>
      <c r="B107" s="547" t="s">
        <v>221</v>
      </c>
      <c r="C107" s="540"/>
      <c r="D107" s="541"/>
      <c r="E107" s="542"/>
      <c r="F107" s="543"/>
      <c r="G107" s="544"/>
    </row>
    <row r="108" spans="1:7" s="545" customFormat="1" ht="90">
      <c r="A108" s="538"/>
      <c r="B108" s="547" t="s">
        <v>222</v>
      </c>
      <c r="C108" s="540"/>
      <c r="D108" s="541"/>
      <c r="E108" s="542"/>
      <c r="F108" s="543"/>
      <c r="G108" s="544"/>
    </row>
    <row r="109" spans="1:7" s="545" customFormat="1" ht="45">
      <c r="A109" s="538"/>
      <c r="B109" s="547" t="s">
        <v>223</v>
      </c>
      <c r="C109" s="540"/>
      <c r="D109" s="541"/>
      <c r="E109" s="542"/>
      <c r="F109" s="543"/>
      <c r="G109" s="544"/>
    </row>
    <row r="110" spans="1:7" s="545" customFormat="1" ht="31.5" customHeight="1">
      <c r="A110" s="538"/>
      <c r="B110" s="547" t="s">
        <v>224</v>
      </c>
      <c r="C110" s="540"/>
      <c r="D110" s="541"/>
      <c r="E110" s="542"/>
      <c r="F110" s="543"/>
      <c r="G110" s="544"/>
    </row>
    <row r="111" spans="1:7" s="545" customFormat="1" ht="60">
      <c r="A111" s="538"/>
      <c r="B111" s="547" t="s">
        <v>225</v>
      </c>
      <c r="C111" s="540"/>
      <c r="D111" s="541"/>
      <c r="E111" s="542"/>
      <c r="F111" s="543"/>
      <c r="G111" s="544"/>
    </row>
    <row r="112" spans="1:7" s="545" customFormat="1" ht="60">
      <c r="A112" s="538"/>
      <c r="B112" s="547" t="s">
        <v>226</v>
      </c>
      <c r="C112" s="540"/>
      <c r="D112" s="541"/>
      <c r="E112" s="542"/>
      <c r="F112" s="543"/>
      <c r="G112" s="544"/>
    </row>
    <row r="113" spans="1:7" s="545" customFormat="1" ht="45">
      <c r="A113" s="538"/>
      <c r="B113" s="547" t="s">
        <v>227</v>
      </c>
      <c r="C113" s="540"/>
      <c r="D113" s="541"/>
      <c r="E113" s="542"/>
      <c r="F113" s="543"/>
      <c r="G113" s="544"/>
    </row>
    <row r="114" spans="1:7" s="545" customFormat="1" ht="30">
      <c r="A114" s="538"/>
      <c r="B114" s="547" t="s">
        <v>228</v>
      </c>
      <c r="C114" s="540"/>
      <c r="D114" s="541"/>
      <c r="E114" s="542"/>
      <c r="F114" s="543"/>
      <c r="G114" s="544"/>
    </row>
    <row r="115" spans="1:7" s="545" customFormat="1" ht="15.75">
      <c r="A115" s="538"/>
      <c r="B115" s="550" t="s">
        <v>229</v>
      </c>
      <c r="C115" s="540"/>
      <c r="D115" s="541"/>
      <c r="E115" s="542"/>
      <c r="F115" s="543"/>
      <c r="G115" s="544"/>
    </row>
    <row r="116" spans="1:7" s="545" customFormat="1" ht="30">
      <c r="A116" s="538"/>
      <c r="B116" s="549" t="s">
        <v>230</v>
      </c>
      <c r="C116" s="540"/>
      <c r="D116" s="541"/>
      <c r="E116" s="542"/>
      <c r="F116" s="543"/>
      <c r="G116" s="544"/>
    </row>
    <row r="117" spans="1:7" s="545" customFormat="1" ht="30">
      <c r="A117" s="538"/>
      <c r="B117" s="549" t="s">
        <v>231</v>
      </c>
      <c r="C117" s="540"/>
      <c r="D117" s="541"/>
      <c r="E117" s="542"/>
      <c r="F117" s="543"/>
      <c r="G117" s="544"/>
    </row>
    <row r="118" spans="1:7" s="545" customFormat="1" ht="60">
      <c r="A118" s="538"/>
      <c r="B118" s="549" t="s">
        <v>232</v>
      </c>
      <c r="C118" s="540"/>
      <c r="D118" s="541"/>
      <c r="E118" s="542"/>
      <c r="F118" s="543"/>
      <c r="G118" s="544"/>
    </row>
    <row r="119" spans="1:7" s="545" customFormat="1" ht="45">
      <c r="A119" s="538"/>
      <c r="B119" s="549" t="s">
        <v>233</v>
      </c>
      <c r="C119" s="540"/>
      <c r="D119" s="541"/>
      <c r="E119" s="542"/>
      <c r="F119" s="543"/>
      <c r="G119" s="544"/>
    </row>
    <row r="120" spans="1:7" s="545" customFormat="1" ht="45">
      <c r="A120" s="538"/>
      <c r="B120" s="549" t="s">
        <v>234</v>
      </c>
      <c r="C120" s="540"/>
      <c r="D120" s="541"/>
      <c r="E120" s="542"/>
      <c r="F120" s="543"/>
      <c r="G120" s="544"/>
    </row>
    <row r="121" spans="1:7" s="545" customFormat="1" ht="60">
      <c r="A121" s="538"/>
      <c r="B121" s="549" t="s">
        <v>235</v>
      </c>
      <c r="C121" s="540"/>
      <c r="D121" s="541"/>
      <c r="E121" s="542"/>
      <c r="F121" s="543"/>
      <c r="G121" s="544"/>
    </row>
    <row r="122" spans="1:7" s="545" customFormat="1" ht="45">
      <c r="A122" s="538"/>
      <c r="B122" s="549" t="s">
        <v>236</v>
      </c>
      <c r="C122" s="540"/>
      <c r="D122" s="541"/>
      <c r="E122" s="542"/>
      <c r="F122" s="543"/>
      <c r="G122" s="544"/>
    </row>
    <row r="123" spans="1:7" s="545" customFormat="1" ht="75">
      <c r="A123" s="538"/>
      <c r="B123" s="549" t="s">
        <v>237</v>
      </c>
      <c r="C123" s="540"/>
      <c r="D123" s="541"/>
      <c r="E123" s="542"/>
      <c r="F123" s="543"/>
      <c r="G123" s="544"/>
    </row>
    <row r="124" spans="1:7" s="545" customFormat="1" ht="30">
      <c r="A124" s="538"/>
      <c r="B124" s="549" t="s">
        <v>238</v>
      </c>
      <c r="C124" s="540"/>
      <c r="D124" s="541"/>
      <c r="E124" s="542"/>
      <c r="F124" s="543"/>
      <c r="G124" s="544"/>
    </row>
    <row r="125" spans="1:7" s="545" customFormat="1" ht="15.75">
      <c r="A125" s="538"/>
      <c r="B125" s="549" t="s">
        <v>239</v>
      </c>
      <c r="C125" s="540"/>
      <c r="D125" s="541"/>
      <c r="E125" s="542"/>
      <c r="F125" s="543"/>
      <c r="G125" s="544"/>
    </row>
    <row r="126" spans="1:7" s="545" customFormat="1" ht="15.75">
      <c r="A126" s="538"/>
      <c r="B126" s="550" t="s">
        <v>240</v>
      </c>
      <c r="C126" s="540"/>
      <c r="D126" s="541"/>
      <c r="E126" s="542"/>
      <c r="F126" s="543"/>
      <c r="G126" s="544"/>
    </row>
    <row r="127" spans="1:7" s="545" customFormat="1" ht="15.75">
      <c r="A127" s="538"/>
      <c r="B127" s="549" t="s">
        <v>241</v>
      </c>
      <c r="C127" s="540"/>
      <c r="D127" s="541"/>
      <c r="E127" s="542"/>
      <c r="F127" s="543"/>
      <c r="G127" s="544"/>
    </row>
    <row r="128" spans="1:7" s="545" customFormat="1" ht="15.75">
      <c r="A128" s="538"/>
      <c r="B128" s="549" t="s">
        <v>242</v>
      </c>
      <c r="C128" s="540"/>
      <c r="D128" s="541"/>
      <c r="E128" s="542"/>
      <c r="F128" s="543"/>
      <c r="G128" s="544"/>
    </row>
    <row r="129" spans="1:9" s="545" customFormat="1" ht="15.75">
      <c r="A129" s="538"/>
      <c r="B129" s="549" t="s">
        <v>243</v>
      </c>
      <c r="C129" s="540"/>
      <c r="D129" s="541"/>
      <c r="E129" s="542"/>
      <c r="F129" s="543"/>
      <c r="G129" s="544"/>
    </row>
    <row r="130" spans="1:9" s="545" customFormat="1" ht="60">
      <c r="A130" s="538"/>
      <c r="B130" s="549" t="s">
        <v>244</v>
      </c>
      <c r="C130" s="540"/>
      <c r="D130" s="541"/>
      <c r="E130" s="542"/>
      <c r="F130" s="543"/>
      <c r="G130" s="544"/>
    </row>
    <row r="131" spans="1:9" s="545" customFormat="1" ht="45">
      <c r="A131" s="538"/>
      <c r="B131" s="549" t="s">
        <v>245</v>
      </c>
      <c r="C131" s="540"/>
      <c r="D131" s="541"/>
      <c r="E131" s="542"/>
      <c r="F131" s="543"/>
      <c r="G131" s="544"/>
    </row>
    <row r="132" spans="1:9" s="545" customFormat="1" ht="30">
      <c r="A132" s="538"/>
      <c r="B132" s="549" t="s">
        <v>246</v>
      </c>
      <c r="C132" s="540"/>
      <c r="D132" s="541"/>
      <c r="E132" s="542"/>
      <c r="F132" s="543"/>
      <c r="G132" s="544"/>
    </row>
    <row r="133" spans="1:9" s="545" customFormat="1" ht="15.75">
      <c r="A133" s="538"/>
      <c r="B133" s="549" t="s">
        <v>247</v>
      </c>
      <c r="C133" s="540"/>
      <c r="D133" s="541"/>
      <c r="E133" s="542"/>
      <c r="F133" s="543"/>
      <c r="G133" s="544"/>
    </row>
    <row r="134" spans="1:9" s="545" customFormat="1" ht="30">
      <c r="A134" s="538"/>
      <c r="B134" s="549" t="s">
        <v>248</v>
      </c>
      <c r="C134" s="540"/>
      <c r="D134" s="541"/>
      <c r="E134" s="542"/>
      <c r="F134" s="543"/>
      <c r="G134" s="544"/>
    </row>
    <row r="135" spans="1:9" s="545" customFormat="1" ht="15.75">
      <c r="A135" s="608"/>
      <c r="B135" s="609"/>
      <c r="C135" s="610"/>
      <c r="D135" s="611"/>
      <c r="E135" s="612"/>
      <c r="F135" s="613"/>
      <c r="G135" s="614"/>
    </row>
    <row r="136" spans="1:9" s="545" customFormat="1" ht="51">
      <c r="A136" s="633" t="s">
        <v>38</v>
      </c>
      <c r="B136" s="619" t="s">
        <v>278</v>
      </c>
      <c r="C136" s="620"/>
      <c r="D136" s="621"/>
      <c r="E136" s="622"/>
      <c r="F136" s="623"/>
      <c r="G136" s="615"/>
    </row>
    <row r="137" spans="1:9" s="545" customFormat="1" ht="15">
      <c r="A137" s="624"/>
      <c r="B137" s="625" t="s">
        <v>259</v>
      </c>
      <c r="C137" s="626" t="s">
        <v>5</v>
      </c>
      <c r="D137" s="627">
        <v>200</v>
      </c>
      <c r="E137" s="628"/>
      <c r="F137" s="627"/>
      <c r="G137" s="616"/>
    </row>
    <row r="138" spans="1:9" s="545" customFormat="1" ht="15">
      <c r="A138" s="629"/>
      <c r="B138" s="630"/>
      <c r="C138" s="583"/>
      <c r="D138" s="589"/>
      <c r="E138" s="631"/>
      <c r="F138" s="632"/>
      <c r="G138" s="544"/>
    </row>
    <row r="139" spans="1:9" ht="51">
      <c r="A139" s="97" t="s">
        <v>39</v>
      </c>
      <c r="B139" s="34" t="s">
        <v>180</v>
      </c>
      <c r="C139" s="57"/>
      <c r="D139" s="58"/>
      <c r="E139" s="74"/>
      <c r="F139" s="63"/>
      <c r="G139" s="4"/>
    </row>
    <row r="140" spans="1:9" ht="12.75">
      <c r="A140" s="103"/>
      <c r="B140" s="37" t="s">
        <v>263</v>
      </c>
      <c r="C140" s="38" t="s">
        <v>5</v>
      </c>
      <c r="D140" s="36">
        <v>0.6</v>
      </c>
      <c r="E140" s="60"/>
      <c r="F140" s="61"/>
      <c r="G140" s="4"/>
      <c r="I140" s="72"/>
    </row>
    <row r="141" spans="1:9" ht="12.75">
      <c r="A141" s="103"/>
      <c r="B141" s="37" t="s">
        <v>13</v>
      </c>
      <c r="C141" s="38" t="s">
        <v>9</v>
      </c>
      <c r="D141" s="36">
        <v>8.4</v>
      </c>
      <c r="E141" s="60"/>
      <c r="F141" s="61"/>
      <c r="G141" s="4"/>
    </row>
    <row r="142" spans="1:9" ht="12.75">
      <c r="A142" s="103"/>
      <c r="B142" s="37" t="s">
        <v>14</v>
      </c>
      <c r="C142" s="38" t="s">
        <v>3</v>
      </c>
      <c r="D142" s="36">
        <f>SUM(D140*50)</f>
        <v>30</v>
      </c>
      <c r="E142" s="148"/>
      <c r="F142" s="61"/>
      <c r="G142" s="4"/>
    </row>
    <row r="143" spans="1:9" ht="12.75">
      <c r="A143" s="104"/>
      <c r="B143" s="39"/>
      <c r="G143" s="4"/>
    </row>
    <row r="144" spans="1:9" ht="51">
      <c r="A144" s="97" t="s">
        <v>119</v>
      </c>
      <c r="B144" s="129" t="s">
        <v>15</v>
      </c>
      <c r="C144" s="42"/>
      <c r="D144" s="43"/>
      <c r="E144" s="92"/>
      <c r="F144" s="61"/>
      <c r="G144" s="4"/>
    </row>
    <row r="145" spans="1:16" ht="12.75">
      <c r="A145" s="103"/>
      <c r="B145" s="37" t="s">
        <v>263</v>
      </c>
      <c r="C145" s="38" t="s">
        <v>5</v>
      </c>
      <c r="D145" s="36">
        <v>4.0999999999999996</v>
      </c>
      <c r="E145" s="60"/>
      <c r="F145" s="61"/>
      <c r="G145" s="4"/>
    </row>
    <row r="146" spans="1:16" ht="12.75">
      <c r="A146" s="103"/>
      <c r="B146" s="37" t="s">
        <v>13</v>
      </c>
      <c r="C146" s="38" t="s">
        <v>9</v>
      </c>
      <c r="D146" s="36">
        <v>25.6</v>
      </c>
      <c r="E146" s="60"/>
      <c r="F146" s="61"/>
      <c r="G146" s="4"/>
    </row>
    <row r="147" spans="1:16" ht="12.75">
      <c r="A147" s="103"/>
      <c r="B147" s="37" t="s">
        <v>14</v>
      </c>
      <c r="C147" s="38" t="s">
        <v>3</v>
      </c>
      <c r="D147" s="36">
        <f>SUM(D145*50)</f>
        <v>204.99999999999997</v>
      </c>
      <c r="E147" s="148"/>
      <c r="F147" s="61"/>
      <c r="G147" s="4"/>
    </row>
    <row r="148" spans="1:16" ht="12.75">
      <c r="A148" s="104"/>
      <c r="B148" s="39"/>
      <c r="G148" s="4"/>
    </row>
    <row r="149" spans="1:16" ht="51">
      <c r="A149" s="97" t="s">
        <v>120</v>
      </c>
      <c r="B149" s="37" t="s">
        <v>37</v>
      </c>
      <c r="C149" s="38"/>
      <c r="D149" s="36"/>
      <c r="E149" s="75"/>
      <c r="F149" s="61"/>
      <c r="G149" s="4"/>
    </row>
    <row r="150" spans="1:16" ht="12.75">
      <c r="A150" s="97"/>
      <c r="B150" s="37" t="s">
        <v>263</v>
      </c>
      <c r="C150" s="38" t="s">
        <v>5</v>
      </c>
      <c r="D150" s="36">
        <v>7.2</v>
      </c>
      <c r="E150" s="60"/>
      <c r="F150" s="61"/>
      <c r="G150" s="4"/>
    </row>
    <row r="151" spans="1:16" ht="12.75">
      <c r="A151" s="97"/>
      <c r="B151" s="37" t="s">
        <v>13</v>
      </c>
      <c r="C151" s="38" t="s">
        <v>9</v>
      </c>
      <c r="D151" s="36">
        <v>9.6</v>
      </c>
      <c r="E151" s="60"/>
      <c r="F151" s="61"/>
      <c r="G151" s="4"/>
    </row>
    <row r="152" spans="1:16" ht="12.75">
      <c r="A152" s="97"/>
      <c r="B152" s="37" t="s">
        <v>14</v>
      </c>
      <c r="C152" s="38" t="s">
        <v>3</v>
      </c>
      <c r="D152" s="36">
        <f>SUM(D150*50)</f>
        <v>360</v>
      </c>
      <c r="E152" s="148"/>
      <c r="F152" s="61"/>
      <c r="G152" s="4"/>
    </row>
    <row r="153" spans="1:16" ht="12.75">
      <c r="A153" s="2"/>
      <c r="B153" s="2"/>
      <c r="C153" s="2"/>
      <c r="D153" s="2"/>
      <c r="E153" s="2"/>
      <c r="F153" s="2"/>
      <c r="G153" s="4"/>
    </row>
    <row r="154" spans="1:16" ht="76.5">
      <c r="A154" s="97" t="s">
        <v>121</v>
      </c>
      <c r="B154" s="34" t="s">
        <v>264</v>
      </c>
      <c r="C154" s="40"/>
      <c r="D154" s="41"/>
      <c r="E154" s="75"/>
      <c r="F154" s="61"/>
      <c r="G154" s="4"/>
    </row>
    <row r="155" spans="1:16" ht="12.75">
      <c r="A155" s="105"/>
      <c r="B155" s="34" t="s">
        <v>36</v>
      </c>
      <c r="C155" s="35"/>
      <c r="D155" s="36"/>
      <c r="E155" s="75"/>
      <c r="F155" s="61"/>
      <c r="G155" s="4"/>
    </row>
    <row r="156" spans="1:16" s="4" customFormat="1" ht="12.75">
      <c r="A156" s="103"/>
      <c r="B156" s="37" t="s">
        <v>265</v>
      </c>
      <c r="C156" s="38" t="s">
        <v>5</v>
      </c>
      <c r="D156" s="36">
        <v>16</v>
      </c>
      <c r="E156" s="60"/>
      <c r="F156" s="61"/>
    </row>
    <row r="157" spans="1:16" s="4" customFormat="1" ht="12.75">
      <c r="A157" s="103"/>
      <c r="B157" s="37" t="s">
        <v>13</v>
      </c>
      <c r="C157" s="38" t="s">
        <v>9</v>
      </c>
      <c r="D157" s="36">
        <v>32</v>
      </c>
      <c r="E157" s="60"/>
      <c r="F157" s="61"/>
    </row>
    <row r="158" spans="1:16" s="70" customFormat="1" ht="12.75">
      <c r="A158" s="103"/>
      <c r="B158" s="37" t="s">
        <v>14</v>
      </c>
      <c r="C158" s="38" t="s">
        <v>3</v>
      </c>
      <c r="D158" s="36">
        <f>SUM(D156*50)</f>
        <v>800</v>
      </c>
      <c r="E158" s="148"/>
      <c r="F158" s="61"/>
    </row>
    <row r="159" spans="1:16" s="4" customFormat="1" ht="12.75">
      <c r="A159" s="103"/>
      <c r="B159" s="37"/>
      <c r="C159" s="1"/>
      <c r="D159" s="1"/>
      <c r="E159" s="68"/>
      <c r="F159" s="59"/>
      <c r="K159" s="108"/>
      <c r="L159" s="50"/>
      <c r="M159" s="48"/>
      <c r="N159" s="49"/>
      <c r="O159" s="75"/>
      <c r="P159" s="61">
        <f>SUM(N159*E199)</f>
        <v>0</v>
      </c>
    </row>
    <row r="160" spans="1:16" s="4" customFormat="1" ht="25.5">
      <c r="A160" s="106" t="s">
        <v>122</v>
      </c>
      <c r="B160" s="44" t="s">
        <v>266</v>
      </c>
      <c r="C160" s="40"/>
      <c r="D160" s="41"/>
      <c r="E160" s="75"/>
      <c r="F160" s="61"/>
    </row>
    <row r="161" spans="1:6" s="4" customFormat="1" ht="12.75">
      <c r="A161" s="103"/>
      <c r="B161" s="37" t="s">
        <v>263</v>
      </c>
      <c r="C161" s="38" t="s">
        <v>5</v>
      </c>
      <c r="D161" s="36">
        <v>0.03</v>
      </c>
      <c r="E161" s="60"/>
      <c r="F161" s="61"/>
    </row>
    <row r="162" spans="1:6" s="4" customFormat="1" ht="12.75">
      <c r="A162" s="103"/>
      <c r="B162" s="37" t="s">
        <v>13</v>
      </c>
      <c r="C162" s="38" t="s">
        <v>9</v>
      </c>
      <c r="D162" s="36">
        <v>1.5</v>
      </c>
      <c r="E162" s="60"/>
      <c r="F162" s="61"/>
    </row>
    <row r="163" spans="1:6" s="4" customFormat="1" ht="12.75">
      <c r="A163" s="103"/>
      <c r="B163" s="37" t="s">
        <v>14</v>
      </c>
      <c r="C163" s="38" t="s">
        <v>3</v>
      </c>
      <c r="D163" s="36">
        <f>SUM(D161*50)</f>
        <v>1.5</v>
      </c>
      <c r="E163" s="148"/>
      <c r="F163" s="61"/>
    </row>
    <row r="164" spans="1:6" s="4" customFormat="1" ht="12.75">
      <c r="A164" s="107"/>
      <c r="B164" s="47"/>
    </row>
    <row r="165" spans="1:6" s="4" customFormat="1" ht="12.75">
      <c r="A165" s="107"/>
      <c r="B165" s="47"/>
      <c r="C165" s="38"/>
      <c r="D165" s="36"/>
      <c r="E165" s="148"/>
      <c r="F165" s="61"/>
    </row>
    <row r="166" spans="1:6" s="4" customFormat="1" ht="38.25">
      <c r="A166" s="101" t="s">
        <v>123</v>
      </c>
      <c r="B166" s="44" t="s">
        <v>268</v>
      </c>
      <c r="C166" s="45"/>
      <c r="D166" s="46"/>
      <c r="E166" s="75"/>
      <c r="F166" s="61"/>
    </row>
    <row r="167" spans="1:6" s="4" customFormat="1" ht="12.75">
      <c r="A167" s="101"/>
      <c r="B167" s="44"/>
      <c r="C167" s="45"/>
      <c r="D167" s="46"/>
      <c r="E167" s="75"/>
      <c r="F167" s="61"/>
    </row>
    <row r="168" spans="1:6" s="4" customFormat="1" ht="38.25">
      <c r="A168" s="172" t="s">
        <v>124</v>
      </c>
      <c r="B168" s="37" t="s">
        <v>151</v>
      </c>
      <c r="C168" s="38"/>
      <c r="D168" s="36"/>
      <c r="E168" s="75"/>
      <c r="F168" s="61"/>
    </row>
    <row r="169" spans="1:6" s="4" customFormat="1" ht="12.75">
      <c r="A169" s="171"/>
      <c r="B169" s="37" t="s">
        <v>263</v>
      </c>
      <c r="C169" s="38" t="s">
        <v>5</v>
      </c>
      <c r="D169" s="36">
        <v>9</v>
      </c>
      <c r="E169" s="60"/>
      <c r="F169" s="61"/>
    </row>
    <row r="170" spans="1:6" s="4" customFormat="1" ht="12.75">
      <c r="A170" s="171"/>
      <c r="B170" s="37" t="s">
        <v>13</v>
      </c>
      <c r="C170" s="38" t="s">
        <v>9</v>
      </c>
      <c r="D170" s="36">
        <v>80</v>
      </c>
      <c r="E170" s="60"/>
      <c r="F170" s="61"/>
    </row>
    <row r="171" spans="1:6" s="4" customFormat="1" ht="12.75">
      <c r="A171" s="171"/>
      <c r="B171" s="37" t="s">
        <v>152</v>
      </c>
      <c r="C171" s="38"/>
      <c r="D171" s="36"/>
      <c r="E171" s="75"/>
      <c r="F171" s="61"/>
    </row>
    <row r="172" spans="1:6" s="4" customFormat="1" ht="12.75">
      <c r="A172" s="101"/>
      <c r="B172" s="44" t="s">
        <v>150</v>
      </c>
      <c r="C172" s="473" t="s">
        <v>1</v>
      </c>
      <c r="D172" s="474">
        <v>440</v>
      </c>
      <c r="E172" s="75"/>
      <c r="F172" s="61"/>
    </row>
    <row r="173" spans="1:6" s="4" customFormat="1" ht="12.75">
      <c r="A173" s="101"/>
      <c r="B173" s="44"/>
      <c r="C173" s="473"/>
      <c r="D173" s="474"/>
      <c r="E173" s="75"/>
      <c r="F173" s="61"/>
    </row>
    <row r="174" spans="1:6" s="4" customFormat="1" ht="12.75">
      <c r="A174" s="172" t="s">
        <v>280</v>
      </c>
      <c r="B174" s="559" t="s">
        <v>283</v>
      </c>
      <c r="C174" s="473"/>
      <c r="D174" s="474"/>
      <c r="E174" s="75"/>
      <c r="F174" s="61"/>
    </row>
    <row r="175" spans="1:6" s="4" customFormat="1" ht="63.75">
      <c r="B175" s="37" t="s">
        <v>269</v>
      </c>
      <c r="C175" s="38"/>
      <c r="D175" s="36"/>
      <c r="E175" s="75"/>
      <c r="F175" s="61"/>
    </row>
    <row r="176" spans="1:6" s="4" customFormat="1" ht="12.75">
      <c r="A176" s="171"/>
      <c r="B176" s="34" t="s">
        <v>36</v>
      </c>
      <c r="C176" s="35"/>
      <c r="D176" s="36"/>
      <c r="E176" s="75"/>
      <c r="F176" s="61"/>
    </row>
    <row r="177" spans="1:7" s="4" customFormat="1" ht="12.75">
      <c r="A177" s="171"/>
      <c r="B177" s="37" t="s">
        <v>267</v>
      </c>
      <c r="C177" s="38" t="s">
        <v>5</v>
      </c>
      <c r="D177" s="36">
        <v>16</v>
      </c>
      <c r="E177" s="60"/>
      <c r="F177" s="61"/>
    </row>
    <row r="178" spans="1:7" s="4" customFormat="1" ht="12.75">
      <c r="A178" s="171"/>
      <c r="B178" s="37" t="s">
        <v>13</v>
      </c>
      <c r="C178" s="38" t="s">
        <v>9</v>
      </c>
      <c r="D178" s="36">
        <v>32</v>
      </c>
      <c r="E178" s="60"/>
      <c r="F178" s="61"/>
    </row>
    <row r="179" spans="1:7" s="4" customFormat="1" ht="12.75">
      <c r="A179" s="171"/>
      <c r="B179" s="37" t="s">
        <v>14</v>
      </c>
      <c r="C179" s="38" t="s">
        <v>3</v>
      </c>
      <c r="D179" s="36">
        <f>SUM(D177*50)</f>
        <v>800</v>
      </c>
      <c r="E179" s="148"/>
      <c r="F179" s="61"/>
    </row>
    <row r="180" spans="1:7" s="4" customFormat="1" ht="38.25">
      <c r="A180" s="171"/>
      <c r="B180" s="561" t="s">
        <v>252</v>
      </c>
      <c r="C180" s="38"/>
      <c r="D180" s="36"/>
      <c r="E180" s="75"/>
      <c r="F180" s="61"/>
    </row>
    <row r="181" spans="1:7" s="4" customFormat="1" ht="12.75">
      <c r="A181" s="171"/>
      <c r="D181" s="36"/>
      <c r="E181" s="75"/>
      <c r="F181" s="61"/>
    </row>
    <row r="182" spans="1:7" s="551" customFormat="1" ht="15">
      <c r="A182" s="618">
        <v>3.1</v>
      </c>
      <c r="B182" s="582" t="s">
        <v>250</v>
      </c>
      <c r="C182" s="583"/>
      <c r="D182" s="584"/>
      <c r="E182" s="584"/>
      <c r="F182" s="584"/>
      <c r="G182" s="585"/>
    </row>
    <row r="183" spans="1:7" s="551" customFormat="1" ht="195.75" customHeight="1">
      <c r="A183" s="586"/>
      <c r="B183" s="587" t="s">
        <v>457</v>
      </c>
      <c r="C183" s="583"/>
      <c r="D183" s="584"/>
      <c r="E183" s="584"/>
      <c r="F183" s="584"/>
      <c r="G183" s="588"/>
    </row>
    <row r="184" spans="1:7" s="551" customFormat="1" ht="15">
      <c r="A184" s="591"/>
      <c r="B184" s="592" t="s">
        <v>259</v>
      </c>
      <c r="C184" s="593" t="s">
        <v>262</v>
      </c>
      <c r="D184" s="584">
        <v>170</v>
      </c>
      <c r="E184" s="584"/>
      <c r="F184" s="589"/>
      <c r="G184" s="594"/>
    </row>
    <row r="185" spans="1:7" s="551" customFormat="1" ht="15">
      <c r="A185" s="591"/>
      <c r="B185" s="595" t="s">
        <v>260</v>
      </c>
      <c r="C185" s="596" t="s">
        <v>9</v>
      </c>
      <c r="D185" s="584">
        <v>150</v>
      </c>
      <c r="E185" s="584"/>
      <c r="F185" s="589"/>
      <c r="G185" s="594"/>
    </row>
    <row r="186" spans="1:7" s="69" customFormat="1" ht="12.75">
      <c r="A186" s="597"/>
      <c r="B186" s="598" t="s">
        <v>261</v>
      </c>
      <c r="C186" s="599" t="s">
        <v>17</v>
      </c>
      <c r="D186" s="599">
        <v>50</v>
      </c>
      <c r="E186" s="584"/>
      <c r="F186" s="589"/>
      <c r="G186" s="600"/>
    </row>
    <row r="187" spans="1:7" s="69" customFormat="1" ht="12.75">
      <c r="A187" s="597"/>
      <c r="B187" s="598"/>
      <c r="C187" s="599"/>
      <c r="D187" s="599"/>
      <c r="E187" s="634"/>
      <c r="F187" s="635"/>
      <c r="G187" s="600"/>
    </row>
    <row r="188" spans="1:7" s="4" customFormat="1" ht="12.75">
      <c r="A188" s="601" t="s">
        <v>279</v>
      </c>
      <c r="B188" s="560" t="s">
        <v>270</v>
      </c>
      <c r="E188" s="75"/>
    </row>
    <row r="189" spans="1:7" s="4" customFormat="1" ht="63.75">
      <c r="B189" s="37" t="s">
        <v>272</v>
      </c>
    </row>
    <row r="190" spans="1:7" s="12" customFormat="1" ht="38.25">
      <c r="A190" s="4"/>
      <c r="B190" s="590" t="s">
        <v>273</v>
      </c>
      <c r="C190" s="4"/>
      <c r="D190" s="4"/>
      <c r="E190" s="4"/>
      <c r="F190" s="4"/>
      <c r="G190" s="4"/>
    </row>
    <row r="191" spans="1:7" s="12" customFormat="1" ht="12.75">
      <c r="A191" s="10"/>
      <c r="B191" s="602" t="s">
        <v>259</v>
      </c>
      <c r="C191" s="7" t="s">
        <v>5</v>
      </c>
      <c r="D191" s="7">
        <v>45</v>
      </c>
      <c r="E191" s="87"/>
      <c r="F191" s="87"/>
    </row>
    <row r="192" spans="1:7" s="12" customFormat="1" ht="12.75">
      <c r="A192" s="10"/>
      <c r="B192" s="602" t="s">
        <v>260</v>
      </c>
      <c r="C192" s="7" t="s">
        <v>9</v>
      </c>
      <c r="D192" s="7">
        <v>70</v>
      </c>
      <c r="E192" s="87"/>
      <c r="F192" s="87"/>
    </row>
    <row r="193" spans="1:7" s="12" customFormat="1" ht="12.75">
      <c r="A193" s="10"/>
      <c r="B193" s="602" t="s">
        <v>271</v>
      </c>
      <c r="C193" s="7" t="s">
        <v>17</v>
      </c>
      <c r="D193" s="7">
        <v>200</v>
      </c>
      <c r="E193" s="87"/>
      <c r="F193" s="87"/>
    </row>
    <row r="194" spans="1:7" s="12" customFormat="1" ht="99" customHeight="1">
      <c r="B194" s="475" t="s">
        <v>274</v>
      </c>
      <c r="F194" s="4"/>
    </row>
    <row r="195" spans="1:7" ht="12.75"/>
    <row r="196" spans="1:7" s="551" customFormat="1" ht="120">
      <c r="A196" s="553"/>
      <c r="B196" s="558" t="s">
        <v>251</v>
      </c>
      <c r="C196" s="554"/>
      <c r="D196" s="555"/>
      <c r="E196" s="555"/>
      <c r="F196" s="556"/>
      <c r="G196" s="557"/>
    </row>
    <row r="197" spans="1:7" s="4" customFormat="1" ht="13.5" thickBot="1">
      <c r="D197" s="308"/>
      <c r="E197" s="308"/>
      <c r="F197" s="308"/>
    </row>
    <row r="198" spans="1:7" s="491" customFormat="1" ht="16.5" thickBot="1">
      <c r="A198" s="485" t="s">
        <v>139</v>
      </c>
      <c r="B198" s="486" t="s">
        <v>16</v>
      </c>
      <c r="C198" s="487"/>
      <c r="D198" s="488"/>
      <c r="E198" s="489"/>
      <c r="F198" s="490"/>
    </row>
    <row r="199" spans="1:7" s="4" customFormat="1" ht="12.75">
      <c r="E199" s="75"/>
    </row>
    <row r="200" spans="1:7" ht="12.75">
      <c r="A200" s="100">
        <v>4</v>
      </c>
      <c r="B200" s="155" t="s">
        <v>41</v>
      </c>
      <c r="C200" s="131"/>
      <c r="D200" s="131"/>
      <c r="E200" s="158"/>
      <c r="F200" s="149"/>
      <c r="G200" s="4"/>
    </row>
    <row r="201" spans="1:7" s="66" customFormat="1" ht="12.75">
      <c r="A201" s="99"/>
      <c r="B201" s="33"/>
      <c r="C201" s="150"/>
      <c r="D201" s="151"/>
      <c r="E201" s="156"/>
      <c r="F201" s="130"/>
      <c r="G201" s="1"/>
    </row>
    <row r="202" spans="1:7" s="66" customFormat="1" ht="12.75">
      <c r="A202" s="99"/>
      <c r="B202" s="54" t="s">
        <v>18</v>
      </c>
      <c r="C202" s="152"/>
      <c r="D202" s="153"/>
      <c r="E202" s="157"/>
      <c r="F202" s="130"/>
      <c r="G202" s="1"/>
    </row>
    <row r="203" spans="1:7" ht="139.5" customHeight="1">
      <c r="A203" s="99"/>
      <c r="B203" s="159" t="s">
        <v>458</v>
      </c>
      <c r="C203" s="203"/>
      <c r="D203" s="52"/>
      <c r="E203" s="87"/>
      <c r="F203" s="130"/>
      <c r="G203" s="4"/>
    </row>
    <row r="204" spans="1:7" ht="12.75">
      <c r="A204" s="99"/>
      <c r="B204" s="159"/>
      <c r="C204" s="203"/>
      <c r="D204" s="52"/>
      <c r="E204" s="87"/>
      <c r="F204" s="130"/>
      <c r="G204" s="4"/>
    </row>
    <row r="205" spans="1:7" s="66" customFormat="1" ht="12.75">
      <c r="A205" s="604" t="s">
        <v>45</v>
      </c>
      <c r="B205" s="196" t="s">
        <v>281</v>
      </c>
      <c r="C205" s="450"/>
      <c r="D205" s="55"/>
      <c r="E205" s="157"/>
      <c r="F205" s="160"/>
      <c r="G205" s="1"/>
    </row>
    <row r="206" spans="1:7" s="66" customFormat="1" ht="76.5">
      <c r="A206" s="604"/>
      <c r="B206" s="23" t="s">
        <v>282</v>
      </c>
      <c r="C206" s="27" t="s">
        <v>17</v>
      </c>
      <c r="D206" s="26">
        <v>210</v>
      </c>
      <c r="E206" s="493"/>
      <c r="F206" s="161"/>
      <c r="G206" s="1"/>
    </row>
    <row r="207" spans="1:7" s="66" customFormat="1" ht="12.75">
      <c r="A207" s="604"/>
      <c r="B207" s="23"/>
      <c r="C207" s="27"/>
      <c r="D207" s="26"/>
      <c r="E207" s="76"/>
      <c r="F207" s="161"/>
      <c r="G207" s="1"/>
    </row>
    <row r="208" spans="1:7" s="66" customFormat="1" ht="12.75">
      <c r="A208" s="604" t="s">
        <v>275</v>
      </c>
      <c r="B208" s="154" t="s">
        <v>57</v>
      </c>
      <c r="C208" s="27"/>
      <c r="D208" s="26"/>
      <c r="E208" s="157"/>
      <c r="F208" s="64"/>
      <c r="G208" s="1"/>
    </row>
    <row r="209" spans="1:7" s="66" customFormat="1" ht="51">
      <c r="A209" s="617"/>
      <c r="B209" s="16" t="s">
        <v>253</v>
      </c>
      <c r="C209" s="204"/>
      <c r="D209" s="4"/>
      <c r="E209" s="87"/>
      <c r="F209" s="64"/>
      <c r="G209" s="1"/>
    </row>
    <row r="210" spans="1:7" s="66" customFormat="1" ht="12.75">
      <c r="A210" s="109"/>
      <c r="B210" s="14" t="s">
        <v>19</v>
      </c>
      <c r="C210" s="27" t="s">
        <v>1</v>
      </c>
      <c r="D210" s="26">
        <v>8</v>
      </c>
      <c r="E210" s="133"/>
      <c r="F210" s="161"/>
      <c r="G210" s="1"/>
    </row>
    <row r="211" spans="1:7" s="66" customFormat="1" ht="13.5" thickBot="1">
      <c r="A211" s="98"/>
      <c r="B211" s="14"/>
      <c r="C211" s="55"/>
      <c r="D211" s="55"/>
      <c r="E211" s="87"/>
      <c r="F211" s="64"/>
      <c r="G211" s="1"/>
    </row>
    <row r="212" spans="1:7" s="66" customFormat="1" ht="16.5" thickBot="1">
      <c r="A212" s="497">
        <v>4</v>
      </c>
      <c r="B212" s="498" t="s">
        <v>40</v>
      </c>
      <c r="C212" s="499"/>
      <c r="D212" s="499"/>
      <c r="E212" s="500"/>
      <c r="F212" s="501"/>
      <c r="G212" s="1"/>
    </row>
    <row r="213" spans="1:7" s="66" customFormat="1" ht="12.75">
      <c r="A213" s="98"/>
      <c r="B213" s="18"/>
      <c r="C213" s="164"/>
      <c r="D213" s="164"/>
      <c r="E213" s="134"/>
      <c r="F213" s="135"/>
      <c r="G213" s="1"/>
    </row>
    <row r="214" spans="1:7" s="66" customFormat="1" ht="12.75">
      <c r="A214" s="321">
        <v>5</v>
      </c>
      <c r="B214" s="22" t="s">
        <v>20</v>
      </c>
      <c r="C214" s="165"/>
      <c r="D214" s="165"/>
      <c r="E214" s="166"/>
      <c r="F214" s="132"/>
      <c r="G214" s="1"/>
    </row>
    <row r="215" spans="1:7" s="4" customFormat="1" ht="12.75">
      <c r="A215" s="111"/>
      <c r="B215" s="56"/>
      <c r="C215" s="150"/>
      <c r="D215" s="151"/>
      <c r="E215" s="87"/>
      <c r="F215" s="64"/>
    </row>
    <row r="216" spans="1:7" s="4" customFormat="1" ht="12.75">
      <c r="A216" s="603" t="s">
        <v>46</v>
      </c>
      <c r="B216" s="173" t="s">
        <v>44</v>
      </c>
      <c r="C216" s="57"/>
      <c r="D216" s="167"/>
      <c r="E216" s="92"/>
      <c r="F216" s="65"/>
    </row>
    <row r="217" spans="1:7" s="4" customFormat="1" ht="63.75">
      <c r="A217" s="99"/>
      <c r="B217" s="13" t="s">
        <v>159</v>
      </c>
      <c r="C217" s="19"/>
      <c r="D217" s="21"/>
      <c r="E217" s="68"/>
      <c r="F217" s="61"/>
    </row>
    <row r="218" spans="1:7" s="4" customFormat="1" ht="12.75">
      <c r="A218" s="604"/>
      <c r="B218" s="66"/>
      <c r="C218" s="15" t="s">
        <v>1</v>
      </c>
      <c r="D218" s="17">
        <v>3</v>
      </c>
      <c r="E218" s="92"/>
      <c r="F218" s="92"/>
    </row>
    <row r="219" spans="1:7" s="73" customFormat="1" ht="12.75">
      <c r="A219" s="112"/>
      <c r="B219" s="13"/>
      <c r="C219" s="66"/>
      <c r="D219" s="66"/>
      <c r="E219" s="66"/>
      <c r="F219" s="66"/>
      <c r="G219" s="6"/>
    </row>
    <row r="220" spans="1:7" ht="12.75">
      <c r="A220" s="603" t="s">
        <v>47</v>
      </c>
      <c r="B220" s="170" t="s">
        <v>58</v>
      </c>
      <c r="C220" s="66"/>
      <c r="D220" s="66"/>
      <c r="E220" s="169"/>
      <c r="F220" s="65"/>
    </row>
    <row r="221" spans="1:7" ht="89.25">
      <c r="A221" s="101"/>
      <c r="B221" s="24" t="s">
        <v>459</v>
      </c>
      <c r="C221" s="27" t="s">
        <v>1</v>
      </c>
      <c r="D221" s="26">
        <v>7</v>
      </c>
      <c r="E221" s="494"/>
      <c r="F221" s="61"/>
    </row>
    <row r="222" spans="1:7" ht="12.75">
      <c r="A222" s="605"/>
      <c r="B222" s="66"/>
      <c r="C222" s="66"/>
      <c r="D222" s="66"/>
      <c r="E222" s="66"/>
      <c r="F222" s="66"/>
    </row>
    <row r="223" spans="1:7" ht="12.75">
      <c r="A223" s="101" t="s">
        <v>276</v>
      </c>
      <c r="B223" s="154" t="s">
        <v>48</v>
      </c>
      <c r="C223" s="66"/>
      <c r="D223" s="66"/>
      <c r="E223" s="66"/>
      <c r="F223" s="66"/>
    </row>
    <row r="224" spans="1:7" ht="25.5">
      <c r="A224" s="101"/>
      <c r="B224" s="24" t="s">
        <v>470</v>
      </c>
      <c r="C224" s="25"/>
      <c r="D224" s="31"/>
      <c r="F224" s="61"/>
    </row>
    <row r="225" spans="1:6" ht="12.75">
      <c r="A225" s="101"/>
      <c r="B225" s="24" t="s">
        <v>21</v>
      </c>
      <c r="C225" s="25"/>
      <c r="D225" s="31"/>
      <c r="F225" s="61"/>
    </row>
    <row r="226" spans="1:6" ht="38.25">
      <c r="A226" s="110"/>
      <c r="B226" s="24" t="s">
        <v>471</v>
      </c>
      <c r="C226" s="25"/>
      <c r="D226" s="31"/>
      <c r="F226" s="61"/>
    </row>
    <row r="227" spans="1:6" ht="12.75">
      <c r="A227" s="606"/>
      <c r="B227" s="53" t="s">
        <v>22</v>
      </c>
      <c r="C227" s="25" t="s">
        <v>1</v>
      </c>
      <c r="D227" s="31">
        <v>1</v>
      </c>
      <c r="F227" s="61"/>
    </row>
    <row r="228" spans="1:6" ht="12.75">
      <c r="A228" s="606"/>
      <c r="B228" s="53"/>
      <c r="C228" s="25"/>
      <c r="D228" s="31"/>
      <c r="F228" s="61"/>
    </row>
    <row r="229" spans="1:6" ht="12.75">
      <c r="A229" s="606" t="s">
        <v>277</v>
      </c>
      <c r="B229" s="199" t="s">
        <v>160</v>
      </c>
      <c r="C229" s="25"/>
      <c r="D229" s="31"/>
      <c r="F229" s="61"/>
    </row>
    <row r="230" spans="1:6" ht="25.5">
      <c r="A230" s="606"/>
      <c r="B230" s="456" t="s">
        <v>460</v>
      </c>
      <c r="C230" s="27" t="s">
        <v>1</v>
      </c>
      <c r="D230" s="26">
        <v>3</v>
      </c>
      <c r="E230" s="60"/>
      <c r="F230" s="61"/>
    </row>
    <row r="231" spans="1:6" ht="13.5" thickBot="1">
      <c r="A231" s="2"/>
      <c r="B231" s="2"/>
      <c r="C231" s="25"/>
      <c r="D231" s="31"/>
      <c r="F231" s="61"/>
    </row>
    <row r="232" spans="1:6" ht="16.5" thickBot="1">
      <c r="A232" s="502">
        <v>5</v>
      </c>
      <c r="B232" s="503" t="s">
        <v>23</v>
      </c>
      <c r="C232" s="499"/>
      <c r="D232" s="488"/>
      <c r="E232" s="500"/>
      <c r="F232" s="504"/>
    </row>
    <row r="233" spans="1:6" ht="12.75">
      <c r="A233" s="98"/>
      <c r="B233" s="18"/>
      <c r="C233" s="185"/>
      <c r="D233" s="186"/>
      <c r="E233" s="87"/>
      <c r="F233" s="64"/>
    </row>
    <row r="234" spans="1:6" ht="12.75">
      <c r="A234" s="495">
        <v>6</v>
      </c>
      <c r="B234" s="496" t="s">
        <v>24</v>
      </c>
      <c r="C234" s="165"/>
      <c r="D234" s="165"/>
      <c r="E234" s="184"/>
      <c r="F234" s="132"/>
    </row>
    <row r="235" spans="1:6" ht="12.75">
      <c r="A235" s="110"/>
      <c r="B235" s="51"/>
      <c r="C235" s="146"/>
      <c r="D235" s="147"/>
      <c r="E235" s="78"/>
      <c r="F235" s="64"/>
    </row>
    <row r="236" spans="1:6" ht="12.75">
      <c r="A236" s="174" t="s">
        <v>49</v>
      </c>
      <c r="B236" s="197" t="s">
        <v>50</v>
      </c>
      <c r="C236" s="152"/>
      <c r="D236" s="153"/>
      <c r="E236" s="157"/>
      <c r="F236" s="161"/>
    </row>
    <row r="237" spans="1:6" ht="140.25">
      <c r="A237" s="176"/>
      <c r="B237" s="451" t="s">
        <v>465</v>
      </c>
      <c r="D237" s="178"/>
      <c r="E237" s="157"/>
      <c r="F237" s="161"/>
    </row>
    <row r="238" spans="1:6" ht="12.75">
      <c r="A238" s="179"/>
      <c r="B238" s="180"/>
      <c r="C238" s="178" t="s">
        <v>1</v>
      </c>
      <c r="D238" s="178">
        <v>1</v>
      </c>
      <c r="E238" s="148"/>
      <c r="F238" s="161"/>
    </row>
    <row r="239" spans="1:6" ht="12.75">
      <c r="A239" s="174" t="s">
        <v>51</v>
      </c>
      <c r="B239" s="197" t="s">
        <v>59</v>
      </c>
      <c r="C239" s="181"/>
      <c r="D239" s="43"/>
      <c r="E239" s="157"/>
      <c r="F239" s="161"/>
    </row>
    <row r="240" spans="1:6" ht="140.25">
      <c r="A240" s="176"/>
      <c r="B240" s="175" t="s">
        <v>461</v>
      </c>
      <c r="C240" s="177"/>
      <c r="D240" s="178"/>
      <c r="E240" s="92"/>
      <c r="F240" s="161"/>
    </row>
    <row r="241" spans="1:8" ht="12.75">
      <c r="A241" s="182"/>
      <c r="B241" s="205" t="s">
        <v>60</v>
      </c>
      <c r="C241" s="178" t="s">
        <v>1</v>
      </c>
      <c r="D241" s="178">
        <v>1</v>
      </c>
    </row>
    <row r="242" spans="1:8" ht="12.75">
      <c r="A242" s="182"/>
      <c r="B242" s="205"/>
      <c r="C242" s="178"/>
      <c r="D242" s="178"/>
      <c r="E242" s="148"/>
      <c r="F242" s="161"/>
    </row>
    <row r="243" spans="1:8" s="4" customFormat="1" ht="12.75">
      <c r="A243" s="607">
        <v>6.3</v>
      </c>
      <c r="B243" s="163" t="s">
        <v>42</v>
      </c>
      <c r="F243" s="161"/>
    </row>
    <row r="244" spans="1:8" s="4" customFormat="1" ht="171" customHeight="1">
      <c r="A244" s="162"/>
      <c r="B244" s="452" t="s">
        <v>149</v>
      </c>
      <c r="C244" s="202"/>
      <c r="F244" s="161"/>
      <c r="H244" s="2"/>
    </row>
    <row r="245" spans="1:8" ht="12.75">
      <c r="A245" s="162"/>
      <c r="B245" s="472" t="s">
        <v>43</v>
      </c>
      <c r="C245" s="447"/>
      <c r="D245" s="448"/>
      <c r="E245" s="449"/>
      <c r="F245" s="161"/>
    </row>
    <row r="246" spans="1:8" ht="12.75">
      <c r="A246" s="4"/>
      <c r="B246" s="446"/>
      <c r="C246" s="453" t="s">
        <v>17</v>
      </c>
      <c r="D246" s="454">
        <v>200</v>
      </c>
      <c r="E246" s="455"/>
      <c r="F246" s="161"/>
      <c r="G246" s="4"/>
    </row>
    <row r="247" spans="1:8" ht="13.5" thickBot="1">
      <c r="A247" s="183"/>
      <c r="B247" s="197"/>
      <c r="C247" s="167"/>
      <c r="D247" s="167"/>
      <c r="E247" s="92"/>
      <c r="F247" s="65"/>
    </row>
    <row r="248" spans="1:8" ht="16.5" thickBot="1">
      <c r="A248" s="502">
        <v>7</v>
      </c>
      <c r="B248" s="503" t="s">
        <v>25</v>
      </c>
      <c r="C248" s="488"/>
      <c r="D248" s="488"/>
      <c r="E248" s="500"/>
      <c r="F248" s="504"/>
    </row>
    <row r="249" spans="1:8" s="66" customFormat="1" ht="12.75">
      <c r="A249" s="109"/>
      <c r="B249" s="14"/>
      <c r="C249" s="144"/>
      <c r="D249" s="144"/>
      <c r="E249" s="68"/>
      <c r="F249" s="61"/>
    </row>
    <row r="250" spans="1:8" ht="31.5">
      <c r="A250" s="526"/>
      <c r="B250" s="527" t="s">
        <v>140</v>
      </c>
      <c r="C250" s="528"/>
      <c r="D250" s="528"/>
      <c r="E250" s="529"/>
      <c r="F250" s="530"/>
    </row>
    <row r="251" spans="1:8" ht="15.75">
      <c r="A251" s="510" t="s">
        <v>2</v>
      </c>
      <c r="B251" s="511" t="s">
        <v>99</v>
      </c>
      <c r="C251" s="511"/>
      <c r="D251" s="511"/>
      <c r="E251" s="511"/>
      <c r="F251" s="512"/>
    </row>
    <row r="252" spans="1:8" ht="15.75">
      <c r="A252" s="513">
        <v>2</v>
      </c>
      <c r="B252" s="514" t="s">
        <v>10</v>
      </c>
      <c r="C252" s="510"/>
      <c r="D252" s="510"/>
      <c r="E252" s="515"/>
      <c r="F252" s="516"/>
    </row>
    <row r="253" spans="1:8" s="77" customFormat="1" ht="15.75">
      <c r="A253" s="513">
        <v>3</v>
      </c>
      <c r="B253" s="514" t="s">
        <v>12</v>
      </c>
      <c r="C253" s="510"/>
      <c r="D253" s="510"/>
      <c r="E253" s="517"/>
      <c r="F253" s="516"/>
    </row>
    <row r="254" spans="1:8" s="77" customFormat="1" ht="15.75">
      <c r="A254" s="513">
        <v>4</v>
      </c>
      <c r="B254" s="514" t="s">
        <v>41</v>
      </c>
      <c r="C254" s="510"/>
      <c r="D254" s="510"/>
      <c r="E254" s="518"/>
      <c r="F254" s="562"/>
    </row>
    <row r="255" spans="1:8" ht="15.75">
      <c r="A255" s="513">
        <v>5</v>
      </c>
      <c r="B255" s="514" t="s">
        <v>20</v>
      </c>
      <c r="C255" s="510"/>
      <c r="D255" s="510"/>
      <c r="E255" s="518"/>
      <c r="F255" s="519"/>
    </row>
    <row r="256" spans="1:8" ht="15.75">
      <c r="A256" s="520">
        <v>6</v>
      </c>
      <c r="B256" s="514" t="s">
        <v>24</v>
      </c>
      <c r="C256" s="510"/>
      <c r="D256" s="510"/>
      <c r="E256" s="518"/>
      <c r="F256" s="519"/>
      <c r="G256" s="69"/>
    </row>
    <row r="257" spans="1:8" ht="13.5" thickBot="1">
      <c r="A257" s="2"/>
      <c r="B257" s="2"/>
      <c r="C257" s="2"/>
      <c r="D257" s="2"/>
      <c r="E257" s="2"/>
      <c r="F257" s="2"/>
      <c r="G257" s="69"/>
    </row>
    <row r="258" spans="1:8" ht="16.5" thickBot="1">
      <c r="A258" s="521"/>
      <c r="B258" s="522" t="s">
        <v>26</v>
      </c>
      <c r="C258" s="523"/>
      <c r="D258" s="523"/>
      <c r="E258" s="524"/>
      <c r="F258" s="525"/>
      <c r="G258" s="69"/>
    </row>
    <row r="259" spans="1:8" s="77" customFormat="1" ht="12.75">
      <c r="G259" s="9"/>
    </row>
    <row r="260" spans="1:8" s="77" customFormat="1" ht="12.75">
      <c r="G260" s="9"/>
    </row>
    <row r="261" spans="1:8" s="77" customFormat="1" ht="12.75">
      <c r="G261" s="79"/>
      <c r="H261" s="80"/>
    </row>
    <row r="262" spans="1:8" s="77" customFormat="1" ht="12.75">
      <c r="G262" s="9"/>
    </row>
    <row r="263" spans="1:8" s="77" customFormat="1" ht="12.75">
      <c r="G263" s="9"/>
    </row>
    <row r="264" spans="1:8" s="77" customFormat="1" ht="12.75">
      <c r="B264" s="189"/>
      <c r="C264" s="190"/>
      <c r="D264" s="190"/>
      <c r="E264" s="157"/>
      <c r="F264" s="187"/>
      <c r="G264" s="9"/>
    </row>
    <row r="265" spans="1:8" s="77" customFormat="1" ht="12.75">
      <c r="B265" s="189"/>
      <c r="C265" s="190"/>
      <c r="D265" s="190"/>
      <c r="E265" s="157"/>
      <c r="F265" s="161"/>
      <c r="G265" s="79"/>
      <c r="H265" s="80"/>
    </row>
    <row r="266" spans="1:8" s="77" customFormat="1" ht="12.75">
      <c r="B266" s="189"/>
      <c r="C266" s="190"/>
      <c r="D266" s="190"/>
      <c r="E266" s="157"/>
      <c r="F266" s="168"/>
      <c r="G266" s="79"/>
      <c r="H266" s="80"/>
    </row>
    <row r="267" spans="1:8" s="77" customFormat="1" ht="12.75">
      <c r="A267" s="188"/>
      <c r="B267" s="191"/>
      <c r="C267" s="191"/>
      <c r="D267" s="191"/>
      <c r="E267" s="157"/>
      <c r="F267" s="191"/>
      <c r="G267" s="9"/>
    </row>
    <row r="268" spans="1:8" s="77" customFormat="1" ht="12.75">
      <c r="A268" s="66"/>
      <c r="B268" s="192"/>
      <c r="C268" s="193"/>
      <c r="D268" s="193"/>
      <c r="E268" s="194"/>
      <c r="F268" s="195"/>
      <c r="G268" s="9"/>
    </row>
    <row r="269" spans="1:8" s="77" customFormat="1" ht="12.75">
      <c r="A269" s="66"/>
      <c r="B269" s="5"/>
      <c r="C269" s="1"/>
      <c r="D269" s="1"/>
      <c r="E269" s="68"/>
      <c r="F269" s="59"/>
      <c r="G269" s="79"/>
      <c r="H269" s="80"/>
    </row>
    <row r="270" spans="1:8" s="77" customFormat="1" ht="12.75">
      <c r="A270" s="66"/>
      <c r="B270" s="5"/>
      <c r="C270" s="1"/>
      <c r="D270" s="1"/>
      <c r="E270" s="68"/>
      <c r="F270" s="59"/>
      <c r="G270" s="9"/>
    </row>
    <row r="271" spans="1:8" s="77" customFormat="1" ht="17.25" customHeight="1">
      <c r="A271" s="66"/>
      <c r="B271" s="5"/>
      <c r="C271" s="1"/>
      <c r="D271" s="1"/>
      <c r="E271" s="68"/>
      <c r="F271" s="59"/>
      <c r="G271" s="188"/>
      <c r="H271" s="80"/>
    </row>
    <row r="272" spans="1:8" s="77" customFormat="1" ht="12.75">
      <c r="A272" s="66"/>
      <c r="B272" s="5"/>
      <c r="C272" s="1"/>
      <c r="D272" s="1"/>
      <c r="E272" s="68"/>
      <c r="F272" s="59"/>
      <c r="G272" s="11"/>
    </row>
    <row r="273" spans="1:8" s="77" customFormat="1" ht="12.75">
      <c r="A273" s="66"/>
      <c r="B273" s="5"/>
      <c r="C273" s="1"/>
      <c r="D273" s="1"/>
      <c r="E273" s="68"/>
      <c r="F273" s="59"/>
      <c r="G273" s="11"/>
    </row>
    <row r="274" spans="1:8" s="77" customFormat="1" ht="12.75">
      <c r="A274" s="66"/>
      <c r="B274" s="5"/>
      <c r="C274" s="1"/>
      <c r="D274" s="1"/>
      <c r="E274" s="68"/>
      <c r="F274" s="59"/>
      <c r="G274" s="79"/>
      <c r="H274" s="80"/>
    </row>
    <row r="275" spans="1:8" s="77" customFormat="1" ht="14.25" customHeight="1">
      <c r="A275" s="66"/>
      <c r="B275" s="5"/>
      <c r="C275" s="1"/>
      <c r="D275" s="1"/>
      <c r="E275" s="68"/>
      <c r="F275" s="59"/>
      <c r="G275" s="79"/>
      <c r="H275" s="80"/>
    </row>
    <row r="276" spans="1:8" s="77" customFormat="1" ht="12.75">
      <c r="A276" s="66"/>
      <c r="B276" s="5"/>
      <c r="C276" s="1"/>
      <c r="D276" s="1"/>
      <c r="E276" s="68"/>
      <c r="F276" s="59"/>
      <c r="G276" s="11"/>
    </row>
    <row r="277" spans="1:8" s="77" customFormat="1" ht="12.75">
      <c r="A277" s="66"/>
      <c r="B277" s="5"/>
      <c r="C277" s="1"/>
      <c r="D277" s="1"/>
      <c r="E277" s="68"/>
      <c r="F277" s="59"/>
      <c r="G277" s="11"/>
    </row>
    <row r="278" spans="1:8" s="77" customFormat="1" ht="12.75">
      <c r="A278" s="66"/>
      <c r="B278" s="5"/>
      <c r="C278" s="1"/>
      <c r="D278" s="1"/>
      <c r="E278" s="68"/>
      <c r="F278" s="59"/>
      <c r="G278" s="79"/>
      <c r="H278" s="80"/>
    </row>
    <row r="279" spans="1:8" s="77" customFormat="1" ht="13.5" customHeight="1">
      <c r="A279" s="66"/>
      <c r="B279" s="5"/>
      <c r="C279" s="1"/>
      <c r="D279" s="1"/>
      <c r="E279" s="68"/>
      <c r="F279" s="59"/>
      <c r="G279" s="79"/>
      <c r="H279" s="80"/>
    </row>
    <row r="280" spans="1:8" s="77" customFormat="1" ht="12.75">
      <c r="A280" s="66"/>
      <c r="B280" s="5"/>
      <c r="C280" s="1"/>
      <c r="D280" s="1"/>
      <c r="E280" s="68"/>
      <c r="F280" s="59"/>
      <c r="G280" s="79"/>
      <c r="H280" s="80"/>
    </row>
    <row r="281" spans="1:8" s="77" customFormat="1" ht="12.75">
      <c r="A281" s="66"/>
      <c r="B281" s="5"/>
      <c r="C281" s="1"/>
      <c r="D281" s="1"/>
      <c r="E281" s="68"/>
      <c r="F281" s="59"/>
      <c r="G281" s="11"/>
    </row>
    <row r="282" spans="1:8" s="77" customFormat="1" ht="12.75">
      <c r="A282" s="66"/>
      <c r="B282" s="5"/>
      <c r="C282" s="1"/>
      <c r="D282" s="1"/>
      <c r="E282" s="68"/>
      <c r="F282" s="59"/>
      <c r="G282" s="79"/>
      <c r="H282" s="80"/>
    </row>
    <row r="283" spans="1:8" s="77" customFormat="1" ht="14.25" customHeight="1">
      <c r="A283" s="66"/>
      <c r="B283" s="5"/>
      <c r="C283" s="1"/>
      <c r="D283" s="1"/>
      <c r="E283" s="68"/>
      <c r="F283" s="59"/>
      <c r="G283" s="79"/>
      <c r="H283" s="80"/>
    </row>
    <row r="284" spans="1:8" s="77" customFormat="1" ht="12.75">
      <c r="A284" s="66"/>
      <c r="B284" s="5"/>
      <c r="C284" s="1"/>
      <c r="D284" s="1"/>
      <c r="E284" s="68"/>
      <c r="F284" s="59"/>
      <c r="G284" s="79"/>
      <c r="H284" s="80"/>
    </row>
    <row r="285" spans="1:8" s="77" customFormat="1" ht="12.75">
      <c r="A285" s="66"/>
      <c r="B285" s="5"/>
      <c r="C285" s="1"/>
      <c r="D285" s="1"/>
      <c r="E285" s="68"/>
      <c r="F285" s="59"/>
      <c r="G285" s="8"/>
      <c r="H285" s="81"/>
    </row>
    <row r="286" spans="1:8" s="77" customFormat="1" ht="12.75">
      <c r="A286" s="66"/>
      <c r="B286" s="5"/>
      <c r="C286" s="1"/>
      <c r="D286" s="1"/>
      <c r="E286" s="68"/>
      <c r="F286" s="59"/>
      <c r="G286" s="11"/>
    </row>
    <row r="287" spans="1:8" s="77" customFormat="1" ht="12.75">
      <c r="A287" s="66"/>
      <c r="B287" s="5"/>
      <c r="C287" s="1"/>
      <c r="D287" s="1"/>
      <c r="E287" s="68"/>
      <c r="F287" s="59"/>
      <c r="G287" s="11"/>
    </row>
    <row r="288" spans="1:8" s="77" customFormat="1" ht="12.75">
      <c r="A288" s="66"/>
      <c r="B288" s="5"/>
      <c r="C288" s="1"/>
      <c r="D288" s="1"/>
      <c r="E288" s="68"/>
      <c r="F288" s="59"/>
      <c r="G288" s="82"/>
    </row>
    <row r="289" spans="1:8" s="77" customFormat="1" ht="12" customHeight="1">
      <c r="A289" s="66"/>
      <c r="B289" s="5"/>
      <c r="C289" s="1"/>
      <c r="D289" s="1"/>
      <c r="E289" s="68"/>
      <c r="F289" s="59"/>
      <c r="G289" s="79"/>
      <c r="H289" s="80"/>
    </row>
    <row r="290" spans="1:8" s="77" customFormat="1" ht="12.75">
      <c r="A290" s="66"/>
      <c r="B290" s="5"/>
      <c r="C290" s="1"/>
      <c r="D290" s="1"/>
      <c r="E290" s="68"/>
      <c r="F290" s="59"/>
      <c r="G290" s="8"/>
      <c r="H290" s="81"/>
    </row>
    <row r="291" spans="1:8" s="77" customFormat="1" ht="12.75">
      <c r="A291" s="66"/>
      <c r="B291" s="5"/>
      <c r="C291" s="1"/>
      <c r="D291" s="1"/>
      <c r="E291" s="68"/>
      <c r="F291" s="59"/>
      <c r="G291" s="79"/>
      <c r="H291" s="80"/>
    </row>
    <row r="292" spans="1:8" s="77" customFormat="1" ht="12.75">
      <c r="A292" s="66"/>
      <c r="B292" s="5"/>
      <c r="C292" s="1"/>
      <c r="D292" s="1"/>
      <c r="E292" s="68"/>
      <c r="F292" s="59"/>
      <c r="G292" s="81"/>
      <c r="H292" s="83"/>
    </row>
    <row r="293" spans="1:8" s="77" customFormat="1" ht="12.75">
      <c r="A293" s="66"/>
      <c r="B293" s="5"/>
      <c r="C293" s="1"/>
      <c r="D293" s="1"/>
      <c r="E293" s="68"/>
      <c r="F293" s="59"/>
      <c r="G293" s="81"/>
      <c r="H293" s="84"/>
    </row>
    <row r="294" spans="1:8" s="77" customFormat="1" ht="12.75">
      <c r="A294" s="66"/>
      <c r="B294" s="5"/>
      <c r="C294" s="1"/>
      <c r="D294" s="1"/>
      <c r="E294" s="68"/>
      <c r="F294" s="59"/>
      <c r="G294" s="81"/>
      <c r="H294" s="84"/>
    </row>
    <row r="295" spans="1:8" s="77" customFormat="1" ht="12.75">
      <c r="A295" s="66"/>
      <c r="B295" s="5"/>
      <c r="C295" s="1"/>
      <c r="D295" s="1"/>
      <c r="E295" s="68"/>
      <c r="F295" s="59"/>
      <c r="G295" s="81"/>
      <c r="H295" s="84"/>
    </row>
    <row r="296" spans="1:8" s="77" customFormat="1" ht="12.75">
      <c r="A296" s="66"/>
      <c r="B296" s="5"/>
      <c r="C296" s="1"/>
      <c r="D296" s="1"/>
      <c r="E296" s="68"/>
      <c r="F296" s="59"/>
      <c r="G296" s="81"/>
      <c r="H296" s="83"/>
    </row>
    <row r="297" spans="1:8" s="66" customFormat="1" ht="12.75">
      <c r="B297" s="5"/>
      <c r="C297" s="1"/>
      <c r="D297" s="1"/>
      <c r="E297" s="68"/>
      <c r="F297" s="59"/>
      <c r="G297" s="85"/>
      <c r="H297" s="86"/>
    </row>
    <row r="298" spans="1:8" ht="12.75"/>
    <row r="299" spans="1:8" ht="12.75">
      <c r="G299" s="4"/>
    </row>
    <row r="300" spans="1:8" ht="12.75">
      <c r="G300" s="4"/>
    </row>
    <row r="301" spans="1:8" ht="11.25" customHeight="1">
      <c r="G301" s="4"/>
    </row>
    <row r="302" spans="1:8" ht="12.75">
      <c r="G302" s="4"/>
    </row>
    <row r="303" spans="1:8" ht="12.75">
      <c r="G303" s="4"/>
    </row>
    <row r="304" spans="1:8" s="89" customFormat="1" ht="12.75">
      <c r="A304" s="66"/>
      <c r="B304" s="5"/>
      <c r="C304" s="1"/>
      <c r="D304" s="1"/>
      <c r="E304" s="68"/>
      <c r="F304" s="59"/>
      <c r="G304" s="88"/>
    </row>
    <row r="305" spans="1:7" s="89" customFormat="1" ht="12.75">
      <c r="A305" s="66"/>
      <c r="B305" s="5"/>
      <c r="C305" s="1"/>
      <c r="D305" s="1"/>
      <c r="E305" s="68"/>
      <c r="F305" s="59"/>
      <c r="G305" s="10"/>
    </row>
    <row r="306" spans="1:7" s="69" customFormat="1" ht="12.75">
      <c r="A306" s="66"/>
      <c r="B306" s="5"/>
      <c r="C306" s="1"/>
      <c r="D306" s="1"/>
      <c r="E306" s="68"/>
      <c r="F306" s="59"/>
      <c r="G306" s="7"/>
    </row>
    <row r="307" spans="1:7" ht="12.75">
      <c r="G307" s="4"/>
    </row>
    <row r="308" spans="1:7" s="90" customFormat="1" ht="12.75">
      <c r="A308" s="66"/>
      <c r="B308" s="5"/>
      <c r="C308" s="1"/>
      <c r="D308" s="1"/>
      <c r="E308" s="68"/>
      <c r="F308" s="59"/>
      <c r="G308" s="12"/>
    </row>
    <row r="309" spans="1:7" s="90" customFormat="1" ht="12.75">
      <c r="A309" s="66"/>
      <c r="B309" s="5"/>
      <c r="C309" s="1"/>
      <c r="D309" s="1"/>
      <c r="E309" s="68"/>
      <c r="F309" s="59"/>
      <c r="G309" s="12"/>
    </row>
    <row r="310" spans="1:7" s="90" customFormat="1" ht="12.75">
      <c r="A310" s="66"/>
      <c r="B310" s="5"/>
      <c r="C310" s="1"/>
      <c r="D310" s="1"/>
      <c r="E310" s="68"/>
      <c r="F310" s="59"/>
      <c r="G310" s="12"/>
    </row>
    <row r="311" spans="1:7" s="90" customFormat="1" ht="12.75">
      <c r="A311" s="66"/>
      <c r="B311" s="5"/>
      <c r="C311" s="1"/>
      <c r="D311" s="1"/>
      <c r="E311" s="68"/>
      <c r="F311" s="59"/>
      <c r="G311" s="12"/>
    </row>
    <row r="312" spans="1:7" s="90" customFormat="1" ht="12.75">
      <c r="A312" s="66"/>
      <c r="B312" s="5"/>
      <c r="C312" s="1"/>
      <c r="D312" s="1"/>
      <c r="E312" s="68"/>
      <c r="F312" s="59"/>
      <c r="G312" s="12"/>
    </row>
    <row r="313" spans="1:7" s="66" customFormat="1" ht="12.75">
      <c r="B313" s="5"/>
      <c r="C313" s="1"/>
      <c r="D313" s="1"/>
      <c r="E313" s="68"/>
      <c r="F313" s="59"/>
      <c r="G313" s="85"/>
    </row>
    <row r="314" spans="1:7" s="73" customFormat="1" ht="12.75">
      <c r="A314" s="66"/>
      <c r="B314" s="5"/>
      <c r="C314" s="1"/>
      <c r="D314" s="1"/>
      <c r="E314" s="68"/>
      <c r="F314" s="59"/>
      <c r="G314" s="91"/>
    </row>
    <row r="315" spans="1:7" s="90" customFormat="1" ht="12.75">
      <c r="A315" s="66"/>
      <c r="B315" s="5"/>
      <c r="C315" s="1"/>
      <c r="D315" s="1"/>
      <c r="E315" s="68"/>
      <c r="F315" s="59"/>
      <c r="G315" s="12"/>
    </row>
    <row r="316" spans="1:7" s="90" customFormat="1" ht="12.75">
      <c r="A316" s="66"/>
      <c r="B316" s="5"/>
      <c r="C316" s="1"/>
      <c r="D316" s="1"/>
      <c r="E316" s="68"/>
      <c r="F316" s="59"/>
      <c r="G316" s="12"/>
    </row>
    <row r="317" spans="1:7" s="90" customFormat="1" ht="12.75">
      <c r="A317" s="66"/>
      <c r="B317" s="5"/>
      <c r="C317" s="1"/>
      <c r="D317" s="1"/>
      <c r="E317" s="68"/>
      <c r="F317" s="59"/>
      <c r="G317" s="12"/>
    </row>
    <row r="318" spans="1:7" s="90" customFormat="1" ht="12.75">
      <c r="A318" s="66"/>
      <c r="B318" s="5"/>
      <c r="C318" s="1"/>
      <c r="D318" s="1"/>
      <c r="E318" s="68"/>
      <c r="F318" s="59"/>
      <c r="G318" s="12"/>
    </row>
    <row r="319" spans="1:7" s="90" customFormat="1" ht="12.75">
      <c r="A319" s="66"/>
      <c r="B319" s="5"/>
      <c r="C319" s="1"/>
      <c r="D319" s="1"/>
      <c r="E319" s="68"/>
      <c r="F319" s="59"/>
      <c r="G319" s="12"/>
    </row>
    <row r="320" spans="1:7" s="66" customFormat="1" ht="12.75">
      <c r="B320" s="5"/>
      <c r="C320" s="1"/>
      <c r="D320" s="1"/>
      <c r="E320" s="68"/>
      <c r="F320" s="59"/>
      <c r="G320" s="85"/>
    </row>
    <row r="321" spans="1:7" s="73" customFormat="1" ht="12.75">
      <c r="A321" s="66"/>
      <c r="B321" s="5"/>
      <c r="C321" s="1"/>
      <c r="D321" s="1"/>
      <c r="E321" s="68"/>
      <c r="F321" s="59"/>
      <c r="G321" s="91"/>
    </row>
    <row r="322" spans="1:7" s="90" customFormat="1" ht="12.75">
      <c r="A322" s="66"/>
      <c r="B322" s="5"/>
      <c r="C322" s="1"/>
      <c r="D322" s="1"/>
      <c r="E322" s="68"/>
      <c r="F322" s="59"/>
      <c r="G322" s="12"/>
    </row>
    <row r="323" spans="1:7" s="90" customFormat="1" ht="12.75">
      <c r="A323" s="66"/>
      <c r="B323" s="5"/>
      <c r="C323" s="1"/>
      <c r="D323" s="1"/>
      <c r="E323" s="68"/>
      <c r="F323" s="59"/>
      <c r="G323" s="12"/>
    </row>
    <row r="324" spans="1:7" s="90" customFormat="1" ht="12.75">
      <c r="A324" s="66"/>
      <c r="B324" s="5"/>
      <c r="C324" s="1"/>
      <c r="D324" s="1"/>
      <c r="E324" s="68"/>
      <c r="F324" s="59"/>
      <c r="G324" s="12"/>
    </row>
    <row r="325" spans="1:7" ht="12.75"/>
    <row r="326" spans="1:7" s="73" customFormat="1" ht="12.75">
      <c r="A326" s="66"/>
      <c r="B326" s="5"/>
      <c r="C326" s="1"/>
      <c r="D326" s="1"/>
      <c r="E326" s="68"/>
      <c r="F326" s="59"/>
    </row>
    <row r="327" spans="1:7" ht="12.75"/>
    <row r="328" spans="1:7" ht="12.75">
      <c r="G328" s="4"/>
    </row>
    <row r="329" spans="1:7" ht="12.75">
      <c r="G329" s="4"/>
    </row>
    <row r="330" spans="1:7" ht="12.75">
      <c r="G330" s="4"/>
    </row>
    <row r="331" spans="1:7" ht="12.75">
      <c r="G331" s="4"/>
    </row>
    <row r="332" spans="1:7" ht="12.75">
      <c r="G332" s="4"/>
    </row>
    <row r="333" spans="1:7" ht="12.75">
      <c r="G333" s="4"/>
    </row>
    <row r="334" spans="1:7" ht="12.75">
      <c r="G334" s="4"/>
    </row>
    <row r="335" spans="1:7" ht="12.75">
      <c r="G335" s="4"/>
    </row>
    <row r="336" spans="1:7" ht="12.75">
      <c r="G336" s="4"/>
    </row>
    <row r="337" spans="1:7" ht="12.75">
      <c r="G337" s="4"/>
    </row>
    <row r="338" spans="1:7" ht="12.75">
      <c r="G338" s="4"/>
    </row>
    <row r="339" spans="1:7" ht="12.75">
      <c r="G339" s="4"/>
    </row>
    <row r="340" spans="1:7" ht="12.75"/>
    <row r="341" spans="1:7" s="73" customFormat="1" ht="12.75">
      <c r="A341" s="66"/>
      <c r="B341" s="5"/>
      <c r="C341" s="1"/>
      <c r="D341" s="1"/>
      <c r="E341" s="68"/>
      <c r="F341" s="59"/>
    </row>
    <row r="342" spans="1:7" ht="12.75"/>
    <row r="343" spans="1:7" ht="12.75">
      <c r="G343" s="4"/>
    </row>
    <row r="344" spans="1:7" ht="12.75">
      <c r="G344" s="4"/>
    </row>
    <row r="345" spans="1:7" ht="12.75">
      <c r="G345" s="4"/>
    </row>
    <row r="346" spans="1:7" ht="172.5" customHeight="1">
      <c r="G346" s="4"/>
    </row>
    <row r="347" spans="1:7" ht="12.75">
      <c r="G347" s="4"/>
    </row>
    <row r="348" spans="1:7" ht="362.25" customHeight="1">
      <c r="G348" s="4"/>
    </row>
    <row r="349" spans="1:7" s="3" customFormat="1" ht="262.5" customHeight="1">
      <c r="A349" s="66"/>
      <c r="B349" s="5"/>
      <c r="C349" s="1"/>
      <c r="D349" s="1"/>
      <c r="E349" s="68"/>
      <c r="F349" s="59"/>
      <c r="G349" s="2"/>
    </row>
    <row r="350" spans="1:7" s="3" customFormat="1" ht="12.75">
      <c r="A350" s="66"/>
      <c r="B350" s="5"/>
      <c r="C350" s="1"/>
      <c r="D350" s="1"/>
      <c r="E350" s="68"/>
      <c r="F350" s="59"/>
      <c r="G350" s="2"/>
    </row>
    <row r="351" spans="1:7" s="3" customFormat="1" ht="365.25" customHeight="1">
      <c r="A351" s="66"/>
      <c r="B351" s="5"/>
      <c r="C351" s="1"/>
      <c r="D351" s="1"/>
      <c r="E351" s="68"/>
      <c r="F351" s="59"/>
      <c r="G351" s="2"/>
    </row>
    <row r="352" spans="1:7" s="3" customFormat="1" ht="219.75" customHeight="1">
      <c r="A352" s="66"/>
      <c r="B352" s="5"/>
      <c r="C352" s="1"/>
      <c r="D352" s="1"/>
      <c r="E352" s="68"/>
      <c r="F352" s="59"/>
      <c r="G352" s="2"/>
    </row>
    <row r="353" spans="1:7" s="3" customFormat="1" ht="12.75">
      <c r="A353" s="66"/>
      <c r="B353" s="5"/>
      <c r="C353" s="1"/>
      <c r="D353" s="1"/>
      <c r="E353" s="68"/>
      <c r="F353" s="59"/>
      <c r="G353" s="2"/>
    </row>
    <row r="354" spans="1:7" s="3" customFormat="1" ht="409.5" customHeight="1">
      <c r="A354" s="66"/>
      <c r="B354" s="5"/>
      <c r="C354" s="1"/>
      <c r="D354" s="1"/>
      <c r="E354" s="68"/>
      <c r="F354" s="59"/>
      <c r="G354" s="2"/>
    </row>
    <row r="355" spans="1:7" s="3" customFormat="1" ht="219.75" customHeight="1">
      <c r="A355" s="66"/>
      <c r="B355" s="5"/>
      <c r="C355" s="1"/>
      <c r="D355" s="1"/>
      <c r="E355" s="68"/>
      <c r="F355" s="59"/>
      <c r="G355" s="2"/>
    </row>
    <row r="356" spans="1:7" s="3" customFormat="1" ht="12.75">
      <c r="A356" s="66"/>
      <c r="B356" s="5"/>
      <c r="C356" s="1"/>
      <c r="D356" s="1"/>
      <c r="E356" s="68"/>
      <c r="F356" s="59"/>
      <c r="G356" s="2"/>
    </row>
    <row r="357" spans="1:7" s="3" customFormat="1" ht="189" customHeight="1">
      <c r="A357" s="66"/>
      <c r="B357" s="5"/>
      <c r="C357" s="1"/>
      <c r="D357" s="1"/>
      <c r="E357" s="68"/>
      <c r="F357" s="59"/>
      <c r="G357" s="2"/>
    </row>
    <row r="358" spans="1:7" s="3" customFormat="1" ht="12.75">
      <c r="A358" s="66"/>
      <c r="B358" s="5"/>
      <c r="C358" s="1"/>
      <c r="D358" s="1"/>
      <c r="E358" s="68"/>
      <c r="F358" s="59"/>
      <c r="G358" s="2"/>
    </row>
    <row r="359" spans="1:7" s="3" customFormat="1" ht="12.75">
      <c r="A359" s="66"/>
      <c r="B359" s="5"/>
      <c r="C359" s="1"/>
      <c r="D359" s="1"/>
      <c r="E359" s="68"/>
      <c r="F359" s="59"/>
      <c r="G359" s="2"/>
    </row>
    <row r="360" spans="1:7" s="3" customFormat="1" ht="12.75">
      <c r="A360" s="66"/>
      <c r="B360" s="5"/>
      <c r="C360" s="1"/>
      <c r="D360" s="1"/>
      <c r="E360" s="68"/>
      <c r="F360" s="59"/>
      <c r="G360" s="2"/>
    </row>
    <row r="361" spans="1:7" s="3" customFormat="1" ht="12.75">
      <c r="A361" s="66"/>
      <c r="B361" s="5"/>
      <c r="C361" s="1"/>
      <c r="D361" s="1"/>
      <c r="E361" s="68"/>
      <c r="F361" s="59"/>
      <c r="G361" s="2"/>
    </row>
    <row r="362" spans="1:7" s="3" customFormat="1" ht="12.75">
      <c r="A362" s="66"/>
      <c r="B362" s="5"/>
      <c r="C362" s="1"/>
      <c r="D362" s="1"/>
      <c r="E362" s="68"/>
      <c r="F362" s="59"/>
      <c r="G362" s="2"/>
    </row>
    <row r="363" spans="1:7" s="3" customFormat="1" ht="12.75">
      <c r="A363" s="66"/>
      <c r="B363" s="5"/>
      <c r="C363" s="1"/>
      <c r="D363" s="1"/>
      <c r="E363" s="68"/>
      <c r="F363" s="59"/>
      <c r="G363" s="2"/>
    </row>
    <row r="364" spans="1:7" s="3" customFormat="1" ht="12.75">
      <c r="A364" s="66"/>
      <c r="B364" s="5"/>
      <c r="C364" s="1"/>
      <c r="D364" s="1"/>
      <c r="E364" s="68"/>
      <c r="F364" s="59"/>
      <c r="G364" s="2"/>
    </row>
    <row r="365" spans="1:7" s="3" customFormat="1" ht="12.75">
      <c r="A365" s="66"/>
      <c r="B365" s="5"/>
      <c r="C365" s="1"/>
      <c r="D365" s="1"/>
      <c r="E365" s="68"/>
      <c r="F365" s="59"/>
      <c r="G365" s="2"/>
    </row>
    <row r="366" spans="1:7" ht="12.75"/>
    <row r="367" spans="1:7" ht="12.75"/>
    <row r="368" spans="1:7" ht="12.75"/>
    <row r="369" spans="1:67" ht="12.75"/>
    <row r="370" spans="1:67" ht="12.75"/>
    <row r="371" spans="1:67" ht="12.75"/>
    <row r="372" spans="1:67" ht="12.75"/>
    <row r="373" spans="1:67" ht="12.75"/>
    <row r="374" spans="1:67" ht="12.75"/>
    <row r="375" spans="1:67" ht="12.75"/>
    <row r="376" spans="1:67" ht="12.75"/>
    <row r="377" spans="1:67" ht="12.75"/>
    <row r="378" spans="1:67" s="77" customFormat="1" ht="12.75">
      <c r="A378" s="66"/>
      <c r="B378" s="5"/>
      <c r="C378" s="1"/>
      <c r="D378" s="1"/>
      <c r="E378" s="68"/>
      <c r="F378" s="59"/>
      <c r="G378" s="81"/>
      <c r="H378" s="84"/>
    </row>
    <row r="379" spans="1:67" s="77" customFormat="1" ht="12.75">
      <c r="A379" s="66"/>
      <c r="B379" s="5"/>
      <c r="C379" s="1"/>
      <c r="D379" s="1"/>
      <c r="E379" s="68"/>
      <c r="F379" s="59"/>
      <c r="G379" s="81"/>
      <c r="H379" s="84"/>
    </row>
    <row r="380" spans="1:67" s="93" customFormat="1" ht="12.75">
      <c r="A380" s="66"/>
      <c r="B380" s="5"/>
      <c r="C380" s="1"/>
      <c r="D380" s="1"/>
      <c r="E380" s="68"/>
      <c r="F380" s="59"/>
      <c r="G380" s="81"/>
      <c r="H380" s="84"/>
      <c r="I380" s="77"/>
      <c r="J380" s="77"/>
      <c r="K380" s="77"/>
      <c r="L380" s="77"/>
      <c r="M380" s="77"/>
      <c r="N380" s="77"/>
      <c r="O380" s="77"/>
      <c r="P380" s="77"/>
      <c r="Q380" s="77"/>
      <c r="R380" s="77"/>
      <c r="S380" s="77"/>
      <c r="T380" s="77"/>
      <c r="U380" s="77"/>
      <c r="V380" s="77"/>
      <c r="W380" s="77"/>
      <c r="X380" s="77"/>
      <c r="Y380" s="77"/>
      <c r="Z380" s="77"/>
      <c r="AA380" s="77"/>
      <c r="AB380" s="77"/>
      <c r="AC380" s="77"/>
      <c r="AD380" s="77"/>
      <c r="AE380" s="77"/>
      <c r="AF380" s="77"/>
      <c r="AG380" s="77"/>
      <c r="AH380" s="77"/>
      <c r="AI380" s="77"/>
      <c r="AJ380" s="77"/>
      <c r="AK380" s="77"/>
      <c r="AL380" s="77"/>
      <c r="AM380" s="77"/>
      <c r="AN380" s="77"/>
      <c r="AO380" s="77"/>
      <c r="AP380" s="77"/>
      <c r="AQ380" s="77"/>
      <c r="AR380" s="77"/>
      <c r="AS380" s="77"/>
      <c r="AT380" s="77"/>
      <c r="AU380" s="77"/>
      <c r="AV380" s="77"/>
      <c r="AW380" s="77"/>
      <c r="AX380" s="77"/>
      <c r="AY380" s="77"/>
      <c r="AZ380" s="77"/>
      <c r="BA380" s="77"/>
      <c r="BB380" s="77"/>
      <c r="BC380" s="77"/>
      <c r="BD380" s="77"/>
      <c r="BE380" s="77"/>
      <c r="BF380" s="77"/>
      <c r="BG380" s="77"/>
      <c r="BH380" s="77"/>
      <c r="BI380" s="77"/>
      <c r="BJ380" s="77"/>
      <c r="BK380" s="77"/>
      <c r="BL380" s="77"/>
      <c r="BM380" s="77"/>
      <c r="BN380" s="77"/>
      <c r="BO380" s="77"/>
    </row>
    <row r="381" spans="1:67" s="93" customFormat="1" ht="12.75">
      <c r="A381" s="66"/>
      <c r="B381" s="5"/>
      <c r="C381" s="1"/>
      <c r="D381" s="1"/>
      <c r="E381" s="68"/>
      <c r="F381" s="59"/>
      <c r="G381" s="11"/>
      <c r="H381" s="77"/>
      <c r="I381" s="77"/>
      <c r="J381" s="77"/>
      <c r="K381" s="77"/>
      <c r="L381" s="77"/>
      <c r="M381" s="77"/>
      <c r="N381" s="77"/>
      <c r="O381" s="77"/>
      <c r="P381" s="77"/>
      <c r="Q381" s="77"/>
      <c r="R381" s="77"/>
      <c r="S381" s="77"/>
      <c r="T381" s="77"/>
      <c r="U381" s="77"/>
      <c r="V381" s="77"/>
      <c r="W381" s="77"/>
      <c r="X381" s="77"/>
      <c r="Y381" s="77"/>
      <c r="Z381" s="77"/>
      <c r="AA381" s="77"/>
      <c r="AB381" s="77"/>
      <c r="AC381" s="77"/>
      <c r="AD381" s="77"/>
      <c r="AE381" s="77"/>
      <c r="AF381" s="77"/>
      <c r="AG381" s="77"/>
      <c r="AH381" s="77"/>
      <c r="AI381" s="77"/>
      <c r="AJ381" s="77"/>
      <c r="AK381" s="77"/>
      <c r="AL381" s="77"/>
      <c r="AM381" s="77"/>
      <c r="AN381" s="77"/>
      <c r="AO381" s="77"/>
      <c r="AP381" s="77"/>
      <c r="AQ381" s="77"/>
      <c r="AR381" s="77"/>
      <c r="AS381" s="77"/>
      <c r="AT381" s="77"/>
      <c r="AU381" s="77"/>
      <c r="AV381" s="77"/>
      <c r="AW381" s="77"/>
      <c r="AX381" s="77"/>
      <c r="AY381" s="77"/>
      <c r="AZ381" s="77"/>
      <c r="BA381" s="77"/>
      <c r="BB381" s="77"/>
      <c r="BC381" s="77"/>
      <c r="BD381" s="77"/>
      <c r="BE381" s="77"/>
      <c r="BF381" s="77"/>
      <c r="BG381" s="77"/>
      <c r="BH381" s="77"/>
      <c r="BI381" s="77"/>
      <c r="BJ381" s="77"/>
      <c r="BK381" s="77"/>
      <c r="BL381" s="77"/>
      <c r="BM381" s="77"/>
      <c r="BN381" s="77"/>
      <c r="BO381" s="77"/>
    </row>
    <row r="382" spans="1:67" s="93" customFormat="1" ht="12.75">
      <c r="A382" s="66"/>
      <c r="B382" s="5"/>
      <c r="C382" s="1"/>
      <c r="D382" s="1"/>
      <c r="E382" s="68"/>
      <c r="F382" s="59"/>
      <c r="G382" s="11"/>
      <c r="H382" s="77"/>
      <c r="I382" s="77"/>
      <c r="J382" s="77"/>
      <c r="K382" s="77"/>
      <c r="L382" s="77"/>
      <c r="M382" s="77"/>
      <c r="N382" s="77"/>
      <c r="O382" s="77"/>
      <c r="P382" s="77"/>
      <c r="Q382" s="77"/>
      <c r="R382" s="77"/>
      <c r="S382" s="77"/>
      <c r="T382" s="77"/>
      <c r="U382" s="77"/>
      <c r="V382" s="77"/>
      <c r="W382" s="77"/>
      <c r="X382" s="77"/>
      <c r="Y382" s="77"/>
      <c r="Z382" s="77"/>
      <c r="AA382" s="77"/>
      <c r="AB382" s="77"/>
      <c r="AC382" s="77"/>
      <c r="AD382" s="77"/>
      <c r="AE382" s="77"/>
      <c r="AF382" s="77"/>
      <c r="AG382" s="77"/>
      <c r="AH382" s="77"/>
      <c r="AI382" s="77"/>
      <c r="AJ382" s="77"/>
      <c r="AK382" s="77"/>
      <c r="AL382" s="77"/>
      <c r="AM382" s="77"/>
      <c r="AN382" s="77"/>
      <c r="AO382" s="77"/>
      <c r="AP382" s="77"/>
      <c r="AQ382" s="77"/>
      <c r="AR382" s="77"/>
      <c r="AS382" s="77"/>
      <c r="AT382" s="77"/>
      <c r="AU382" s="77"/>
      <c r="AV382" s="77"/>
      <c r="AW382" s="77"/>
      <c r="AX382" s="77"/>
      <c r="AY382" s="77"/>
      <c r="AZ382" s="77"/>
      <c r="BA382" s="77"/>
      <c r="BB382" s="77"/>
      <c r="BC382" s="77"/>
      <c r="BD382" s="77"/>
      <c r="BE382" s="77"/>
      <c r="BF382" s="77"/>
      <c r="BG382" s="77"/>
      <c r="BH382" s="77"/>
      <c r="BI382" s="77"/>
      <c r="BJ382" s="77"/>
      <c r="BK382" s="77"/>
      <c r="BL382" s="77"/>
      <c r="BM382" s="77"/>
      <c r="BN382" s="77"/>
      <c r="BO382" s="77"/>
    </row>
    <row r="383" spans="1:67" s="93" customFormat="1" ht="12.75">
      <c r="A383" s="66"/>
      <c r="B383" s="5"/>
      <c r="C383" s="1"/>
      <c r="D383" s="1"/>
      <c r="E383" s="68"/>
      <c r="F383" s="59"/>
      <c r="G383" s="11"/>
      <c r="H383" s="77"/>
      <c r="I383" s="77"/>
      <c r="J383" s="77"/>
      <c r="K383" s="77"/>
      <c r="L383" s="77"/>
      <c r="M383" s="77"/>
      <c r="N383" s="77"/>
      <c r="O383" s="77"/>
      <c r="P383" s="77"/>
      <c r="Q383" s="77"/>
      <c r="R383" s="77"/>
      <c r="S383" s="77"/>
      <c r="T383" s="77"/>
      <c r="U383" s="77"/>
      <c r="V383" s="77"/>
      <c r="W383" s="77"/>
      <c r="X383" s="77"/>
      <c r="Y383" s="77"/>
      <c r="Z383" s="77"/>
      <c r="AA383" s="77"/>
      <c r="AB383" s="77"/>
      <c r="AC383" s="77"/>
      <c r="AD383" s="77"/>
      <c r="AE383" s="77"/>
      <c r="AF383" s="77"/>
      <c r="AG383" s="77"/>
      <c r="AH383" s="77"/>
      <c r="AI383" s="77"/>
      <c r="AJ383" s="77"/>
      <c r="AK383" s="77"/>
      <c r="AL383" s="77"/>
      <c r="AM383" s="77"/>
      <c r="AN383" s="77"/>
      <c r="AO383" s="77"/>
      <c r="AP383" s="77"/>
      <c r="AQ383" s="77"/>
      <c r="AR383" s="77"/>
      <c r="AS383" s="77"/>
      <c r="AT383" s="77"/>
      <c r="AU383" s="77"/>
      <c r="AV383" s="77"/>
      <c r="AW383" s="77"/>
      <c r="AX383" s="77"/>
      <c r="AY383" s="77"/>
      <c r="AZ383" s="77"/>
      <c r="BA383" s="77"/>
      <c r="BB383" s="77"/>
      <c r="BC383" s="77"/>
      <c r="BD383" s="77"/>
      <c r="BE383" s="77"/>
      <c r="BF383" s="77"/>
      <c r="BG383" s="77"/>
      <c r="BH383" s="77"/>
      <c r="BI383" s="77"/>
      <c r="BJ383" s="77"/>
      <c r="BK383" s="77"/>
      <c r="BL383" s="77"/>
      <c r="BM383" s="77"/>
      <c r="BN383" s="77"/>
      <c r="BO383" s="77"/>
    </row>
    <row r="384" spans="1:67" s="93" customFormat="1" ht="12.75">
      <c r="A384" s="66"/>
      <c r="B384" s="5"/>
      <c r="C384" s="1"/>
      <c r="D384" s="1"/>
      <c r="E384" s="68"/>
      <c r="F384" s="59"/>
      <c r="G384" s="11"/>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row>
    <row r="385" spans="1:8" s="69" customFormat="1" ht="12.75">
      <c r="A385" s="66"/>
      <c r="B385" s="5"/>
      <c r="C385" s="1"/>
      <c r="D385" s="1"/>
      <c r="E385" s="68"/>
      <c r="F385" s="59"/>
    </row>
    <row r="386" spans="1:8" s="66" customFormat="1" ht="12.75">
      <c r="B386" s="5"/>
      <c r="C386" s="1"/>
      <c r="D386" s="1"/>
      <c r="E386" s="68"/>
      <c r="F386" s="59"/>
      <c r="G386" s="85"/>
      <c r="H386" s="86"/>
    </row>
    <row r="387" spans="1:8" ht="273" customHeight="1"/>
    <row r="388" spans="1:8" ht="12.75"/>
    <row r="389" spans="1:8" ht="12.75"/>
    <row r="390" spans="1:8" ht="12.75"/>
    <row r="391" spans="1:8" ht="12.75"/>
    <row r="392" spans="1:8" ht="12.75"/>
    <row r="393" spans="1:8" ht="12.75"/>
    <row r="394" spans="1:8" ht="12.75"/>
    <row r="395" spans="1:8" ht="12.75"/>
    <row r="396" spans="1:8" ht="12.75"/>
    <row r="397" spans="1:8" ht="12.75"/>
    <row r="398" spans="1:8" ht="12.75"/>
    <row r="399" spans="1:8" ht="12.75"/>
    <row r="400" spans="1:8" ht="12.75"/>
    <row r="401" ht="12.75"/>
    <row r="402" ht="12.75"/>
    <row r="403" ht="12.75"/>
    <row r="404" ht="12.75"/>
    <row r="405" ht="12.75"/>
    <row r="406" ht="12.75"/>
    <row r="407" ht="12.75"/>
    <row r="408" ht="12.75"/>
    <row r="409" ht="12.75"/>
    <row r="410" ht="12.75"/>
    <row r="411" ht="12.75"/>
    <row r="412" ht="12.75"/>
    <row r="413" ht="12.75"/>
    <row r="414" ht="12.75"/>
    <row r="415" ht="12.75"/>
    <row r="416" ht="12.75"/>
    <row r="417" spans="1:104" ht="12.75"/>
    <row r="418" spans="1:104" ht="12.75"/>
    <row r="419" spans="1:104" ht="12.75"/>
    <row r="420" spans="1:104" ht="12.75"/>
    <row r="421" spans="1:104" ht="12.75"/>
    <row r="422" spans="1:104" ht="12.75"/>
    <row r="423" spans="1:104" ht="12.75"/>
    <row r="424" spans="1:104" s="94" customFormat="1" ht="260.25" customHeight="1">
      <c r="A424" s="66"/>
      <c r="B424" s="5"/>
      <c r="C424" s="1"/>
      <c r="D424" s="1"/>
      <c r="E424" s="68"/>
      <c r="F424" s="5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9"/>
      <c r="AZ424" s="69"/>
      <c r="BA424" s="69"/>
      <c r="BB424" s="69"/>
      <c r="BC424" s="69"/>
      <c r="BD424" s="69"/>
      <c r="BE424" s="69"/>
      <c r="BF424" s="69"/>
      <c r="BG424" s="69"/>
      <c r="BH424" s="69"/>
      <c r="BI424" s="69"/>
      <c r="BJ424" s="69"/>
      <c r="BK424" s="69"/>
      <c r="BL424" s="69"/>
      <c r="BM424" s="69"/>
      <c r="BN424" s="69"/>
      <c r="BO424" s="69"/>
      <c r="BP424" s="69"/>
      <c r="BQ424" s="69"/>
      <c r="BR424" s="69"/>
      <c r="BS424" s="69"/>
      <c r="BT424" s="69"/>
      <c r="BU424" s="69"/>
      <c r="BV424" s="69"/>
      <c r="BW424" s="69"/>
      <c r="BX424" s="69"/>
      <c r="BY424" s="69"/>
      <c r="BZ424" s="69"/>
      <c r="CA424" s="69"/>
      <c r="CB424" s="69"/>
      <c r="CC424" s="69"/>
      <c r="CD424" s="69"/>
      <c r="CE424" s="69"/>
      <c r="CF424" s="69"/>
      <c r="CG424" s="69"/>
      <c r="CH424" s="69"/>
      <c r="CI424" s="69"/>
      <c r="CJ424" s="69"/>
      <c r="CK424" s="69"/>
      <c r="CL424" s="69"/>
      <c r="CM424" s="69"/>
      <c r="CN424" s="69"/>
      <c r="CO424" s="69"/>
      <c r="CP424" s="69"/>
      <c r="CQ424" s="69"/>
      <c r="CR424" s="69"/>
      <c r="CS424" s="69"/>
      <c r="CT424" s="69"/>
      <c r="CU424" s="69"/>
      <c r="CV424" s="69"/>
      <c r="CW424" s="69"/>
      <c r="CX424" s="69"/>
      <c r="CY424" s="69"/>
      <c r="CZ424" s="69"/>
    </row>
    <row r="425" spans="1:104" s="94" customFormat="1" ht="12.75">
      <c r="A425" s="66"/>
      <c r="B425" s="5"/>
      <c r="C425" s="1"/>
      <c r="D425" s="1"/>
      <c r="E425" s="68"/>
      <c r="F425" s="5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69"/>
      <c r="AX425" s="69"/>
      <c r="AY425" s="69"/>
      <c r="AZ425" s="69"/>
      <c r="BA425" s="69"/>
      <c r="BB425" s="69"/>
      <c r="BC425" s="69"/>
      <c r="BD425" s="69"/>
      <c r="BE425" s="69"/>
      <c r="BF425" s="69"/>
      <c r="BG425" s="69"/>
      <c r="BH425" s="69"/>
      <c r="BI425" s="69"/>
      <c r="BJ425" s="69"/>
      <c r="BK425" s="69"/>
      <c r="BL425" s="69"/>
      <c r="BM425" s="69"/>
      <c r="BN425" s="69"/>
      <c r="BO425" s="69"/>
      <c r="BP425" s="69"/>
      <c r="BQ425" s="69"/>
      <c r="BR425" s="69"/>
      <c r="BS425" s="69"/>
      <c r="BT425" s="69"/>
      <c r="BU425" s="69"/>
      <c r="BV425" s="69"/>
      <c r="BW425" s="69"/>
      <c r="BX425" s="69"/>
      <c r="BY425" s="69"/>
      <c r="BZ425" s="69"/>
      <c r="CA425" s="69"/>
      <c r="CB425" s="69"/>
      <c r="CC425" s="69"/>
      <c r="CD425" s="69"/>
      <c r="CE425" s="69"/>
      <c r="CF425" s="69"/>
      <c r="CG425" s="69"/>
      <c r="CH425" s="69"/>
      <c r="CI425" s="69"/>
      <c r="CJ425" s="69"/>
      <c r="CK425" s="69"/>
      <c r="CL425" s="69"/>
      <c r="CM425" s="69"/>
      <c r="CN425" s="69"/>
      <c r="CO425" s="69"/>
      <c r="CP425" s="69"/>
      <c r="CQ425" s="69"/>
      <c r="CR425" s="69"/>
      <c r="CS425" s="69"/>
      <c r="CT425" s="69"/>
      <c r="CU425" s="69"/>
      <c r="CV425" s="69"/>
      <c r="CW425" s="69"/>
      <c r="CX425" s="69"/>
      <c r="CY425" s="69"/>
      <c r="CZ425" s="69"/>
    </row>
    <row r="426" spans="1:104" s="94" customFormat="1" ht="12.75">
      <c r="A426" s="66"/>
      <c r="B426" s="5"/>
      <c r="C426" s="1"/>
      <c r="D426" s="1"/>
      <c r="E426" s="68"/>
      <c r="F426" s="5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69"/>
      <c r="AX426" s="69"/>
      <c r="AY426" s="69"/>
      <c r="AZ426" s="69"/>
      <c r="BA426" s="69"/>
      <c r="BB426" s="69"/>
      <c r="BC426" s="69"/>
      <c r="BD426" s="69"/>
      <c r="BE426" s="69"/>
      <c r="BF426" s="69"/>
      <c r="BG426" s="69"/>
      <c r="BH426" s="69"/>
      <c r="BI426" s="69"/>
      <c r="BJ426" s="69"/>
      <c r="BK426" s="69"/>
      <c r="BL426" s="69"/>
      <c r="BM426" s="69"/>
      <c r="BN426" s="69"/>
      <c r="BO426" s="69"/>
      <c r="BP426" s="69"/>
      <c r="BQ426" s="69"/>
      <c r="BR426" s="69"/>
      <c r="BS426" s="69"/>
      <c r="BT426" s="69"/>
      <c r="BU426" s="69"/>
      <c r="BV426" s="69"/>
      <c r="BW426" s="69"/>
      <c r="BX426" s="69"/>
      <c r="BY426" s="69"/>
      <c r="BZ426" s="69"/>
      <c r="CA426" s="69"/>
      <c r="CB426" s="69"/>
      <c r="CC426" s="69"/>
      <c r="CD426" s="69"/>
      <c r="CE426" s="69"/>
      <c r="CF426" s="69"/>
      <c r="CG426" s="69"/>
      <c r="CH426" s="69"/>
      <c r="CI426" s="69"/>
      <c r="CJ426" s="69"/>
      <c r="CK426" s="69"/>
      <c r="CL426" s="69"/>
      <c r="CM426" s="69"/>
      <c r="CN426" s="69"/>
      <c r="CO426" s="69"/>
      <c r="CP426" s="69"/>
      <c r="CQ426" s="69"/>
      <c r="CR426" s="69"/>
      <c r="CS426" s="69"/>
      <c r="CT426" s="69"/>
      <c r="CU426" s="69"/>
      <c r="CV426" s="69"/>
      <c r="CW426" s="69"/>
      <c r="CX426" s="69"/>
      <c r="CY426" s="69"/>
      <c r="CZ426" s="69"/>
    </row>
    <row r="427" spans="1:104" s="94" customFormat="1" ht="12.75">
      <c r="A427" s="66"/>
      <c r="B427" s="5"/>
      <c r="C427" s="1"/>
      <c r="D427" s="1"/>
      <c r="E427" s="68"/>
      <c r="F427" s="5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69"/>
      <c r="AX427" s="69"/>
      <c r="AY427" s="69"/>
      <c r="AZ427" s="69"/>
      <c r="BA427" s="69"/>
      <c r="BB427" s="69"/>
      <c r="BC427" s="69"/>
      <c r="BD427" s="69"/>
      <c r="BE427" s="69"/>
      <c r="BF427" s="69"/>
      <c r="BG427" s="69"/>
      <c r="BH427" s="69"/>
      <c r="BI427" s="69"/>
      <c r="BJ427" s="69"/>
      <c r="BK427" s="69"/>
      <c r="BL427" s="69"/>
      <c r="BM427" s="69"/>
      <c r="BN427" s="69"/>
      <c r="BO427" s="69"/>
      <c r="BP427" s="69"/>
      <c r="BQ427" s="69"/>
      <c r="BR427" s="69"/>
      <c r="BS427" s="69"/>
      <c r="BT427" s="69"/>
      <c r="BU427" s="69"/>
      <c r="BV427" s="69"/>
      <c r="BW427" s="69"/>
      <c r="BX427" s="69"/>
      <c r="BY427" s="69"/>
      <c r="BZ427" s="69"/>
      <c r="CA427" s="69"/>
      <c r="CB427" s="69"/>
      <c r="CC427" s="69"/>
      <c r="CD427" s="69"/>
      <c r="CE427" s="69"/>
      <c r="CF427" s="69"/>
      <c r="CG427" s="69"/>
      <c r="CH427" s="69"/>
      <c r="CI427" s="69"/>
      <c r="CJ427" s="69"/>
      <c r="CK427" s="69"/>
      <c r="CL427" s="69"/>
      <c r="CM427" s="69"/>
      <c r="CN427" s="69"/>
      <c r="CO427" s="69"/>
      <c r="CP427" s="69"/>
      <c r="CQ427" s="69"/>
      <c r="CR427" s="69"/>
      <c r="CS427" s="69"/>
      <c r="CT427" s="69"/>
      <c r="CU427" s="69"/>
      <c r="CV427" s="69"/>
      <c r="CW427" s="69"/>
      <c r="CX427" s="69"/>
      <c r="CY427" s="69"/>
      <c r="CZ427" s="69"/>
    </row>
    <row r="428" spans="1:104" s="94" customFormat="1" ht="12.75">
      <c r="A428" s="66"/>
      <c r="B428" s="5"/>
      <c r="C428" s="1"/>
      <c r="D428" s="1"/>
      <c r="E428" s="68"/>
      <c r="F428" s="5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69"/>
      <c r="AX428" s="69"/>
      <c r="AY428" s="69"/>
      <c r="AZ428" s="69"/>
      <c r="BA428" s="69"/>
      <c r="BB428" s="69"/>
      <c r="BC428" s="69"/>
      <c r="BD428" s="69"/>
      <c r="BE428" s="69"/>
      <c r="BF428" s="69"/>
      <c r="BG428" s="69"/>
      <c r="BH428" s="69"/>
      <c r="BI428" s="69"/>
      <c r="BJ428" s="69"/>
      <c r="BK428" s="69"/>
      <c r="BL428" s="69"/>
      <c r="BM428" s="69"/>
      <c r="BN428" s="69"/>
      <c r="BO428" s="69"/>
      <c r="BP428" s="69"/>
      <c r="BQ428" s="69"/>
      <c r="BR428" s="69"/>
      <c r="BS428" s="69"/>
      <c r="BT428" s="69"/>
      <c r="BU428" s="69"/>
      <c r="BV428" s="69"/>
      <c r="BW428" s="69"/>
      <c r="BX428" s="69"/>
      <c r="BY428" s="69"/>
      <c r="BZ428" s="69"/>
      <c r="CA428" s="69"/>
      <c r="CB428" s="69"/>
      <c r="CC428" s="69"/>
      <c r="CD428" s="69"/>
      <c r="CE428" s="69"/>
      <c r="CF428" s="69"/>
      <c r="CG428" s="69"/>
      <c r="CH428" s="69"/>
      <c r="CI428" s="69"/>
      <c r="CJ428" s="69"/>
      <c r="CK428" s="69"/>
      <c r="CL428" s="69"/>
      <c r="CM428" s="69"/>
      <c r="CN428" s="69"/>
      <c r="CO428" s="69"/>
      <c r="CP428" s="69"/>
      <c r="CQ428" s="69"/>
      <c r="CR428" s="69"/>
      <c r="CS428" s="69"/>
      <c r="CT428" s="69"/>
      <c r="CU428" s="69"/>
      <c r="CV428" s="69"/>
      <c r="CW428" s="69"/>
      <c r="CX428" s="69"/>
      <c r="CY428" s="69"/>
      <c r="CZ428" s="69"/>
    </row>
    <row r="429" spans="1:104" s="69" customFormat="1" ht="292.5" customHeight="1">
      <c r="A429" s="66"/>
      <c r="B429" s="5"/>
      <c r="C429" s="1"/>
      <c r="D429" s="1"/>
      <c r="E429" s="68"/>
      <c r="F429" s="59"/>
      <c r="M429" s="95"/>
    </row>
    <row r="430" spans="1:104" s="69" customFormat="1" ht="12.75">
      <c r="A430" s="66"/>
      <c r="B430" s="5"/>
      <c r="C430" s="1"/>
      <c r="D430" s="1"/>
      <c r="E430" s="68"/>
      <c r="F430" s="59"/>
    </row>
    <row r="431" spans="1:104" s="69" customFormat="1" ht="12.75">
      <c r="A431" s="66"/>
      <c r="B431" s="5"/>
      <c r="C431" s="1"/>
      <c r="D431" s="1"/>
      <c r="E431" s="68"/>
      <c r="F431" s="59"/>
    </row>
    <row r="432" spans="1:104" s="69" customFormat="1" ht="12.75">
      <c r="A432" s="66"/>
      <c r="B432" s="5"/>
      <c r="C432" s="1"/>
      <c r="D432" s="1"/>
      <c r="E432" s="68"/>
      <c r="F432" s="59"/>
    </row>
    <row r="433" spans="1:104" s="94" customFormat="1" ht="12.75">
      <c r="A433" s="66"/>
      <c r="B433" s="5"/>
      <c r="C433" s="1"/>
      <c r="D433" s="1"/>
      <c r="E433" s="68"/>
      <c r="F433" s="5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9"/>
      <c r="AZ433" s="69"/>
      <c r="BA433" s="69"/>
      <c r="BB433" s="69"/>
      <c r="BC433" s="69"/>
      <c r="BD433" s="69"/>
      <c r="BE433" s="69"/>
      <c r="BF433" s="69"/>
      <c r="BG433" s="69"/>
      <c r="BH433" s="69"/>
      <c r="BI433" s="69"/>
      <c r="BJ433" s="69"/>
      <c r="BK433" s="69"/>
      <c r="BL433" s="69"/>
      <c r="BM433" s="69"/>
      <c r="BN433" s="69"/>
      <c r="BO433" s="69"/>
      <c r="BP433" s="69"/>
      <c r="BQ433" s="69"/>
      <c r="BR433" s="69"/>
      <c r="BS433" s="69"/>
      <c r="BT433" s="69"/>
      <c r="BU433" s="69"/>
      <c r="BV433" s="69"/>
      <c r="BW433" s="69"/>
      <c r="BX433" s="69"/>
      <c r="BY433" s="69"/>
      <c r="BZ433" s="69"/>
      <c r="CA433" s="69"/>
      <c r="CB433" s="69"/>
      <c r="CC433" s="69"/>
      <c r="CD433" s="69"/>
      <c r="CE433" s="69"/>
      <c r="CF433" s="69"/>
      <c r="CG433" s="69"/>
      <c r="CH433" s="69"/>
      <c r="CI433" s="69"/>
      <c r="CJ433" s="69"/>
      <c r="CK433" s="69"/>
      <c r="CL433" s="69"/>
      <c r="CM433" s="69"/>
      <c r="CN433" s="69"/>
      <c r="CO433" s="69"/>
      <c r="CP433" s="69"/>
      <c r="CQ433" s="69"/>
      <c r="CR433" s="69"/>
      <c r="CS433" s="69"/>
      <c r="CT433" s="69"/>
      <c r="CU433" s="69"/>
      <c r="CV433" s="69"/>
      <c r="CW433" s="69"/>
      <c r="CX433" s="69"/>
      <c r="CY433" s="69"/>
      <c r="CZ433" s="69"/>
    </row>
    <row r="434" spans="1:104" ht="12.75"/>
    <row r="435" spans="1:104" s="73" customFormat="1" ht="12.75">
      <c r="A435" s="66"/>
      <c r="B435" s="5"/>
      <c r="C435" s="1"/>
      <c r="D435" s="1"/>
      <c r="E435" s="68"/>
      <c r="F435" s="59"/>
    </row>
    <row r="436" spans="1:104" ht="12.75"/>
    <row r="437" spans="1:104" ht="12.75">
      <c r="G437" s="4"/>
    </row>
    <row r="438" spans="1:104" ht="12.75">
      <c r="G438" s="4"/>
    </row>
    <row r="439" spans="1:104" s="66" customFormat="1" ht="170.25" customHeight="1">
      <c r="B439" s="5"/>
      <c r="C439" s="1"/>
      <c r="D439" s="1"/>
      <c r="E439" s="68"/>
      <c r="F439" s="59"/>
      <c r="G439" s="96"/>
    </row>
    <row r="440" spans="1:104" ht="12.75">
      <c r="G440" s="4"/>
    </row>
    <row r="441" spans="1:104" s="66" customFormat="1" ht="12.75">
      <c r="B441" s="5"/>
      <c r="C441" s="1"/>
      <c r="D441" s="1"/>
      <c r="E441" s="68"/>
      <c r="F441" s="59"/>
      <c r="G441" s="1"/>
    </row>
    <row r="442" spans="1:104" s="66" customFormat="1" ht="12.75">
      <c r="B442" s="5"/>
      <c r="C442" s="1"/>
      <c r="D442" s="1"/>
      <c r="E442" s="68"/>
      <c r="F442" s="59"/>
      <c r="G442" s="1"/>
    </row>
    <row r="443" spans="1:104" ht="12.75">
      <c r="G443" s="4"/>
    </row>
    <row r="444" spans="1:104" ht="12.75"/>
    <row r="445" spans="1:104" s="66" customFormat="1" ht="12.75">
      <c r="B445" s="5"/>
      <c r="C445" s="1"/>
      <c r="D445" s="1"/>
      <c r="E445" s="68"/>
      <c r="F445" s="59"/>
      <c r="G445" s="1"/>
    </row>
    <row r="446" spans="1:104" ht="12.75">
      <c r="G446" s="4"/>
    </row>
    <row r="447" spans="1:104" ht="12.75">
      <c r="G447" s="4"/>
    </row>
    <row r="448" spans="1:104" s="66" customFormat="1" ht="12.75">
      <c r="B448" s="5"/>
      <c r="C448" s="1"/>
      <c r="D448" s="1"/>
      <c r="E448" s="68"/>
      <c r="F448" s="59"/>
      <c r="G448" s="1"/>
    </row>
    <row r="449" spans="1:7" ht="12.75">
      <c r="G449" s="4"/>
    </row>
    <row r="450" spans="1:7" ht="12.75">
      <c r="G450" s="4"/>
    </row>
    <row r="451" spans="1:7" ht="12.75"/>
    <row r="452" spans="1:7" s="73" customFormat="1" ht="12.75">
      <c r="A452" s="66"/>
      <c r="B452" s="5"/>
      <c r="C452" s="1"/>
      <c r="D452" s="1"/>
      <c r="E452" s="68"/>
      <c r="F452" s="59"/>
    </row>
    <row r="453" spans="1:7" ht="12.75"/>
    <row r="454" spans="1:7" ht="12.75"/>
    <row r="455" spans="1:7" ht="12.75"/>
    <row r="456" spans="1:7" ht="12.75"/>
    <row r="457" spans="1:7" ht="12.75"/>
    <row r="458" spans="1:7" ht="12.75"/>
    <row r="459" spans="1:7" ht="12.75"/>
    <row r="460" spans="1:7" ht="12.75"/>
    <row r="461" spans="1:7" ht="12.75"/>
    <row r="462" spans="1:7" ht="12.75"/>
    <row r="463" spans="1:7" ht="12.75"/>
    <row r="464" spans="1:7" ht="12.75"/>
    <row r="465" ht="12.75"/>
    <row r="466" ht="12.75"/>
    <row r="467" ht="12.75"/>
    <row r="468" ht="12.75"/>
    <row r="469" ht="12.75"/>
    <row r="470" ht="12.75"/>
  </sheetData>
  <protectedRanges>
    <protectedRange sqref="E221" name="Range1"/>
    <protectedRange sqref="E59:E138" name="Range1_1"/>
    <protectedRange sqref="G59:G138" name="Range1_4"/>
    <protectedRange sqref="G196 G182:G185 E184:E187 E196" name="Range1_2"/>
    <protectedRange sqref="E182:E183" name="Range1_4_1"/>
    <protectedRange sqref="G39:G42" name="Range1_5"/>
    <protectedRange sqref="E39:E40" name="Range1_1_5_1_1"/>
    <protectedRange sqref="E41:E42" name="Range1_21_1_1"/>
    <protectedRange sqref="G43:G45" name="Range1_6"/>
    <protectedRange sqref="E43:E44" name="Range1_1_5_2"/>
    <protectedRange sqref="E45" name="Range1_21_2"/>
  </protectedRanges>
  <pageMargins left="0.70866141732283472" right="0.70866141732283472" top="0.78740157480314965" bottom="0.74803149606299213" header="0.31496062992125984" footer="0.31496062992125984"/>
  <pageSetup paperSize="9" scale="69" fitToWidth="0" fitToHeight="0" orientation="portrait" horizontalDpi="1200" verticalDpi="1200" r:id="rId1"/>
  <headerFooter differentFirst="1">
    <oddFooter>&amp;R&amp;P</oddFooter>
    <firstHeader>&amp;L&amp;A</firstHeader>
    <firstFooter>&amp;R&amp;P</firstFooter>
  </headerFooter>
  <rowBreaks count="6" manualBreakCount="6">
    <brk id="41" max="5" man="1"/>
    <brk id="131" max="5" man="1"/>
    <brk id="180" max="5" man="1"/>
    <brk id="212" max="5" man="1"/>
    <brk id="248" max="5" man="1"/>
    <brk id="258"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view="pageLayout" topLeftCell="A19" zoomScaleNormal="100" workbookViewId="0">
      <selection activeCell="F1" sqref="F1"/>
    </sheetView>
  </sheetViews>
  <sheetFormatPr defaultRowHeight="12.75"/>
  <cols>
    <col min="1" max="1" width="5" customWidth="1"/>
    <col min="2" max="2" width="65" customWidth="1"/>
    <col min="3" max="3" width="8.140625" customWidth="1"/>
    <col min="4" max="4" width="11.42578125" customWidth="1"/>
    <col min="5" max="5" width="16.140625" customWidth="1"/>
    <col min="6" max="6" width="16.28515625" customWidth="1"/>
  </cols>
  <sheetData>
    <row r="1" spans="1:6" ht="26.25" thickBot="1">
      <c r="A1" s="335" t="s">
        <v>6</v>
      </c>
      <c r="B1" s="336" t="s">
        <v>7</v>
      </c>
      <c r="C1" s="337" t="s">
        <v>8</v>
      </c>
      <c r="D1" s="338" t="s">
        <v>0</v>
      </c>
      <c r="E1" s="853" t="s">
        <v>472</v>
      </c>
      <c r="F1" s="854" t="s">
        <v>433</v>
      </c>
    </row>
    <row r="2" spans="1:6">
      <c r="A2" s="339">
        <v>1</v>
      </c>
      <c r="B2" s="340" t="s">
        <v>52</v>
      </c>
      <c r="C2" s="341"/>
      <c r="D2" s="342"/>
      <c r="E2" s="343"/>
      <c r="F2" s="344"/>
    </row>
    <row r="3" spans="1:6">
      <c r="A3" s="345"/>
      <c r="B3" s="346"/>
      <c r="C3" s="347"/>
      <c r="D3" s="348"/>
      <c r="E3" s="349"/>
      <c r="F3" s="350"/>
    </row>
    <row r="4" spans="1:6">
      <c r="A4" s="200" t="s">
        <v>31</v>
      </c>
      <c r="B4" s="198" t="s">
        <v>53</v>
      </c>
      <c r="C4" s="351"/>
      <c r="D4" s="352"/>
      <c r="E4" s="353"/>
      <c r="F4" s="354"/>
    </row>
    <row r="5" spans="1:6" ht="102">
      <c r="A5" s="366"/>
      <c r="B5" s="355" t="s">
        <v>462</v>
      </c>
      <c r="C5" s="356"/>
      <c r="D5" s="356"/>
      <c r="E5" s="357"/>
      <c r="F5" s="358"/>
    </row>
    <row r="6" spans="1:6">
      <c r="A6" s="359"/>
      <c r="B6" s="360"/>
      <c r="C6" s="361" t="s">
        <v>1</v>
      </c>
      <c r="D6" s="362">
        <v>1</v>
      </c>
      <c r="E6" s="363"/>
      <c r="F6" s="354"/>
    </row>
    <row r="7" spans="1:6">
      <c r="A7" s="200" t="s">
        <v>32</v>
      </c>
      <c r="B7" s="199" t="s">
        <v>61</v>
      </c>
      <c r="C7" s="361"/>
      <c r="D7" s="362"/>
      <c r="E7" s="363"/>
      <c r="F7" s="354"/>
    </row>
    <row r="8" spans="1:6" ht="51">
      <c r="A8" s="322"/>
      <c r="B8" s="201" t="s">
        <v>141</v>
      </c>
      <c r="C8" s="356"/>
      <c r="D8" s="364"/>
      <c r="E8" s="363"/>
      <c r="F8" s="354"/>
    </row>
    <row r="9" spans="1:6">
      <c r="A9" s="322"/>
      <c r="B9" s="322"/>
      <c r="C9" s="323" t="s">
        <v>17</v>
      </c>
      <c r="D9" s="362">
        <v>340</v>
      </c>
      <c r="E9" s="363"/>
      <c r="F9" s="354"/>
    </row>
    <row r="10" spans="1:6" ht="12" customHeight="1">
      <c r="A10" s="200" t="s">
        <v>55</v>
      </c>
      <c r="B10" s="199" t="s">
        <v>54</v>
      </c>
      <c r="C10" s="356"/>
      <c r="D10" s="364"/>
      <c r="E10" s="363"/>
      <c r="F10" s="354"/>
    </row>
    <row r="11" spans="1:6" ht="63.75">
      <c r="A11" s="322"/>
      <c r="B11" s="355" t="s">
        <v>161</v>
      </c>
      <c r="C11" s="356"/>
      <c r="D11" s="356"/>
      <c r="E11" s="363"/>
      <c r="F11" s="354"/>
    </row>
    <row r="12" spans="1:6">
      <c r="A12" s="359"/>
      <c r="B12" s="360"/>
      <c r="C12" s="361" t="s">
        <v>1</v>
      </c>
      <c r="D12" s="362">
        <v>8</v>
      </c>
      <c r="E12" s="363"/>
      <c r="F12" s="354"/>
    </row>
    <row r="13" spans="1:6">
      <c r="A13" s="200" t="s">
        <v>62</v>
      </c>
      <c r="B13" s="199" t="s">
        <v>56</v>
      </c>
      <c r="C13" s="356"/>
      <c r="D13" s="364"/>
      <c r="E13" s="363"/>
      <c r="F13" s="354"/>
    </row>
    <row r="14" spans="1:6" ht="63.75">
      <c r="A14" s="359"/>
      <c r="B14" s="365" t="s">
        <v>162</v>
      </c>
      <c r="C14" s="361"/>
      <c r="D14" s="362"/>
      <c r="E14" s="363"/>
      <c r="F14" s="354"/>
    </row>
    <row r="15" spans="1:6">
      <c r="A15" s="322"/>
      <c r="B15" s="322"/>
      <c r="C15" s="361" t="s">
        <v>1</v>
      </c>
      <c r="D15" s="362">
        <v>12</v>
      </c>
      <c r="E15" s="363"/>
      <c r="F15" s="354"/>
    </row>
    <row r="16" spans="1:6">
      <c r="A16" s="322"/>
      <c r="B16" s="322"/>
      <c r="C16" s="361"/>
      <c r="D16" s="362"/>
      <c r="E16" s="363"/>
      <c r="F16" s="354"/>
    </row>
    <row r="17" spans="1:6">
      <c r="A17" s="322"/>
      <c r="B17" s="322"/>
      <c r="C17" s="361"/>
      <c r="D17" s="362"/>
      <c r="E17" s="363"/>
      <c r="F17" s="354"/>
    </row>
    <row r="18" spans="1:6">
      <c r="A18" s="322"/>
      <c r="B18" s="322"/>
      <c r="C18" s="361"/>
      <c r="D18" s="362"/>
      <c r="E18" s="363"/>
      <c r="F18" s="354"/>
    </row>
    <row r="19" spans="1:6" s="483" customFormat="1" ht="15.75">
      <c r="A19" s="479">
        <v>1</v>
      </c>
      <c r="B19" s="477" t="s">
        <v>466</v>
      </c>
      <c r="C19" s="480"/>
      <c r="D19" s="481"/>
      <c r="E19" s="482"/>
      <c r="F19" s="478"/>
    </row>
  </sheetData>
  <pageMargins left="0.7" right="0.7" top="0.75" bottom="0.75" header="0.3" footer="0.3"/>
  <pageSetup paperSize="9" scale="70" orientation="portrait" r:id="rId1"/>
  <headerFooter>
    <oddHeader>&amp;L&amp;A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5EDF-FC02-4CD7-A300-BE24F73B9A76}">
  <dimension ref="A1:J106"/>
  <sheetViews>
    <sheetView view="pageLayout" zoomScale="80" zoomScaleNormal="75" zoomScaleSheetLayoutView="70" zoomScalePageLayoutView="80" workbookViewId="0">
      <selection activeCell="F2" sqref="F2"/>
    </sheetView>
  </sheetViews>
  <sheetFormatPr defaultColWidth="9.140625" defaultRowHeight="15"/>
  <cols>
    <col min="1" max="1" width="4.42578125" style="689" customWidth="1"/>
    <col min="2" max="2" width="52" style="647" customWidth="1"/>
    <col min="3" max="3" width="8.7109375" style="644" customWidth="1"/>
    <col min="4" max="4" width="8.140625" style="644" customWidth="1"/>
    <col min="5" max="5" width="12.85546875" style="691" customWidth="1"/>
    <col min="6" max="6" width="14.7109375" style="645" customWidth="1"/>
    <col min="7" max="7" width="11.140625" style="644" bestFit="1" customWidth="1"/>
    <col min="8" max="8" width="9.140625" style="645"/>
    <col min="9" max="9" width="10.7109375" style="645" bestFit="1" customWidth="1"/>
    <col min="10" max="10" width="10.7109375" style="646" bestFit="1" customWidth="1"/>
    <col min="11" max="16384" width="9.140625" style="647"/>
  </cols>
  <sheetData>
    <row r="1" spans="1:10" s="638" customFormat="1" ht="25.5" customHeight="1">
      <c r="A1" s="636" t="s">
        <v>284</v>
      </c>
      <c r="B1" s="636" t="s">
        <v>285</v>
      </c>
      <c r="C1" s="636" t="s">
        <v>286</v>
      </c>
      <c r="D1" s="636" t="s">
        <v>287</v>
      </c>
      <c r="E1" s="637" t="s">
        <v>473</v>
      </c>
      <c r="F1" s="637" t="s">
        <v>474</v>
      </c>
      <c r="H1" s="639"/>
      <c r="I1" s="639"/>
      <c r="J1" s="640"/>
    </row>
    <row r="2" spans="1:10" ht="12.75" customHeight="1">
      <c r="A2" s="641"/>
      <c r="B2" s="641"/>
      <c r="C2" s="641"/>
      <c r="D2" s="641"/>
      <c r="E2" s="642"/>
      <c r="F2" s="643"/>
    </row>
    <row r="3" spans="1:10" ht="12.75" customHeight="1">
      <c r="A3" s="648"/>
      <c r="B3" s="649"/>
      <c r="C3" s="650"/>
      <c r="D3" s="650"/>
      <c r="E3" s="651"/>
      <c r="F3" s="652"/>
    </row>
    <row r="4" spans="1:10">
      <c r="A4" s="653" t="s">
        <v>288</v>
      </c>
      <c r="B4" s="654" t="s">
        <v>289</v>
      </c>
      <c r="C4" s="655"/>
      <c r="D4" s="655"/>
      <c r="E4" s="656"/>
      <c r="F4" s="657"/>
    </row>
    <row r="5" spans="1:10">
      <c r="A5" s="653"/>
      <c r="B5" s="654"/>
      <c r="C5" s="655"/>
      <c r="D5" s="655"/>
      <c r="E5" s="656"/>
      <c r="F5" s="657"/>
    </row>
    <row r="6" spans="1:10">
      <c r="A6" s="653">
        <v>1</v>
      </c>
      <c r="B6" s="654" t="s">
        <v>290</v>
      </c>
      <c r="C6" s="655"/>
      <c r="D6" s="655"/>
      <c r="E6" s="657"/>
      <c r="F6" s="657"/>
    </row>
    <row r="7" spans="1:10">
      <c r="A7" s="653"/>
      <c r="B7" s="654"/>
      <c r="C7" s="655"/>
      <c r="D7" s="655"/>
      <c r="E7" s="657"/>
      <c r="F7" s="657"/>
    </row>
    <row r="8" spans="1:10" s="663" customFormat="1" ht="86.25">
      <c r="A8" s="658" t="s">
        <v>92</v>
      </c>
      <c r="B8" s="692" t="s">
        <v>319</v>
      </c>
      <c r="C8" s="660" t="s">
        <v>291</v>
      </c>
      <c r="D8" s="660" t="s">
        <v>320</v>
      </c>
      <c r="E8" s="661"/>
      <c r="F8" s="661"/>
      <c r="G8" s="662"/>
    </row>
    <row r="9" spans="1:10" s="663" customFormat="1" ht="14.25">
      <c r="A9" s="660"/>
      <c r="B9" s="660"/>
      <c r="C9" s="660"/>
      <c r="D9" s="660"/>
      <c r="E9" s="660"/>
      <c r="F9" s="660"/>
      <c r="G9" s="662"/>
    </row>
    <row r="10" spans="1:10" s="663" customFormat="1" ht="85.5">
      <c r="A10" s="693" t="s">
        <v>94</v>
      </c>
      <c r="B10" s="664" t="s">
        <v>463</v>
      </c>
      <c r="C10" s="660" t="s">
        <v>1</v>
      </c>
      <c r="D10" s="660" t="s">
        <v>320</v>
      </c>
      <c r="E10" s="660"/>
      <c r="F10" s="661"/>
      <c r="G10" s="662"/>
    </row>
    <row r="11" spans="1:10" s="663" customFormat="1" ht="14.25" customHeight="1">
      <c r="A11" s="665"/>
      <c r="B11" s="664"/>
      <c r="C11" s="660"/>
      <c r="D11" s="660"/>
      <c r="E11" s="661"/>
      <c r="F11" s="661"/>
      <c r="G11" s="662"/>
    </row>
    <row r="12" spans="1:10">
      <c r="A12" s="653"/>
      <c r="B12" s="654" t="s">
        <v>292</v>
      </c>
      <c r="C12" s="655"/>
      <c r="D12" s="655"/>
      <c r="E12" s="657"/>
      <c r="F12" s="666"/>
    </row>
    <row r="13" spans="1:10">
      <c r="A13" s="658"/>
      <c r="B13" s="667"/>
      <c r="C13" s="655"/>
      <c r="D13" s="655"/>
      <c r="E13" s="657"/>
      <c r="F13" s="657"/>
    </row>
    <row r="14" spans="1:10">
      <c r="A14" s="668">
        <v>2</v>
      </c>
      <c r="B14" s="669" t="s">
        <v>293</v>
      </c>
      <c r="C14" s="670"/>
      <c r="D14" s="670"/>
      <c r="E14" s="671"/>
      <c r="F14" s="671"/>
    </row>
    <row r="15" spans="1:10">
      <c r="A15" s="658"/>
      <c r="B15" s="667"/>
      <c r="C15" s="655"/>
      <c r="D15" s="655"/>
      <c r="E15" s="657"/>
      <c r="F15" s="657"/>
    </row>
    <row r="16" spans="1:10" ht="102">
      <c r="A16" s="658" t="s">
        <v>92</v>
      </c>
      <c r="B16" s="659" t="s">
        <v>294</v>
      </c>
      <c r="C16" s="655"/>
      <c r="D16" s="655"/>
      <c r="E16" s="657"/>
      <c r="F16" s="657"/>
    </row>
    <row r="17" spans="1:6" ht="12.75" customHeight="1">
      <c r="A17" s="658"/>
      <c r="B17" s="672" t="s">
        <v>295</v>
      </c>
      <c r="C17" s="655"/>
      <c r="D17" s="655"/>
      <c r="E17" s="657"/>
      <c r="F17" s="657"/>
    </row>
    <row r="18" spans="1:6" ht="12.75" customHeight="1">
      <c r="A18" s="658"/>
      <c r="B18" s="672" t="s">
        <v>296</v>
      </c>
      <c r="C18" s="670" t="s">
        <v>297</v>
      </c>
      <c r="D18" s="655">
        <v>155</v>
      </c>
      <c r="E18" s="657"/>
      <c r="F18" s="657"/>
    </row>
    <row r="19" spans="1:6" ht="12.75" customHeight="1">
      <c r="A19" s="658"/>
      <c r="B19" s="672" t="s">
        <v>298</v>
      </c>
      <c r="C19" s="670" t="s">
        <v>297</v>
      </c>
      <c r="D19" s="655">
        <v>155</v>
      </c>
      <c r="E19" s="657"/>
      <c r="F19" s="657"/>
    </row>
    <row r="20" spans="1:6">
      <c r="A20" s="658"/>
      <c r="B20" s="672" t="s">
        <v>299</v>
      </c>
      <c r="C20" s="670" t="s">
        <v>297</v>
      </c>
      <c r="D20" s="655">
        <v>40</v>
      </c>
      <c r="E20" s="657"/>
      <c r="F20" s="657"/>
    </row>
    <row r="21" spans="1:6">
      <c r="A21" s="658"/>
      <c r="B21" s="672" t="s">
        <v>300</v>
      </c>
      <c r="C21" s="670" t="s">
        <v>297</v>
      </c>
      <c r="D21" s="655">
        <v>145</v>
      </c>
      <c r="E21" s="657"/>
      <c r="F21" s="657"/>
    </row>
    <row r="22" spans="1:6">
      <c r="A22" s="658"/>
      <c r="B22" s="672" t="s">
        <v>301</v>
      </c>
      <c r="C22" s="670" t="s">
        <v>297</v>
      </c>
      <c r="D22" s="655">
        <v>120</v>
      </c>
      <c r="E22" s="657"/>
      <c r="F22" s="657"/>
    </row>
    <row r="23" spans="1:6">
      <c r="A23" s="658"/>
      <c r="B23" s="672" t="s">
        <v>302</v>
      </c>
      <c r="C23" s="670" t="s">
        <v>297</v>
      </c>
      <c r="D23" s="655">
        <v>145</v>
      </c>
      <c r="E23" s="657"/>
      <c r="F23" s="657"/>
    </row>
    <row r="24" spans="1:6">
      <c r="A24" s="658"/>
      <c r="B24" s="672" t="s">
        <v>303</v>
      </c>
      <c r="C24" s="670" t="s">
        <v>1</v>
      </c>
      <c r="D24" s="670">
        <v>145</v>
      </c>
      <c r="E24" s="657"/>
      <c r="F24" s="657"/>
    </row>
    <row r="25" spans="1:6">
      <c r="A25" s="658"/>
      <c r="B25" s="672"/>
      <c r="C25" s="670"/>
      <c r="D25" s="670"/>
      <c r="E25" s="657"/>
      <c r="F25" s="657"/>
    </row>
    <row r="26" spans="1:6" ht="57">
      <c r="A26" s="658" t="s">
        <v>94</v>
      </c>
      <c r="B26" s="659" t="s">
        <v>304</v>
      </c>
      <c r="C26" s="670" t="s">
        <v>1</v>
      </c>
      <c r="D26" s="670">
        <v>3</v>
      </c>
      <c r="E26" s="657"/>
      <c r="F26" s="657"/>
    </row>
    <row r="27" spans="1:6">
      <c r="A27" s="658"/>
      <c r="B27" s="667"/>
      <c r="C27" s="655"/>
      <c r="D27" s="655"/>
      <c r="E27" s="657"/>
      <c r="F27" s="657"/>
    </row>
    <row r="28" spans="1:6">
      <c r="A28" s="673"/>
      <c r="B28" s="669" t="s">
        <v>305</v>
      </c>
      <c r="C28" s="674" t="s">
        <v>306</v>
      </c>
      <c r="D28" s="674"/>
      <c r="E28" s="675"/>
      <c r="F28" s="675"/>
    </row>
    <row r="29" spans="1:6">
      <c r="A29" s="673"/>
      <c r="B29" s="669"/>
      <c r="C29" s="674"/>
      <c r="D29" s="674"/>
      <c r="E29" s="675"/>
      <c r="F29" s="675"/>
    </row>
    <row r="30" spans="1:6">
      <c r="A30" s="668">
        <v>3</v>
      </c>
      <c r="B30" s="669" t="s">
        <v>307</v>
      </c>
      <c r="C30" s="674"/>
      <c r="D30" s="674"/>
      <c r="E30" s="675"/>
      <c r="F30" s="675"/>
    </row>
    <row r="31" spans="1:6">
      <c r="A31" s="668"/>
      <c r="B31" s="669"/>
      <c r="C31" s="674"/>
      <c r="D31" s="674"/>
      <c r="E31" s="675"/>
      <c r="F31" s="675"/>
    </row>
    <row r="32" spans="1:6" ht="28.5">
      <c r="A32" s="673" t="s">
        <v>92</v>
      </c>
      <c r="B32" s="672" t="s">
        <v>308</v>
      </c>
      <c r="C32" s="670" t="s">
        <v>297</v>
      </c>
      <c r="D32" s="655">
        <v>52</v>
      </c>
      <c r="E32" s="657"/>
      <c r="F32" s="657"/>
    </row>
    <row r="33" spans="1:6">
      <c r="A33" s="673"/>
      <c r="B33" s="672"/>
      <c r="C33" s="670"/>
      <c r="D33" s="670"/>
      <c r="E33" s="671"/>
      <c r="F33" s="671"/>
    </row>
    <row r="34" spans="1:6" ht="57">
      <c r="A34" s="673" t="s">
        <v>94</v>
      </c>
      <c r="B34" s="659" t="s">
        <v>309</v>
      </c>
      <c r="C34" s="670" t="s">
        <v>1</v>
      </c>
      <c r="D34" s="670">
        <v>2</v>
      </c>
      <c r="E34" s="657"/>
      <c r="F34" s="657"/>
    </row>
    <row r="35" spans="1:6">
      <c r="A35" s="673"/>
      <c r="B35" s="669"/>
      <c r="C35" s="674"/>
      <c r="D35" s="674"/>
      <c r="E35" s="675"/>
      <c r="F35" s="675"/>
    </row>
    <row r="36" spans="1:6">
      <c r="A36" s="673"/>
      <c r="B36" s="669" t="s">
        <v>310</v>
      </c>
      <c r="C36" s="674" t="s">
        <v>306</v>
      </c>
      <c r="D36" s="674"/>
      <c r="E36" s="675"/>
      <c r="F36" s="675"/>
    </row>
    <row r="37" spans="1:6">
      <c r="A37" s="673"/>
      <c r="B37" s="669"/>
      <c r="C37" s="674"/>
      <c r="D37" s="674"/>
      <c r="E37" s="675"/>
      <c r="F37" s="675"/>
    </row>
    <row r="38" spans="1:6">
      <c r="A38" s="668">
        <v>4</v>
      </c>
      <c r="B38" s="669" t="s">
        <v>311</v>
      </c>
      <c r="C38" s="674"/>
      <c r="D38" s="674"/>
      <c r="E38" s="675"/>
      <c r="F38" s="675"/>
    </row>
    <row r="39" spans="1:6">
      <c r="A39" s="673"/>
      <c r="B39" s="669"/>
      <c r="C39" s="674"/>
      <c r="D39" s="674"/>
      <c r="E39" s="675"/>
      <c r="F39" s="675"/>
    </row>
    <row r="40" spans="1:6" ht="114">
      <c r="A40" s="673" t="s">
        <v>92</v>
      </c>
      <c r="B40" s="659" t="s">
        <v>312</v>
      </c>
      <c r="C40" s="847" t="s">
        <v>297</v>
      </c>
      <c r="D40" s="670">
        <v>197</v>
      </c>
      <c r="E40" s="659"/>
      <c r="F40" s="659"/>
    </row>
    <row r="41" spans="1:6">
      <c r="A41" s="673"/>
      <c r="B41" s="659"/>
      <c r="C41" s="659"/>
      <c r="D41" s="659"/>
      <c r="E41" s="659"/>
      <c r="F41" s="659"/>
    </row>
    <row r="42" spans="1:6" ht="57">
      <c r="A42" s="673" t="s">
        <v>94</v>
      </c>
      <c r="B42" s="659" t="s">
        <v>313</v>
      </c>
      <c r="C42" s="659" t="s">
        <v>1</v>
      </c>
      <c r="D42" s="670">
        <v>7</v>
      </c>
      <c r="E42" s="659"/>
      <c r="F42" s="659"/>
    </row>
    <row r="43" spans="1:6">
      <c r="A43" s="673"/>
      <c r="B43" s="669"/>
      <c r="C43" s="674"/>
      <c r="D43" s="674"/>
      <c r="E43" s="675"/>
      <c r="F43" s="675"/>
    </row>
    <row r="44" spans="1:6">
      <c r="A44" s="673"/>
      <c r="B44" s="669" t="s">
        <v>314</v>
      </c>
      <c r="C44" s="674" t="s">
        <v>306</v>
      </c>
      <c r="D44" s="674"/>
      <c r="E44" s="675"/>
      <c r="F44" s="675"/>
    </row>
    <row r="45" spans="1:6">
      <c r="A45" s="658"/>
      <c r="B45" s="667"/>
      <c r="C45" s="655"/>
      <c r="D45" s="655"/>
      <c r="E45" s="657"/>
      <c r="F45" s="657"/>
    </row>
    <row r="46" spans="1:6">
      <c r="A46" s="668">
        <v>5</v>
      </c>
      <c r="B46" s="669" t="s">
        <v>315</v>
      </c>
      <c r="C46" s="670"/>
      <c r="D46" s="670"/>
      <c r="E46" s="671"/>
      <c r="F46" s="671"/>
    </row>
    <row r="47" spans="1:6">
      <c r="A47" s="673"/>
      <c r="B47" s="672"/>
      <c r="C47" s="670"/>
      <c r="D47" s="655"/>
      <c r="E47" s="657"/>
      <c r="F47" s="657"/>
    </row>
    <row r="48" spans="1:6" ht="28.5">
      <c r="A48" s="673">
        <v>1</v>
      </c>
      <c r="B48" s="672" t="s">
        <v>316</v>
      </c>
      <c r="C48" s="670" t="s">
        <v>317</v>
      </c>
      <c r="D48" s="670">
        <v>1</v>
      </c>
      <c r="E48" s="657"/>
      <c r="F48" s="657"/>
    </row>
    <row r="49" spans="1:6">
      <c r="A49" s="658"/>
      <c r="B49" s="667"/>
      <c r="C49" s="655"/>
      <c r="D49" s="655"/>
      <c r="E49" s="657"/>
      <c r="F49" s="657"/>
    </row>
    <row r="50" spans="1:6" ht="13.5" customHeight="1">
      <c r="A50" s="673">
        <v>2</v>
      </c>
      <c r="B50" s="672" t="s">
        <v>318</v>
      </c>
      <c r="C50" s="676" t="s">
        <v>317</v>
      </c>
      <c r="D50" s="655">
        <v>1</v>
      </c>
      <c r="E50" s="657"/>
      <c r="F50" s="657"/>
    </row>
    <row r="51" spans="1:6">
      <c r="A51" s="658"/>
      <c r="B51" s="667"/>
      <c r="C51" s="655"/>
      <c r="D51" s="655"/>
      <c r="E51" s="657"/>
      <c r="F51" s="657"/>
    </row>
    <row r="52" spans="1:6">
      <c r="A52" s="673"/>
      <c r="B52" s="669" t="s">
        <v>4</v>
      </c>
      <c r="C52" s="674" t="s">
        <v>306</v>
      </c>
      <c r="D52" s="674"/>
      <c r="E52" s="675"/>
      <c r="F52" s="675"/>
    </row>
    <row r="53" spans="1:6">
      <c r="A53" s="658"/>
      <c r="B53" s="667"/>
      <c r="C53" s="655"/>
      <c r="D53" s="655"/>
      <c r="E53" s="657"/>
      <c r="F53" s="657"/>
    </row>
    <row r="54" spans="1:6">
      <c r="A54" s="658"/>
      <c r="B54" s="667"/>
      <c r="C54" s="655"/>
      <c r="D54" s="655"/>
      <c r="E54" s="657"/>
      <c r="F54" s="657"/>
    </row>
    <row r="55" spans="1:6">
      <c r="A55" s="658"/>
      <c r="B55" s="654" t="s">
        <v>27</v>
      </c>
      <c r="C55" s="677"/>
      <c r="D55" s="655"/>
      <c r="E55" s="657"/>
      <c r="F55" s="657"/>
    </row>
    <row r="56" spans="1:6">
      <c r="A56" s="678"/>
      <c r="B56" s="679"/>
      <c r="C56" s="680"/>
      <c r="D56" s="680"/>
      <c r="E56" s="681"/>
      <c r="F56" s="681"/>
    </row>
    <row r="57" spans="1:6">
      <c r="A57" s="653" t="s">
        <v>288</v>
      </c>
      <c r="B57" s="654" t="s">
        <v>289</v>
      </c>
      <c r="C57" s="677"/>
      <c r="D57" s="677"/>
      <c r="E57" s="666"/>
      <c r="F57" s="666"/>
    </row>
    <row r="58" spans="1:6">
      <c r="A58" s="653"/>
      <c r="B58" s="654"/>
      <c r="C58" s="677"/>
      <c r="D58" s="655"/>
      <c r="E58" s="657"/>
      <c r="F58" s="657"/>
    </row>
    <row r="59" spans="1:6" ht="15.75" customHeight="1">
      <c r="A59" s="658">
        <v>1</v>
      </c>
      <c r="B59" s="682" t="s">
        <v>290</v>
      </c>
      <c r="C59" s="655"/>
      <c r="D59" s="655"/>
      <c r="E59" s="657"/>
      <c r="F59" s="657"/>
    </row>
    <row r="60" spans="1:6">
      <c r="A60" s="658"/>
      <c r="B60" s="682"/>
      <c r="C60" s="655"/>
      <c r="D60" s="655"/>
      <c r="E60" s="657"/>
      <c r="F60" s="657"/>
    </row>
    <row r="61" spans="1:6">
      <c r="A61" s="658">
        <v>2</v>
      </c>
      <c r="B61" s="672" t="s">
        <v>293</v>
      </c>
      <c r="C61" s="655"/>
      <c r="D61" s="655"/>
      <c r="E61" s="657"/>
      <c r="F61" s="657"/>
    </row>
    <row r="62" spans="1:6">
      <c r="A62" s="658"/>
      <c r="B62" s="683"/>
      <c r="C62" s="683"/>
      <c r="D62" s="683"/>
      <c r="E62" s="683"/>
      <c r="F62" s="684"/>
    </row>
    <row r="63" spans="1:6">
      <c r="A63" s="658">
        <v>3</v>
      </c>
      <c r="B63" s="667" t="s">
        <v>307</v>
      </c>
      <c r="C63" s="667"/>
      <c r="D63" s="667"/>
      <c r="E63" s="667"/>
      <c r="F63" s="656"/>
    </row>
    <row r="64" spans="1:6">
      <c r="A64" s="658"/>
      <c r="B64" s="682"/>
      <c r="C64" s="655"/>
      <c r="D64" s="655"/>
      <c r="E64" s="657"/>
      <c r="F64" s="657"/>
    </row>
    <row r="65" spans="1:10">
      <c r="A65" s="658">
        <v>4</v>
      </c>
      <c r="B65" s="672" t="s">
        <v>311</v>
      </c>
      <c r="C65" s="655"/>
      <c r="D65" s="655"/>
      <c r="E65" s="657"/>
      <c r="F65" s="657"/>
    </row>
    <row r="66" spans="1:10">
      <c r="A66" s="658"/>
      <c r="B66" s="682"/>
      <c r="C66" s="655"/>
      <c r="D66" s="655"/>
      <c r="E66" s="657"/>
      <c r="F66" s="657"/>
    </row>
    <row r="67" spans="1:10">
      <c r="A67" s="658">
        <v>5</v>
      </c>
      <c r="B67" s="682" t="s">
        <v>315</v>
      </c>
      <c r="C67" s="655"/>
      <c r="D67" s="655"/>
      <c r="E67" s="657"/>
      <c r="F67" s="657"/>
    </row>
    <row r="68" spans="1:10">
      <c r="A68" s="653"/>
      <c r="B68" s="654"/>
      <c r="C68" s="677"/>
      <c r="D68" s="677"/>
      <c r="E68" s="666"/>
      <c r="F68" s="666"/>
    </row>
    <row r="69" spans="1:10">
      <c r="A69" s="653"/>
      <c r="B69" s="654" t="s">
        <v>467</v>
      </c>
      <c r="C69" s="677"/>
      <c r="D69" s="677"/>
      <c r="E69" s="666"/>
      <c r="F69" s="666"/>
    </row>
    <row r="70" spans="1:10">
      <c r="A70" s="653"/>
      <c r="B70" s="654"/>
      <c r="C70" s="677"/>
      <c r="D70" s="677"/>
      <c r="E70" s="666"/>
      <c r="F70" s="666"/>
    </row>
    <row r="71" spans="1:10">
      <c r="A71" s="653"/>
      <c r="B71" s="654"/>
      <c r="C71" s="677"/>
      <c r="D71" s="677"/>
      <c r="E71" s="666"/>
      <c r="F71" s="666"/>
    </row>
    <row r="72" spans="1:10">
      <c r="A72" s="653"/>
      <c r="B72" s="654"/>
      <c r="C72" s="677"/>
      <c r="D72" s="677"/>
      <c r="E72" s="666"/>
      <c r="F72" s="666"/>
    </row>
    <row r="73" spans="1:10">
      <c r="A73" s="653"/>
      <c r="B73" s="654"/>
      <c r="C73" s="677"/>
      <c r="D73" s="677"/>
      <c r="E73" s="666"/>
      <c r="F73" s="666"/>
    </row>
    <row r="74" spans="1:10" s="644" customFormat="1">
      <c r="A74" s="685"/>
      <c r="B74" s="647"/>
      <c r="D74" s="686"/>
      <c r="E74" s="687"/>
      <c r="F74" s="645"/>
      <c r="H74" s="645"/>
      <c r="I74" s="645"/>
      <c r="J74" s="646"/>
    </row>
    <row r="75" spans="1:10" s="644" customFormat="1">
      <c r="A75" s="685"/>
      <c r="B75" s="688"/>
      <c r="C75" s="686"/>
      <c r="D75" s="686"/>
      <c r="E75" s="687"/>
      <c r="F75" s="645"/>
      <c r="H75" s="645"/>
      <c r="I75" s="645"/>
      <c r="J75" s="646"/>
    </row>
    <row r="76" spans="1:10" s="644" customFormat="1">
      <c r="A76" s="685"/>
      <c r="B76" s="688"/>
      <c r="C76" s="686"/>
      <c r="D76" s="686"/>
      <c r="E76" s="687"/>
      <c r="F76" s="645"/>
      <c r="H76" s="645"/>
      <c r="I76" s="645"/>
      <c r="J76" s="646"/>
    </row>
    <row r="77" spans="1:10" s="644" customFormat="1">
      <c r="A77" s="685"/>
      <c r="B77" s="688"/>
      <c r="C77" s="686"/>
      <c r="D77" s="686"/>
      <c r="E77" s="687"/>
      <c r="F77" s="645"/>
      <c r="H77" s="645"/>
      <c r="I77" s="645"/>
      <c r="J77" s="646"/>
    </row>
    <row r="78" spans="1:10" s="644" customFormat="1">
      <c r="A78" s="685"/>
      <c r="B78" s="688"/>
      <c r="C78" s="686"/>
      <c r="D78" s="686"/>
      <c r="E78" s="687"/>
      <c r="F78" s="645"/>
      <c r="H78" s="645"/>
      <c r="I78" s="645"/>
      <c r="J78" s="646"/>
    </row>
    <row r="79" spans="1:10" s="644" customFormat="1">
      <c r="A79" s="685"/>
      <c r="B79" s="688"/>
      <c r="C79" s="686"/>
      <c r="D79" s="686"/>
      <c r="E79" s="687"/>
      <c r="F79" s="645"/>
      <c r="H79" s="645"/>
      <c r="I79" s="645"/>
      <c r="J79" s="646"/>
    </row>
    <row r="80" spans="1:10" s="644" customFormat="1">
      <c r="A80" s="685"/>
      <c r="B80" s="688"/>
      <c r="C80" s="686"/>
      <c r="D80" s="686"/>
      <c r="E80" s="687"/>
      <c r="F80" s="645"/>
      <c r="H80" s="645"/>
      <c r="I80" s="645"/>
      <c r="J80" s="646"/>
    </row>
    <row r="81" spans="1:10" s="645" customFormat="1">
      <c r="A81" s="685"/>
      <c r="B81" s="688"/>
      <c r="C81" s="686"/>
      <c r="D81" s="686"/>
      <c r="E81" s="687"/>
      <c r="G81" s="644"/>
      <c r="J81" s="646"/>
    </row>
    <row r="82" spans="1:10" s="645" customFormat="1">
      <c r="A82" s="685"/>
      <c r="B82" s="688"/>
      <c r="C82" s="686"/>
      <c r="D82" s="686"/>
      <c r="E82" s="687"/>
      <c r="G82" s="644"/>
      <c r="J82" s="646"/>
    </row>
    <row r="83" spans="1:10" s="645" customFormat="1">
      <c r="A83" s="685"/>
      <c r="B83" s="688"/>
      <c r="C83" s="686"/>
      <c r="D83" s="686"/>
      <c r="E83" s="687"/>
      <c r="G83" s="644"/>
      <c r="J83" s="646"/>
    </row>
    <row r="84" spans="1:10" s="645" customFormat="1">
      <c r="A84" s="685"/>
      <c r="B84" s="688"/>
      <c r="C84" s="686"/>
      <c r="D84" s="686"/>
      <c r="E84" s="687"/>
      <c r="G84" s="644"/>
      <c r="J84" s="646"/>
    </row>
    <row r="85" spans="1:10" s="645" customFormat="1">
      <c r="A85" s="685"/>
      <c r="B85" s="688"/>
      <c r="C85" s="686"/>
      <c r="D85" s="686"/>
      <c r="E85" s="687"/>
      <c r="G85" s="644"/>
      <c r="J85" s="646"/>
    </row>
    <row r="86" spans="1:10" s="645" customFormat="1">
      <c r="A86" s="685"/>
      <c r="B86" s="688"/>
      <c r="C86" s="686"/>
      <c r="D86" s="686"/>
      <c r="E86" s="687"/>
      <c r="G86" s="644"/>
      <c r="J86" s="646"/>
    </row>
    <row r="87" spans="1:10" s="645" customFormat="1">
      <c r="A87" s="685"/>
      <c r="B87" s="688"/>
      <c r="C87" s="686"/>
      <c r="D87" s="686"/>
      <c r="E87" s="687"/>
      <c r="G87" s="644"/>
      <c r="J87" s="646"/>
    </row>
    <row r="88" spans="1:10" s="645" customFormat="1">
      <c r="A88" s="685"/>
      <c r="B88" s="688"/>
      <c r="C88" s="686"/>
      <c r="D88" s="686"/>
      <c r="E88" s="687"/>
      <c r="G88" s="644"/>
      <c r="J88" s="646"/>
    </row>
    <row r="89" spans="1:10" s="645" customFormat="1">
      <c r="A89" s="685"/>
      <c r="B89" s="688"/>
      <c r="C89" s="686"/>
      <c r="D89" s="686"/>
      <c r="E89" s="687"/>
      <c r="G89" s="644"/>
      <c r="J89" s="646"/>
    </row>
    <row r="90" spans="1:10" s="645" customFormat="1">
      <c r="A90" s="685"/>
      <c r="B90" s="688"/>
      <c r="C90" s="686"/>
      <c r="D90" s="686"/>
      <c r="E90" s="687"/>
      <c r="G90" s="644"/>
      <c r="J90" s="646"/>
    </row>
    <row r="91" spans="1:10" s="645" customFormat="1">
      <c r="A91" s="685"/>
      <c r="B91" s="688"/>
      <c r="C91" s="686"/>
      <c r="D91" s="686"/>
      <c r="E91" s="687"/>
      <c r="G91" s="644"/>
      <c r="J91" s="646"/>
    </row>
    <row r="92" spans="1:10" s="645" customFormat="1">
      <c r="A92" s="685"/>
      <c r="B92" s="688"/>
      <c r="C92" s="686"/>
      <c r="D92" s="686"/>
      <c r="E92" s="687"/>
      <c r="G92" s="644"/>
      <c r="J92" s="646"/>
    </row>
    <row r="93" spans="1:10" s="645" customFormat="1">
      <c r="A93" s="685"/>
      <c r="B93" s="688"/>
      <c r="C93" s="686"/>
      <c r="D93" s="686"/>
      <c r="E93" s="687"/>
      <c r="G93" s="644"/>
      <c r="J93" s="646"/>
    </row>
    <row r="94" spans="1:10" s="645" customFormat="1">
      <c r="A94" s="685"/>
      <c r="B94" s="688"/>
      <c r="C94" s="686"/>
      <c r="D94" s="686"/>
      <c r="E94" s="687"/>
      <c r="G94" s="644"/>
      <c r="J94" s="646"/>
    </row>
    <row r="95" spans="1:10" s="645" customFormat="1">
      <c r="A95" s="685"/>
      <c r="B95" s="688"/>
      <c r="C95" s="686"/>
      <c r="D95" s="686"/>
      <c r="E95" s="687"/>
      <c r="G95" s="644"/>
      <c r="J95" s="646"/>
    </row>
    <row r="96" spans="1:10" s="645" customFormat="1">
      <c r="A96" s="685"/>
      <c r="B96" s="688"/>
      <c r="C96" s="686"/>
      <c r="D96" s="686"/>
      <c r="E96" s="687"/>
      <c r="G96" s="644"/>
      <c r="J96" s="646"/>
    </row>
    <row r="97" spans="1:10" s="645" customFormat="1">
      <c r="A97" s="685"/>
      <c r="B97" s="688"/>
      <c r="C97" s="686"/>
      <c r="D97" s="686"/>
      <c r="E97" s="687"/>
      <c r="G97" s="644"/>
      <c r="J97" s="646"/>
    </row>
    <row r="98" spans="1:10" s="645" customFormat="1">
      <c r="A98" s="685"/>
      <c r="B98" s="688"/>
      <c r="C98" s="686"/>
      <c r="D98" s="686"/>
      <c r="E98" s="687"/>
      <c r="G98" s="644"/>
      <c r="J98" s="646"/>
    </row>
    <row r="99" spans="1:10" s="645" customFormat="1">
      <c r="A99" s="685"/>
      <c r="B99" s="688"/>
      <c r="C99" s="686"/>
      <c r="D99" s="686"/>
      <c r="E99" s="687"/>
      <c r="G99" s="644"/>
      <c r="J99" s="646"/>
    </row>
    <row r="100" spans="1:10" s="645" customFormat="1">
      <c r="A100" s="685"/>
      <c r="B100" s="688"/>
      <c r="C100" s="686"/>
      <c r="D100" s="686"/>
      <c r="E100" s="687"/>
      <c r="G100" s="644"/>
      <c r="J100" s="646"/>
    </row>
    <row r="101" spans="1:10" s="645" customFormat="1">
      <c r="A101" s="689"/>
      <c r="B101" s="688"/>
      <c r="C101" s="686"/>
      <c r="D101" s="686"/>
      <c r="E101" s="690"/>
      <c r="G101" s="644"/>
      <c r="J101" s="646"/>
    </row>
    <row r="102" spans="1:10" s="645" customFormat="1">
      <c r="A102" s="689"/>
      <c r="B102" s="688"/>
      <c r="C102" s="686"/>
      <c r="D102" s="686"/>
      <c r="E102" s="690"/>
      <c r="G102" s="644"/>
      <c r="J102" s="646"/>
    </row>
    <row r="103" spans="1:10" s="645" customFormat="1">
      <c r="A103" s="689"/>
      <c r="B103" s="688"/>
      <c r="C103" s="686"/>
      <c r="D103" s="686"/>
      <c r="E103" s="690"/>
      <c r="G103" s="644"/>
      <c r="J103" s="646"/>
    </row>
    <row r="104" spans="1:10" s="645" customFormat="1">
      <c r="A104" s="689"/>
      <c r="B104" s="688"/>
      <c r="C104" s="686"/>
      <c r="D104" s="686"/>
      <c r="E104" s="690"/>
      <c r="G104" s="644"/>
      <c r="J104" s="646"/>
    </row>
    <row r="105" spans="1:10" s="645" customFormat="1">
      <c r="A105" s="689"/>
      <c r="B105" s="688"/>
      <c r="C105" s="686"/>
      <c r="D105" s="686"/>
      <c r="E105" s="690"/>
      <c r="G105" s="644"/>
      <c r="J105" s="646"/>
    </row>
    <row r="106" spans="1:10" s="645" customFormat="1">
      <c r="A106" s="689"/>
      <c r="B106" s="688"/>
      <c r="C106" s="686"/>
      <c r="D106" s="686"/>
      <c r="E106" s="690"/>
      <c r="G106" s="644"/>
      <c r="J106" s="646"/>
    </row>
  </sheetData>
  <sheetProtection selectLockedCells="1" selectUnlockedCells="1"/>
  <pageMargins left="0.74791666666666701" right="0.74791666666666701" top="1.02569444444444" bottom="1.0118055555555601" header="0.5" footer="0.5"/>
  <pageSetup paperSize="9" scale="86" firstPageNumber="0" orientation="portrait" horizontalDpi="300" verticalDpi="300" r:id="rId1"/>
  <headerFooter alignWithMargins="0">
    <oddHeader>&amp;L&amp;A</oddHeader>
    <oddFooter>&amp;R&amp;P</oddFooter>
  </headerFooter>
  <rowBreaks count="2" manualBreakCount="2">
    <brk id="33" max="5" man="1"/>
    <brk id="6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E28-A582-4F9D-BA71-8516BFDD837E}">
  <sheetPr>
    <tabColor theme="5" tint="0.39997558519241921"/>
  </sheetPr>
  <dimension ref="A2:G134"/>
  <sheetViews>
    <sheetView view="pageLayout" zoomScaleNormal="100" zoomScaleSheetLayoutView="100" workbookViewId="0">
      <selection activeCell="B96" sqref="B96"/>
    </sheetView>
  </sheetViews>
  <sheetFormatPr defaultColWidth="8.85546875" defaultRowHeight="12.75"/>
  <cols>
    <col min="1" max="1" width="6.7109375" style="883" customWidth="1"/>
    <col min="2" max="2" width="43.7109375" style="891" customWidth="1"/>
    <col min="3" max="3" width="6.28515625" style="695" customWidth="1"/>
    <col min="4" max="4" width="9.42578125" style="991" customWidth="1"/>
    <col min="5" max="5" width="10.140625" style="881" customWidth="1"/>
    <col min="6" max="6" width="15" style="882" customWidth="1"/>
    <col min="7" max="7" width="8.85546875" style="695" customWidth="1"/>
    <col min="8" max="256" width="8.85546875" style="695"/>
    <col min="257" max="257" width="6.7109375" style="695" customWidth="1"/>
    <col min="258" max="258" width="43.7109375" style="695" customWidth="1"/>
    <col min="259" max="259" width="6.28515625" style="695" customWidth="1"/>
    <col min="260" max="260" width="9.42578125" style="695" customWidth="1"/>
    <col min="261" max="261" width="10.140625" style="695" customWidth="1"/>
    <col min="262" max="262" width="15" style="695" customWidth="1"/>
    <col min="263" max="512" width="8.85546875" style="695"/>
    <col min="513" max="513" width="6.7109375" style="695" customWidth="1"/>
    <col min="514" max="514" width="43.7109375" style="695" customWidth="1"/>
    <col min="515" max="515" width="6.28515625" style="695" customWidth="1"/>
    <col min="516" max="516" width="9.42578125" style="695" customWidth="1"/>
    <col min="517" max="517" width="10.140625" style="695" customWidth="1"/>
    <col min="518" max="518" width="15" style="695" customWidth="1"/>
    <col min="519" max="768" width="8.85546875" style="695"/>
    <col min="769" max="769" width="6.7109375" style="695" customWidth="1"/>
    <col min="770" max="770" width="43.7109375" style="695" customWidth="1"/>
    <col min="771" max="771" width="6.28515625" style="695" customWidth="1"/>
    <col min="772" max="772" width="9.42578125" style="695" customWidth="1"/>
    <col min="773" max="773" width="10.140625" style="695" customWidth="1"/>
    <col min="774" max="774" width="15" style="695" customWidth="1"/>
    <col min="775" max="1024" width="8.85546875" style="695"/>
    <col min="1025" max="1025" width="6.7109375" style="695" customWidth="1"/>
    <col min="1026" max="1026" width="43.7109375" style="695" customWidth="1"/>
    <col min="1027" max="1027" width="6.28515625" style="695" customWidth="1"/>
    <col min="1028" max="1028" width="9.42578125" style="695" customWidth="1"/>
    <col min="1029" max="1029" width="10.140625" style="695" customWidth="1"/>
    <col min="1030" max="1030" width="15" style="695" customWidth="1"/>
    <col min="1031" max="1280" width="8.85546875" style="695"/>
    <col min="1281" max="1281" width="6.7109375" style="695" customWidth="1"/>
    <col min="1282" max="1282" width="43.7109375" style="695" customWidth="1"/>
    <col min="1283" max="1283" width="6.28515625" style="695" customWidth="1"/>
    <col min="1284" max="1284" width="9.42578125" style="695" customWidth="1"/>
    <col min="1285" max="1285" width="10.140625" style="695" customWidth="1"/>
    <col min="1286" max="1286" width="15" style="695" customWidth="1"/>
    <col min="1287" max="1536" width="8.85546875" style="695"/>
    <col min="1537" max="1537" width="6.7109375" style="695" customWidth="1"/>
    <col min="1538" max="1538" width="43.7109375" style="695" customWidth="1"/>
    <col min="1539" max="1539" width="6.28515625" style="695" customWidth="1"/>
    <col min="1540" max="1540" width="9.42578125" style="695" customWidth="1"/>
    <col min="1541" max="1541" width="10.140625" style="695" customWidth="1"/>
    <col min="1542" max="1542" width="15" style="695" customWidth="1"/>
    <col min="1543" max="1792" width="8.85546875" style="695"/>
    <col min="1793" max="1793" width="6.7109375" style="695" customWidth="1"/>
    <col min="1794" max="1794" width="43.7109375" style="695" customWidth="1"/>
    <col min="1795" max="1795" width="6.28515625" style="695" customWidth="1"/>
    <col min="1796" max="1796" width="9.42578125" style="695" customWidth="1"/>
    <col min="1797" max="1797" width="10.140625" style="695" customWidth="1"/>
    <col min="1798" max="1798" width="15" style="695" customWidth="1"/>
    <col min="1799" max="2048" width="8.85546875" style="695"/>
    <col min="2049" max="2049" width="6.7109375" style="695" customWidth="1"/>
    <col min="2050" max="2050" width="43.7109375" style="695" customWidth="1"/>
    <col min="2051" max="2051" width="6.28515625" style="695" customWidth="1"/>
    <col min="2052" max="2052" width="9.42578125" style="695" customWidth="1"/>
    <col min="2053" max="2053" width="10.140625" style="695" customWidth="1"/>
    <col min="2054" max="2054" width="15" style="695" customWidth="1"/>
    <col min="2055" max="2304" width="8.85546875" style="695"/>
    <col min="2305" max="2305" width="6.7109375" style="695" customWidth="1"/>
    <col min="2306" max="2306" width="43.7109375" style="695" customWidth="1"/>
    <col min="2307" max="2307" width="6.28515625" style="695" customWidth="1"/>
    <col min="2308" max="2308" width="9.42578125" style="695" customWidth="1"/>
    <col min="2309" max="2309" width="10.140625" style="695" customWidth="1"/>
    <col min="2310" max="2310" width="15" style="695" customWidth="1"/>
    <col min="2311" max="2560" width="8.85546875" style="695"/>
    <col min="2561" max="2561" width="6.7109375" style="695" customWidth="1"/>
    <col min="2562" max="2562" width="43.7109375" style="695" customWidth="1"/>
    <col min="2563" max="2563" width="6.28515625" style="695" customWidth="1"/>
    <col min="2564" max="2564" width="9.42578125" style="695" customWidth="1"/>
    <col min="2565" max="2565" width="10.140625" style="695" customWidth="1"/>
    <col min="2566" max="2566" width="15" style="695" customWidth="1"/>
    <col min="2567" max="2816" width="8.85546875" style="695"/>
    <col min="2817" max="2817" width="6.7109375" style="695" customWidth="1"/>
    <col min="2818" max="2818" width="43.7109375" style="695" customWidth="1"/>
    <col min="2819" max="2819" width="6.28515625" style="695" customWidth="1"/>
    <col min="2820" max="2820" width="9.42578125" style="695" customWidth="1"/>
    <col min="2821" max="2821" width="10.140625" style="695" customWidth="1"/>
    <col min="2822" max="2822" width="15" style="695" customWidth="1"/>
    <col min="2823" max="3072" width="8.85546875" style="695"/>
    <col min="3073" max="3073" width="6.7109375" style="695" customWidth="1"/>
    <col min="3074" max="3074" width="43.7109375" style="695" customWidth="1"/>
    <col min="3075" max="3075" width="6.28515625" style="695" customWidth="1"/>
    <col min="3076" max="3076" width="9.42578125" style="695" customWidth="1"/>
    <col min="3077" max="3077" width="10.140625" style="695" customWidth="1"/>
    <col min="3078" max="3078" width="15" style="695" customWidth="1"/>
    <col min="3079" max="3328" width="8.85546875" style="695"/>
    <col min="3329" max="3329" width="6.7109375" style="695" customWidth="1"/>
    <col min="3330" max="3330" width="43.7109375" style="695" customWidth="1"/>
    <col min="3331" max="3331" width="6.28515625" style="695" customWidth="1"/>
    <col min="3332" max="3332" width="9.42578125" style="695" customWidth="1"/>
    <col min="3333" max="3333" width="10.140625" style="695" customWidth="1"/>
    <col min="3334" max="3334" width="15" style="695" customWidth="1"/>
    <col min="3335" max="3584" width="8.85546875" style="695"/>
    <col min="3585" max="3585" width="6.7109375" style="695" customWidth="1"/>
    <col min="3586" max="3586" width="43.7109375" style="695" customWidth="1"/>
    <col min="3587" max="3587" width="6.28515625" style="695" customWidth="1"/>
    <col min="3588" max="3588" width="9.42578125" style="695" customWidth="1"/>
    <col min="3589" max="3589" width="10.140625" style="695" customWidth="1"/>
    <col min="3590" max="3590" width="15" style="695" customWidth="1"/>
    <col min="3591" max="3840" width="8.85546875" style="695"/>
    <col min="3841" max="3841" width="6.7109375" style="695" customWidth="1"/>
    <col min="3842" max="3842" width="43.7109375" style="695" customWidth="1"/>
    <col min="3843" max="3843" width="6.28515625" style="695" customWidth="1"/>
    <col min="3844" max="3844" width="9.42578125" style="695" customWidth="1"/>
    <col min="3845" max="3845" width="10.140625" style="695" customWidth="1"/>
    <col min="3846" max="3846" width="15" style="695" customWidth="1"/>
    <col min="3847" max="4096" width="8.85546875" style="695"/>
    <col min="4097" max="4097" width="6.7109375" style="695" customWidth="1"/>
    <col min="4098" max="4098" width="43.7109375" style="695" customWidth="1"/>
    <col min="4099" max="4099" width="6.28515625" style="695" customWidth="1"/>
    <col min="4100" max="4100" width="9.42578125" style="695" customWidth="1"/>
    <col min="4101" max="4101" width="10.140625" style="695" customWidth="1"/>
    <col min="4102" max="4102" width="15" style="695" customWidth="1"/>
    <col min="4103" max="4352" width="8.85546875" style="695"/>
    <col min="4353" max="4353" width="6.7109375" style="695" customWidth="1"/>
    <col min="4354" max="4354" width="43.7109375" style="695" customWidth="1"/>
    <col min="4355" max="4355" width="6.28515625" style="695" customWidth="1"/>
    <col min="4356" max="4356" width="9.42578125" style="695" customWidth="1"/>
    <col min="4357" max="4357" width="10.140625" style="695" customWidth="1"/>
    <col min="4358" max="4358" width="15" style="695" customWidth="1"/>
    <col min="4359" max="4608" width="8.85546875" style="695"/>
    <col min="4609" max="4609" width="6.7109375" style="695" customWidth="1"/>
    <col min="4610" max="4610" width="43.7109375" style="695" customWidth="1"/>
    <col min="4611" max="4611" width="6.28515625" style="695" customWidth="1"/>
    <col min="4612" max="4612" width="9.42578125" style="695" customWidth="1"/>
    <col min="4613" max="4613" width="10.140625" style="695" customWidth="1"/>
    <col min="4614" max="4614" width="15" style="695" customWidth="1"/>
    <col min="4615" max="4864" width="8.85546875" style="695"/>
    <col min="4865" max="4865" width="6.7109375" style="695" customWidth="1"/>
    <col min="4866" max="4866" width="43.7109375" style="695" customWidth="1"/>
    <col min="4867" max="4867" width="6.28515625" style="695" customWidth="1"/>
    <col min="4868" max="4868" width="9.42578125" style="695" customWidth="1"/>
    <col min="4869" max="4869" width="10.140625" style="695" customWidth="1"/>
    <col min="4870" max="4870" width="15" style="695" customWidth="1"/>
    <col min="4871" max="5120" width="8.85546875" style="695"/>
    <col min="5121" max="5121" width="6.7109375" style="695" customWidth="1"/>
    <col min="5122" max="5122" width="43.7109375" style="695" customWidth="1"/>
    <col min="5123" max="5123" width="6.28515625" style="695" customWidth="1"/>
    <col min="5124" max="5124" width="9.42578125" style="695" customWidth="1"/>
    <col min="5125" max="5125" width="10.140625" style="695" customWidth="1"/>
    <col min="5126" max="5126" width="15" style="695" customWidth="1"/>
    <col min="5127" max="5376" width="8.85546875" style="695"/>
    <col min="5377" max="5377" width="6.7109375" style="695" customWidth="1"/>
    <col min="5378" max="5378" width="43.7109375" style="695" customWidth="1"/>
    <col min="5379" max="5379" width="6.28515625" style="695" customWidth="1"/>
    <col min="5380" max="5380" width="9.42578125" style="695" customWidth="1"/>
    <col min="5381" max="5381" width="10.140625" style="695" customWidth="1"/>
    <col min="5382" max="5382" width="15" style="695" customWidth="1"/>
    <col min="5383" max="5632" width="8.85546875" style="695"/>
    <col min="5633" max="5633" width="6.7109375" style="695" customWidth="1"/>
    <col min="5634" max="5634" width="43.7109375" style="695" customWidth="1"/>
    <col min="5635" max="5635" width="6.28515625" style="695" customWidth="1"/>
    <col min="5636" max="5636" width="9.42578125" style="695" customWidth="1"/>
    <col min="5637" max="5637" width="10.140625" style="695" customWidth="1"/>
    <col min="5638" max="5638" width="15" style="695" customWidth="1"/>
    <col min="5639" max="5888" width="8.85546875" style="695"/>
    <col min="5889" max="5889" width="6.7109375" style="695" customWidth="1"/>
    <col min="5890" max="5890" width="43.7109375" style="695" customWidth="1"/>
    <col min="5891" max="5891" width="6.28515625" style="695" customWidth="1"/>
    <col min="5892" max="5892" width="9.42578125" style="695" customWidth="1"/>
    <col min="5893" max="5893" width="10.140625" style="695" customWidth="1"/>
    <col min="5894" max="5894" width="15" style="695" customWidth="1"/>
    <col min="5895" max="6144" width="8.85546875" style="695"/>
    <col min="6145" max="6145" width="6.7109375" style="695" customWidth="1"/>
    <col min="6146" max="6146" width="43.7109375" style="695" customWidth="1"/>
    <col min="6147" max="6147" width="6.28515625" style="695" customWidth="1"/>
    <col min="6148" max="6148" width="9.42578125" style="695" customWidth="1"/>
    <col min="6149" max="6149" width="10.140625" style="695" customWidth="1"/>
    <col min="6150" max="6150" width="15" style="695" customWidth="1"/>
    <col min="6151" max="6400" width="8.85546875" style="695"/>
    <col min="6401" max="6401" width="6.7109375" style="695" customWidth="1"/>
    <col min="6402" max="6402" width="43.7109375" style="695" customWidth="1"/>
    <col min="6403" max="6403" width="6.28515625" style="695" customWidth="1"/>
    <col min="6404" max="6404" width="9.42578125" style="695" customWidth="1"/>
    <col min="6405" max="6405" width="10.140625" style="695" customWidth="1"/>
    <col min="6406" max="6406" width="15" style="695" customWidth="1"/>
    <col min="6407" max="6656" width="8.85546875" style="695"/>
    <col min="6657" max="6657" width="6.7109375" style="695" customWidth="1"/>
    <col min="6658" max="6658" width="43.7109375" style="695" customWidth="1"/>
    <col min="6659" max="6659" width="6.28515625" style="695" customWidth="1"/>
    <col min="6660" max="6660" width="9.42578125" style="695" customWidth="1"/>
    <col min="6661" max="6661" width="10.140625" style="695" customWidth="1"/>
    <col min="6662" max="6662" width="15" style="695" customWidth="1"/>
    <col min="6663" max="6912" width="8.85546875" style="695"/>
    <col min="6913" max="6913" width="6.7109375" style="695" customWidth="1"/>
    <col min="6914" max="6914" width="43.7109375" style="695" customWidth="1"/>
    <col min="6915" max="6915" width="6.28515625" style="695" customWidth="1"/>
    <col min="6916" max="6916" width="9.42578125" style="695" customWidth="1"/>
    <col min="6917" max="6917" width="10.140625" style="695" customWidth="1"/>
    <col min="6918" max="6918" width="15" style="695" customWidth="1"/>
    <col min="6919" max="7168" width="8.85546875" style="695"/>
    <col min="7169" max="7169" width="6.7109375" style="695" customWidth="1"/>
    <col min="7170" max="7170" width="43.7109375" style="695" customWidth="1"/>
    <col min="7171" max="7171" width="6.28515625" style="695" customWidth="1"/>
    <col min="7172" max="7172" width="9.42578125" style="695" customWidth="1"/>
    <col min="7173" max="7173" width="10.140625" style="695" customWidth="1"/>
    <col min="7174" max="7174" width="15" style="695" customWidth="1"/>
    <col min="7175" max="7424" width="8.85546875" style="695"/>
    <col min="7425" max="7425" width="6.7109375" style="695" customWidth="1"/>
    <col min="7426" max="7426" width="43.7109375" style="695" customWidth="1"/>
    <col min="7427" max="7427" width="6.28515625" style="695" customWidth="1"/>
    <col min="7428" max="7428" width="9.42578125" style="695" customWidth="1"/>
    <col min="7429" max="7429" width="10.140625" style="695" customWidth="1"/>
    <col min="7430" max="7430" width="15" style="695" customWidth="1"/>
    <col min="7431" max="7680" width="8.85546875" style="695"/>
    <col min="7681" max="7681" width="6.7109375" style="695" customWidth="1"/>
    <col min="7682" max="7682" width="43.7109375" style="695" customWidth="1"/>
    <col min="7683" max="7683" width="6.28515625" style="695" customWidth="1"/>
    <col min="7684" max="7684" width="9.42578125" style="695" customWidth="1"/>
    <col min="7685" max="7685" width="10.140625" style="695" customWidth="1"/>
    <col min="7686" max="7686" width="15" style="695" customWidth="1"/>
    <col min="7687" max="7936" width="8.85546875" style="695"/>
    <col min="7937" max="7937" width="6.7109375" style="695" customWidth="1"/>
    <col min="7938" max="7938" width="43.7109375" style="695" customWidth="1"/>
    <col min="7939" max="7939" width="6.28515625" style="695" customWidth="1"/>
    <col min="7940" max="7940" width="9.42578125" style="695" customWidth="1"/>
    <col min="7941" max="7941" width="10.140625" style="695" customWidth="1"/>
    <col min="7942" max="7942" width="15" style="695" customWidth="1"/>
    <col min="7943" max="8192" width="8.85546875" style="695"/>
    <col min="8193" max="8193" width="6.7109375" style="695" customWidth="1"/>
    <col min="8194" max="8194" width="43.7109375" style="695" customWidth="1"/>
    <col min="8195" max="8195" width="6.28515625" style="695" customWidth="1"/>
    <col min="8196" max="8196" width="9.42578125" style="695" customWidth="1"/>
    <col min="8197" max="8197" width="10.140625" style="695" customWidth="1"/>
    <col min="8198" max="8198" width="15" style="695" customWidth="1"/>
    <col min="8199" max="8448" width="8.85546875" style="695"/>
    <col min="8449" max="8449" width="6.7109375" style="695" customWidth="1"/>
    <col min="8450" max="8450" width="43.7109375" style="695" customWidth="1"/>
    <col min="8451" max="8451" width="6.28515625" style="695" customWidth="1"/>
    <col min="8452" max="8452" width="9.42578125" style="695" customWidth="1"/>
    <col min="8453" max="8453" width="10.140625" style="695" customWidth="1"/>
    <col min="8454" max="8454" width="15" style="695" customWidth="1"/>
    <col min="8455" max="8704" width="8.85546875" style="695"/>
    <col min="8705" max="8705" width="6.7109375" style="695" customWidth="1"/>
    <col min="8706" max="8706" width="43.7109375" style="695" customWidth="1"/>
    <col min="8707" max="8707" width="6.28515625" style="695" customWidth="1"/>
    <col min="8708" max="8708" width="9.42578125" style="695" customWidth="1"/>
    <col min="8709" max="8709" width="10.140625" style="695" customWidth="1"/>
    <col min="8710" max="8710" width="15" style="695" customWidth="1"/>
    <col min="8711" max="8960" width="8.85546875" style="695"/>
    <col min="8961" max="8961" width="6.7109375" style="695" customWidth="1"/>
    <col min="8962" max="8962" width="43.7109375" style="695" customWidth="1"/>
    <col min="8963" max="8963" width="6.28515625" style="695" customWidth="1"/>
    <col min="8964" max="8964" width="9.42578125" style="695" customWidth="1"/>
    <col min="8965" max="8965" width="10.140625" style="695" customWidth="1"/>
    <col min="8966" max="8966" width="15" style="695" customWidth="1"/>
    <col min="8967" max="9216" width="8.85546875" style="695"/>
    <col min="9217" max="9217" width="6.7109375" style="695" customWidth="1"/>
    <col min="9218" max="9218" width="43.7109375" style="695" customWidth="1"/>
    <col min="9219" max="9219" width="6.28515625" style="695" customWidth="1"/>
    <col min="9220" max="9220" width="9.42578125" style="695" customWidth="1"/>
    <col min="9221" max="9221" width="10.140625" style="695" customWidth="1"/>
    <col min="9222" max="9222" width="15" style="695" customWidth="1"/>
    <col min="9223" max="9472" width="8.85546875" style="695"/>
    <col min="9473" max="9473" width="6.7109375" style="695" customWidth="1"/>
    <col min="9474" max="9474" width="43.7109375" style="695" customWidth="1"/>
    <col min="9475" max="9475" width="6.28515625" style="695" customWidth="1"/>
    <col min="9476" max="9476" width="9.42578125" style="695" customWidth="1"/>
    <col min="9477" max="9477" width="10.140625" style="695" customWidth="1"/>
    <col min="9478" max="9478" width="15" style="695" customWidth="1"/>
    <col min="9479" max="9728" width="8.85546875" style="695"/>
    <col min="9729" max="9729" width="6.7109375" style="695" customWidth="1"/>
    <col min="9730" max="9730" width="43.7109375" style="695" customWidth="1"/>
    <col min="9731" max="9731" width="6.28515625" style="695" customWidth="1"/>
    <col min="9732" max="9732" width="9.42578125" style="695" customWidth="1"/>
    <col min="9733" max="9733" width="10.140625" style="695" customWidth="1"/>
    <col min="9734" max="9734" width="15" style="695" customWidth="1"/>
    <col min="9735" max="9984" width="8.85546875" style="695"/>
    <col min="9985" max="9985" width="6.7109375" style="695" customWidth="1"/>
    <col min="9986" max="9986" width="43.7109375" style="695" customWidth="1"/>
    <col min="9987" max="9987" width="6.28515625" style="695" customWidth="1"/>
    <col min="9988" max="9988" width="9.42578125" style="695" customWidth="1"/>
    <col min="9989" max="9989" width="10.140625" style="695" customWidth="1"/>
    <col min="9990" max="9990" width="15" style="695" customWidth="1"/>
    <col min="9991" max="10240" width="8.85546875" style="695"/>
    <col min="10241" max="10241" width="6.7109375" style="695" customWidth="1"/>
    <col min="10242" max="10242" width="43.7109375" style="695" customWidth="1"/>
    <col min="10243" max="10243" width="6.28515625" style="695" customWidth="1"/>
    <col min="10244" max="10244" width="9.42578125" style="695" customWidth="1"/>
    <col min="10245" max="10245" width="10.140625" style="695" customWidth="1"/>
    <col min="10246" max="10246" width="15" style="695" customWidth="1"/>
    <col min="10247" max="10496" width="8.85546875" style="695"/>
    <col min="10497" max="10497" width="6.7109375" style="695" customWidth="1"/>
    <col min="10498" max="10498" width="43.7109375" style="695" customWidth="1"/>
    <col min="10499" max="10499" width="6.28515625" style="695" customWidth="1"/>
    <col min="10500" max="10500" width="9.42578125" style="695" customWidth="1"/>
    <col min="10501" max="10501" width="10.140625" style="695" customWidth="1"/>
    <col min="10502" max="10502" width="15" style="695" customWidth="1"/>
    <col min="10503" max="10752" width="8.85546875" style="695"/>
    <col min="10753" max="10753" width="6.7109375" style="695" customWidth="1"/>
    <col min="10754" max="10754" width="43.7109375" style="695" customWidth="1"/>
    <col min="10755" max="10755" width="6.28515625" style="695" customWidth="1"/>
    <col min="10756" max="10756" width="9.42578125" style="695" customWidth="1"/>
    <col min="10757" max="10757" width="10.140625" style="695" customWidth="1"/>
    <col min="10758" max="10758" width="15" style="695" customWidth="1"/>
    <col min="10759" max="11008" width="8.85546875" style="695"/>
    <col min="11009" max="11009" width="6.7109375" style="695" customWidth="1"/>
    <col min="11010" max="11010" width="43.7109375" style="695" customWidth="1"/>
    <col min="11011" max="11011" width="6.28515625" style="695" customWidth="1"/>
    <col min="11012" max="11012" width="9.42578125" style="695" customWidth="1"/>
    <col min="11013" max="11013" width="10.140625" style="695" customWidth="1"/>
    <col min="11014" max="11014" width="15" style="695" customWidth="1"/>
    <col min="11015" max="11264" width="8.85546875" style="695"/>
    <col min="11265" max="11265" width="6.7109375" style="695" customWidth="1"/>
    <col min="11266" max="11266" width="43.7109375" style="695" customWidth="1"/>
    <col min="11267" max="11267" width="6.28515625" style="695" customWidth="1"/>
    <col min="11268" max="11268" width="9.42578125" style="695" customWidth="1"/>
    <col min="11269" max="11269" width="10.140625" style="695" customWidth="1"/>
    <col min="11270" max="11270" width="15" style="695" customWidth="1"/>
    <col min="11271" max="11520" width="8.85546875" style="695"/>
    <col min="11521" max="11521" width="6.7109375" style="695" customWidth="1"/>
    <col min="11522" max="11522" width="43.7109375" style="695" customWidth="1"/>
    <col min="11523" max="11523" width="6.28515625" style="695" customWidth="1"/>
    <col min="11524" max="11524" width="9.42578125" style="695" customWidth="1"/>
    <col min="11525" max="11525" width="10.140625" style="695" customWidth="1"/>
    <col min="11526" max="11526" width="15" style="695" customWidth="1"/>
    <col min="11527" max="11776" width="8.85546875" style="695"/>
    <col min="11777" max="11777" width="6.7109375" style="695" customWidth="1"/>
    <col min="11778" max="11778" width="43.7109375" style="695" customWidth="1"/>
    <col min="11779" max="11779" width="6.28515625" style="695" customWidth="1"/>
    <col min="11780" max="11780" width="9.42578125" style="695" customWidth="1"/>
    <col min="11781" max="11781" width="10.140625" style="695" customWidth="1"/>
    <col min="11782" max="11782" width="15" style="695" customWidth="1"/>
    <col min="11783" max="12032" width="8.85546875" style="695"/>
    <col min="12033" max="12033" width="6.7109375" style="695" customWidth="1"/>
    <col min="12034" max="12034" width="43.7109375" style="695" customWidth="1"/>
    <col min="12035" max="12035" width="6.28515625" style="695" customWidth="1"/>
    <col min="12036" max="12036" width="9.42578125" style="695" customWidth="1"/>
    <col min="12037" max="12037" width="10.140625" style="695" customWidth="1"/>
    <col min="12038" max="12038" width="15" style="695" customWidth="1"/>
    <col min="12039" max="12288" width="8.85546875" style="695"/>
    <col min="12289" max="12289" width="6.7109375" style="695" customWidth="1"/>
    <col min="12290" max="12290" width="43.7109375" style="695" customWidth="1"/>
    <col min="12291" max="12291" width="6.28515625" style="695" customWidth="1"/>
    <col min="12292" max="12292" width="9.42578125" style="695" customWidth="1"/>
    <col min="12293" max="12293" width="10.140625" style="695" customWidth="1"/>
    <col min="12294" max="12294" width="15" style="695" customWidth="1"/>
    <col min="12295" max="12544" width="8.85546875" style="695"/>
    <col min="12545" max="12545" width="6.7109375" style="695" customWidth="1"/>
    <col min="12546" max="12546" width="43.7109375" style="695" customWidth="1"/>
    <col min="12547" max="12547" width="6.28515625" style="695" customWidth="1"/>
    <col min="12548" max="12548" width="9.42578125" style="695" customWidth="1"/>
    <col min="12549" max="12549" width="10.140625" style="695" customWidth="1"/>
    <col min="12550" max="12550" width="15" style="695" customWidth="1"/>
    <col min="12551" max="12800" width="8.85546875" style="695"/>
    <col min="12801" max="12801" width="6.7109375" style="695" customWidth="1"/>
    <col min="12802" max="12802" width="43.7109375" style="695" customWidth="1"/>
    <col min="12803" max="12803" width="6.28515625" style="695" customWidth="1"/>
    <col min="12804" max="12804" width="9.42578125" style="695" customWidth="1"/>
    <col min="12805" max="12805" width="10.140625" style="695" customWidth="1"/>
    <col min="12806" max="12806" width="15" style="695" customWidth="1"/>
    <col min="12807" max="13056" width="8.85546875" style="695"/>
    <col min="13057" max="13057" width="6.7109375" style="695" customWidth="1"/>
    <col min="13058" max="13058" width="43.7109375" style="695" customWidth="1"/>
    <col min="13059" max="13059" width="6.28515625" style="695" customWidth="1"/>
    <col min="13060" max="13060" width="9.42578125" style="695" customWidth="1"/>
    <col min="13061" max="13061" width="10.140625" style="695" customWidth="1"/>
    <col min="13062" max="13062" width="15" style="695" customWidth="1"/>
    <col min="13063" max="13312" width="8.85546875" style="695"/>
    <col min="13313" max="13313" width="6.7109375" style="695" customWidth="1"/>
    <col min="13314" max="13314" width="43.7109375" style="695" customWidth="1"/>
    <col min="13315" max="13315" width="6.28515625" style="695" customWidth="1"/>
    <col min="13316" max="13316" width="9.42578125" style="695" customWidth="1"/>
    <col min="13317" max="13317" width="10.140625" style="695" customWidth="1"/>
    <col min="13318" max="13318" width="15" style="695" customWidth="1"/>
    <col min="13319" max="13568" width="8.85546875" style="695"/>
    <col min="13569" max="13569" width="6.7109375" style="695" customWidth="1"/>
    <col min="13570" max="13570" width="43.7109375" style="695" customWidth="1"/>
    <col min="13571" max="13571" width="6.28515625" style="695" customWidth="1"/>
    <col min="13572" max="13572" width="9.42578125" style="695" customWidth="1"/>
    <col min="13573" max="13573" width="10.140625" style="695" customWidth="1"/>
    <col min="13574" max="13574" width="15" style="695" customWidth="1"/>
    <col min="13575" max="13824" width="8.85546875" style="695"/>
    <col min="13825" max="13825" width="6.7109375" style="695" customWidth="1"/>
    <col min="13826" max="13826" width="43.7109375" style="695" customWidth="1"/>
    <col min="13827" max="13827" width="6.28515625" style="695" customWidth="1"/>
    <col min="13828" max="13828" width="9.42578125" style="695" customWidth="1"/>
    <col min="13829" max="13829" width="10.140625" style="695" customWidth="1"/>
    <col min="13830" max="13830" width="15" style="695" customWidth="1"/>
    <col min="13831" max="14080" width="8.85546875" style="695"/>
    <col min="14081" max="14081" width="6.7109375" style="695" customWidth="1"/>
    <col min="14082" max="14082" width="43.7109375" style="695" customWidth="1"/>
    <col min="14083" max="14083" width="6.28515625" style="695" customWidth="1"/>
    <col min="14084" max="14084" width="9.42578125" style="695" customWidth="1"/>
    <col min="14085" max="14085" width="10.140625" style="695" customWidth="1"/>
    <col min="14086" max="14086" width="15" style="695" customWidth="1"/>
    <col min="14087" max="14336" width="8.85546875" style="695"/>
    <col min="14337" max="14337" width="6.7109375" style="695" customWidth="1"/>
    <col min="14338" max="14338" width="43.7109375" style="695" customWidth="1"/>
    <col min="14339" max="14339" width="6.28515625" style="695" customWidth="1"/>
    <col min="14340" max="14340" width="9.42578125" style="695" customWidth="1"/>
    <col min="14341" max="14341" width="10.140625" style="695" customWidth="1"/>
    <col min="14342" max="14342" width="15" style="695" customWidth="1"/>
    <col min="14343" max="14592" width="8.85546875" style="695"/>
    <col min="14593" max="14593" width="6.7109375" style="695" customWidth="1"/>
    <col min="14594" max="14594" width="43.7109375" style="695" customWidth="1"/>
    <col min="14595" max="14595" width="6.28515625" style="695" customWidth="1"/>
    <col min="14596" max="14596" width="9.42578125" style="695" customWidth="1"/>
    <col min="14597" max="14597" width="10.140625" style="695" customWidth="1"/>
    <col min="14598" max="14598" width="15" style="695" customWidth="1"/>
    <col min="14599" max="14848" width="8.85546875" style="695"/>
    <col min="14849" max="14849" width="6.7109375" style="695" customWidth="1"/>
    <col min="14850" max="14850" width="43.7109375" style="695" customWidth="1"/>
    <col min="14851" max="14851" width="6.28515625" style="695" customWidth="1"/>
    <col min="14852" max="14852" width="9.42578125" style="695" customWidth="1"/>
    <col min="14853" max="14853" width="10.140625" style="695" customWidth="1"/>
    <col min="14854" max="14854" width="15" style="695" customWidth="1"/>
    <col min="14855" max="15104" width="8.85546875" style="695"/>
    <col min="15105" max="15105" width="6.7109375" style="695" customWidth="1"/>
    <col min="15106" max="15106" width="43.7109375" style="695" customWidth="1"/>
    <col min="15107" max="15107" width="6.28515625" style="695" customWidth="1"/>
    <col min="15108" max="15108" width="9.42578125" style="695" customWidth="1"/>
    <col min="15109" max="15109" width="10.140625" style="695" customWidth="1"/>
    <col min="15110" max="15110" width="15" style="695" customWidth="1"/>
    <col min="15111" max="15360" width="8.85546875" style="695"/>
    <col min="15361" max="15361" width="6.7109375" style="695" customWidth="1"/>
    <col min="15362" max="15362" width="43.7109375" style="695" customWidth="1"/>
    <col min="15363" max="15363" width="6.28515625" style="695" customWidth="1"/>
    <col min="15364" max="15364" width="9.42578125" style="695" customWidth="1"/>
    <col min="15365" max="15365" width="10.140625" style="695" customWidth="1"/>
    <col min="15366" max="15366" width="15" style="695" customWidth="1"/>
    <col min="15367" max="15616" width="8.85546875" style="695"/>
    <col min="15617" max="15617" width="6.7109375" style="695" customWidth="1"/>
    <col min="15618" max="15618" width="43.7109375" style="695" customWidth="1"/>
    <col min="15619" max="15619" width="6.28515625" style="695" customWidth="1"/>
    <col min="15620" max="15620" width="9.42578125" style="695" customWidth="1"/>
    <col min="15621" max="15621" width="10.140625" style="695" customWidth="1"/>
    <col min="15622" max="15622" width="15" style="695" customWidth="1"/>
    <col min="15623" max="15872" width="8.85546875" style="695"/>
    <col min="15873" max="15873" width="6.7109375" style="695" customWidth="1"/>
    <col min="15874" max="15874" width="43.7109375" style="695" customWidth="1"/>
    <col min="15875" max="15875" width="6.28515625" style="695" customWidth="1"/>
    <col min="15876" max="15876" width="9.42578125" style="695" customWidth="1"/>
    <col min="15877" max="15877" width="10.140625" style="695" customWidth="1"/>
    <col min="15878" max="15878" width="15" style="695" customWidth="1"/>
    <col min="15879" max="16128" width="8.85546875" style="695"/>
    <col min="16129" max="16129" width="6.7109375" style="695" customWidth="1"/>
    <col min="16130" max="16130" width="43.7109375" style="695" customWidth="1"/>
    <col min="16131" max="16131" width="6.28515625" style="695" customWidth="1"/>
    <col min="16132" max="16132" width="9.42578125" style="695" customWidth="1"/>
    <col min="16133" max="16133" width="10.140625" style="695" customWidth="1"/>
    <col min="16134" max="16134" width="15" style="695" customWidth="1"/>
    <col min="16135" max="16384" width="8.85546875" style="695"/>
  </cols>
  <sheetData>
    <row r="2" spans="1:7" ht="18.75">
      <c r="A2" s="994" t="s">
        <v>476</v>
      </c>
      <c r="B2" s="994"/>
      <c r="C2" s="994"/>
      <c r="D2" s="994"/>
      <c r="E2" s="994"/>
      <c r="F2" s="994"/>
    </row>
    <row r="3" spans="1:7">
      <c r="A3" s="995" t="s">
        <v>477</v>
      </c>
      <c r="B3" s="995"/>
      <c r="C3" s="995"/>
      <c r="D3" s="995"/>
      <c r="E3" s="995"/>
      <c r="F3" s="995"/>
      <c r="G3" s="859"/>
    </row>
    <row r="4" spans="1:7" ht="24">
      <c r="A4" s="860" t="s">
        <v>478</v>
      </c>
      <c r="B4" s="861" t="s">
        <v>479</v>
      </c>
      <c r="C4" s="861" t="s">
        <v>480</v>
      </c>
      <c r="D4" s="861" t="s">
        <v>0</v>
      </c>
      <c r="E4" s="862" t="s">
        <v>529</v>
      </c>
      <c r="F4" s="863" t="s">
        <v>481</v>
      </c>
    </row>
    <row r="5" spans="1:7">
      <c r="A5" s="864"/>
      <c r="B5" s="865"/>
      <c r="C5" s="697"/>
      <c r="D5" s="866"/>
      <c r="E5" s="867"/>
      <c r="F5" s="868"/>
    </row>
    <row r="6" spans="1:7" s="697" customFormat="1" ht="15">
      <c r="A6" s="869" t="s">
        <v>92</v>
      </c>
      <c r="B6" s="870" t="s">
        <v>10</v>
      </c>
      <c r="C6" s="871"/>
      <c r="D6" s="872"/>
      <c r="E6" s="873"/>
      <c r="F6" s="874"/>
    </row>
    <row r="7" spans="1:7">
      <c r="A7" s="875"/>
      <c r="B7" s="876"/>
      <c r="C7" s="697"/>
      <c r="D7" s="877"/>
      <c r="E7" s="867"/>
      <c r="F7" s="868"/>
    </row>
    <row r="8" spans="1:7" s="647" customFormat="1" ht="15">
      <c r="A8" s="869" t="s">
        <v>31</v>
      </c>
      <c r="B8" s="870" t="s">
        <v>482</v>
      </c>
      <c r="C8" s="871"/>
      <c r="D8" s="872"/>
      <c r="E8" s="873"/>
      <c r="F8" s="874"/>
    </row>
    <row r="9" spans="1:7">
      <c r="A9" s="878"/>
      <c r="B9" s="879"/>
      <c r="D9" s="880"/>
    </row>
    <row r="10" spans="1:7">
      <c r="B10" s="884"/>
      <c r="C10" s="694"/>
      <c r="D10" s="881"/>
      <c r="E10" s="885"/>
    </row>
    <row r="11" spans="1:7" ht="38.25">
      <c r="A11" s="886" t="s">
        <v>483</v>
      </c>
      <c r="B11" s="887" t="s">
        <v>484</v>
      </c>
      <c r="C11" s="888"/>
      <c r="D11" s="889"/>
      <c r="E11" s="885"/>
    </row>
    <row r="12" spans="1:7" ht="25.5">
      <c r="A12" s="698"/>
      <c r="B12" s="887" t="s">
        <v>485</v>
      </c>
      <c r="C12" s="888"/>
      <c r="D12" s="889"/>
      <c r="E12" s="885"/>
    </row>
    <row r="13" spans="1:7" ht="27">
      <c r="A13" s="698"/>
      <c r="B13" s="890" t="s">
        <v>486</v>
      </c>
      <c r="C13" s="891"/>
      <c r="D13" s="891"/>
      <c r="E13" s="885"/>
    </row>
    <row r="14" spans="1:7" ht="14.25">
      <c r="A14" s="698"/>
      <c r="B14" s="698" t="s">
        <v>487</v>
      </c>
      <c r="C14" s="888" t="s">
        <v>147</v>
      </c>
      <c r="D14" s="889">
        <f>80*0.3751</f>
        <v>30.007999999999999</v>
      </c>
      <c r="E14" s="885"/>
    </row>
    <row r="15" spans="1:7">
      <c r="B15" s="884"/>
      <c r="C15" s="694"/>
      <c r="D15" s="881"/>
      <c r="E15" s="885"/>
    </row>
    <row r="16" spans="1:7" ht="38.25">
      <c r="A16" s="886" t="s">
        <v>488</v>
      </c>
      <c r="B16" s="887" t="s">
        <v>489</v>
      </c>
      <c r="C16" s="888"/>
      <c r="D16" s="889"/>
      <c r="E16" s="885"/>
    </row>
    <row r="17" spans="1:6" ht="25.5">
      <c r="A17" s="698"/>
      <c r="B17" s="887" t="s">
        <v>485</v>
      </c>
      <c r="C17" s="888"/>
      <c r="D17" s="889"/>
      <c r="E17" s="885"/>
    </row>
    <row r="18" spans="1:6" ht="27">
      <c r="A18" s="698"/>
      <c r="B18" s="890" t="s">
        <v>486</v>
      </c>
      <c r="C18" s="888" t="s">
        <v>147</v>
      </c>
      <c r="D18" s="889">
        <f>12</f>
        <v>12</v>
      </c>
      <c r="E18" s="885"/>
    </row>
    <row r="19" spans="1:6">
      <c r="B19" s="892"/>
      <c r="C19" s="893"/>
      <c r="D19" s="894"/>
      <c r="E19" s="885"/>
      <c r="F19" s="885"/>
    </row>
    <row r="20" spans="1:6" s="901" customFormat="1" ht="15">
      <c r="A20" s="895" t="s">
        <v>31</v>
      </c>
      <c r="B20" s="896" t="s">
        <v>490</v>
      </c>
      <c r="C20" s="897"/>
      <c r="D20" s="898"/>
      <c r="E20" s="899" t="s">
        <v>491</v>
      </c>
      <c r="F20" s="900">
        <f>SUM(F10:F19)</f>
        <v>0</v>
      </c>
    </row>
    <row r="21" spans="1:6">
      <c r="A21" s="875"/>
      <c r="B21" s="902"/>
      <c r="C21" s="697"/>
      <c r="D21" s="877"/>
      <c r="E21" s="867"/>
      <c r="F21" s="695"/>
    </row>
    <row r="22" spans="1:6">
      <c r="A22" s="875"/>
      <c r="B22" s="902"/>
      <c r="C22" s="697"/>
      <c r="D22" s="877"/>
      <c r="E22" s="867"/>
      <c r="F22" s="695"/>
    </row>
    <row r="23" spans="1:6" s="647" customFormat="1" ht="15">
      <c r="A23" s="869" t="s">
        <v>32</v>
      </c>
      <c r="B23" s="870" t="s">
        <v>492</v>
      </c>
      <c r="C23" s="871"/>
      <c r="D23" s="872"/>
      <c r="E23" s="873"/>
      <c r="F23" s="903"/>
    </row>
    <row r="24" spans="1:6">
      <c r="B24" s="904"/>
      <c r="D24" s="880"/>
    </row>
    <row r="25" spans="1:6" s="906" customFormat="1" ht="25.5">
      <c r="A25" s="886" t="s">
        <v>493</v>
      </c>
      <c r="B25" s="698" t="s">
        <v>494</v>
      </c>
      <c r="C25" s="905"/>
      <c r="D25" s="889"/>
      <c r="E25" s="881"/>
      <c r="F25" s="882"/>
    </row>
    <row r="26" spans="1:6" s="906" customFormat="1" ht="25.5">
      <c r="A26" s="698"/>
      <c r="B26" s="698" t="s">
        <v>495</v>
      </c>
      <c r="C26" s="905"/>
      <c r="D26" s="889"/>
      <c r="E26" s="881"/>
      <c r="F26" s="882"/>
    </row>
    <row r="27" spans="1:6" s="906" customFormat="1" ht="25.5">
      <c r="A27" s="698"/>
      <c r="B27" s="698" t="s">
        <v>496</v>
      </c>
      <c r="C27" s="905"/>
      <c r="D27" s="889"/>
      <c r="E27" s="881"/>
      <c r="F27" s="882"/>
    </row>
    <row r="28" spans="1:6" s="906" customFormat="1" ht="14.25">
      <c r="A28" s="698"/>
      <c r="B28" s="698" t="s">
        <v>497</v>
      </c>
      <c r="C28" s="888"/>
      <c r="D28" s="889"/>
      <c r="E28" s="881"/>
      <c r="F28" s="882"/>
    </row>
    <row r="29" spans="1:6" s="906" customFormat="1" ht="14.25">
      <c r="A29" s="698"/>
      <c r="B29" s="698" t="s">
        <v>487</v>
      </c>
      <c r="C29" s="888" t="s">
        <v>498</v>
      </c>
      <c r="D29" s="889">
        <f>80</f>
        <v>80</v>
      </c>
      <c r="E29" s="881"/>
      <c r="F29" s="882"/>
    </row>
    <row r="30" spans="1:6" s="906" customFormat="1">
      <c r="A30" s="886"/>
      <c r="B30" s="907"/>
      <c r="C30" s="694"/>
      <c r="D30" s="908"/>
      <c r="E30" s="881"/>
      <c r="F30" s="882"/>
    </row>
    <row r="31" spans="1:6" s="906" customFormat="1" ht="76.5">
      <c r="A31" s="886" t="s">
        <v>499</v>
      </c>
      <c r="B31" s="698" t="s">
        <v>500</v>
      </c>
      <c r="C31" s="888"/>
      <c r="D31" s="889"/>
      <c r="E31" s="881"/>
      <c r="F31" s="882"/>
    </row>
    <row r="32" spans="1:6" s="906" customFormat="1" ht="27">
      <c r="A32" s="698"/>
      <c r="B32" s="698" t="s">
        <v>501</v>
      </c>
      <c r="C32" s="888"/>
      <c r="D32" s="889"/>
      <c r="E32" s="881"/>
      <c r="F32" s="882"/>
    </row>
    <row r="33" spans="1:7" s="906" customFormat="1" ht="14.25">
      <c r="A33" s="698"/>
      <c r="B33" s="698" t="s">
        <v>487</v>
      </c>
      <c r="C33" s="888" t="s">
        <v>147</v>
      </c>
      <c r="D33" s="889">
        <f>0.0533*80</f>
        <v>4.2640000000000002</v>
      </c>
      <c r="E33" s="881"/>
      <c r="F33" s="882"/>
    </row>
    <row r="34" spans="1:7" s="906" customFormat="1">
      <c r="A34" s="886"/>
      <c r="B34" s="907"/>
      <c r="C34" s="694"/>
      <c r="D34" s="908"/>
      <c r="E34" s="881"/>
      <c r="F34" s="882"/>
    </row>
    <row r="35" spans="1:7" s="906" customFormat="1" ht="76.5">
      <c r="A35" s="886" t="s">
        <v>502</v>
      </c>
      <c r="B35" s="698" t="s">
        <v>503</v>
      </c>
      <c r="C35" s="888"/>
      <c r="D35" s="889"/>
      <c r="E35" s="881"/>
      <c r="F35" s="882"/>
    </row>
    <row r="36" spans="1:7" s="906" customFormat="1" ht="27">
      <c r="A36" s="698"/>
      <c r="B36" s="698" t="s">
        <v>501</v>
      </c>
      <c r="C36" s="888"/>
      <c r="D36" s="889"/>
      <c r="E36" s="881"/>
      <c r="F36" s="882"/>
    </row>
    <row r="37" spans="1:7" s="906" customFormat="1" ht="14.25">
      <c r="A37" s="698"/>
      <c r="B37" s="698" t="s">
        <v>487</v>
      </c>
      <c r="C37" s="888" t="s">
        <v>147</v>
      </c>
      <c r="D37" s="889">
        <f>0.322*70+0.305*10-80*0.0095</f>
        <v>24.83</v>
      </c>
      <c r="E37" s="881"/>
      <c r="F37" s="882"/>
    </row>
    <row r="38" spans="1:7" s="906" customFormat="1">
      <c r="A38" s="886"/>
      <c r="B38" s="907"/>
      <c r="C38" s="694"/>
      <c r="D38" s="908"/>
      <c r="E38" s="881"/>
      <c r="F38" s="882"/>
    </row>
    <row r="39" spans="1:7" s="906" customFormat="1" ht="45" customHeight="1">
      <c r="A39" s="886" t="s">
        <v>504</v>
      </c>
      <c r="B39" s="698" t="s">
        <v>505</v>
      </c>
      <c r="C39" s="905"/>
      <c r="D39" s="888"/>
      <c r="E39" s="881"/>
      <c r="F39" s="882"/>
    </row>
    <row r="40" spans="1:7" s="906" customFormat="1" ht="27">
      <c r="A40" s="698"/>
      <c r="B40" s="698" t="s">
        <v>506</v>
      </c>
      <c r="C40" s="905"/>
      <c r="D40" s="888"/>
      <c r="E40" s="881"/>
      <c r="F40" s="882"/>
    </row>
    <row r="41" spans="1:7" s="906" customFormat="1" ht="27">
      <c r="A41" s="698"/>
      <c r="B41" s="698" t="s">
        <v>501</v>
      </c>
      <c r="C41" s="888" t="s">
        <v>147</v>
      </c>
      <c r="D41" s="889">
        <f>6</f>
        <v>6</v>
      </c>
      <c r="E41" s="881"/>
      <c r="F41" s="882"/>
    </row>
    <row r="42" spans="1:7" s="906" customFormat="1">
      <c r="A42" s="886"/>
      <c r="B42" s="907"/>
      <c r="C42" s="694"/>
      <c r="D42" s="908"/>
      <c r="E42" s="881"/>
      <c r="F42" s="882"/>
    </row>
    <row r="43" spans="1:7" s="906" customFormat="1">
      <c r="A43" s="886"/>
      <c r="B43" s="907"/>
      <c r="C43" s="694"/>
      <c r="D43" s="908"/>
      <c r="E43" s="881"/>
      <c r="F43" s="882"/>
    </row>
    <row r="44" spans="1:7" s="647" customFormat="1" ht="15">
      <c r="A44" s="909" t="s">
        <v>32</v>
      </c>
      <c r="B44" s="910" t="s">
        <v>507</v>
      </c>
      <c r="C44" s="911"/>
      <c r="D44" s="912"/>
      <c r="E44" s="913" t="s">
        <v>491</v>
      </c>
      <c r="F44" s="914">
        <f>SUM(F25:F43)</f>
        <v>0</v>
      </c>
      <c r="G44" s="915"/>
    </row>
    <row r="45" spans="1:7">
      <c r="A45" s="875"/>
      <c r="B45" s="916"/>
      <c r="C45" s="917"/>
      <c r="D45" s="877"/>
      <c r="E45" s="918"/>
      <c r="F45" s="868"/>
      <c r="G45" s="697"/>
    </row>
    <row r="46" spans="1:7" s="647" customFormat="1" ht="15">
      <c r="A46" s="909" t="s">
        <v>92</v>
      </c>
      <c r="B46" s="910" t="s">
        <v>508</v>
      </c>
      <c r="C46" s="911"/>
      <c r="D46" s="912"/>
      <c r="E46" s="913" t="s">
        <v>491</v>
      </c>
      <c r="F46" s="914">
        <f>F44+F20</f>
        <v>0</v>
      </c>
      <c r="G46" s="915"/>
    </row>
    <row r="47" spans="1:7">
      <c r="A47" s="919"/>
      <c r="B47" s="920"/>
      <c r="C47" s="921"/>
      <c r="D47" s="922"/>
      <c r="E47" s="923"/>
      <c r="F47" s="924"/>
      <c r="G47" s="697"/>
    </row>
    <row r="48" spans="1:7" ht="15">
      <c r="A48" s="869">
        <v>2</v>
      </c>
      <c r="B48" s="925" t="s">
        <v>418</v>
      </c>
      <c r="C48" s="926"/>
      <c r="D48" s="872"/>
      <c r="E48" s="927"/>
      <c r="F48" s="928"/>
      <c r="G48" s="697"/>
    </row>
    <row r="49" spans="1:7">
      <c r="A49" s="929"/>
      <c r="B49" s="930"/>
      <c r="C49" s="931"/>
      <c r="D49" s="922"/>
      <c r="E49" s="867"/>
      <c r="F49" s="868"/>
    </row>
    <row r="50" spans="1:7">
      <c r="A50" s="932"/>
      <c r="B50" s="933"/>
      <c r="C50" s="934"/>
      <c r="D50" s="935"/>
    </row>
    <row r="51" spans="1:7" s="647" customFormat="1" ht="174" customHeight="1">
      <c r="A51" s="883" t="s">
        <v>33</v>
      </c>
      <c r="B51" s="933" t="s">
        <v>509</v>
      </c>
      <c r="C51" s="888"/>
      <c r="D51" s="936"/>
      <c r="E51" s="881"/>
      <c r="F51" s="882"/>
    </row>
    <row r="52" spans="1:7" s="647" customFormat="1" ht="14.25">
      <c r="A52" s="883"/>
      <c r="B52" s="698"/>
      <c r="C52" s="888" t="s">
        <v>1</v>
      </c>
      <c r="D52" s="936">
        <v>1</v>
      </c>
      <c r="E52" s="881"/>
      <c r="F52" s="882"/>
    </row>
    <row r="53" spans="1:7" s="647" customFormat="1" ht="14.25">
      <c r="A53" s="883"/>
      <c r="B53" s="698"/>
      <c r="C53" s="888"/>
      <c r="D53" s="936"/>
      <c r="E53" s="881"/>
      <c r="F53" s="882"/>
    </row>
    <row r="54" spans="1:7" ht="15">
      <c r="A54" s="909">
        <v>2</v>
      </c>
      <c r="B54" s="937" t="s">
        <v>510</v>
      </c>
      <c r="C54" s="938"/>
      <c r="D54" s="912"/>
      <c r="E54" s="913" t="s">
        <v>491</v>
      </c>
      <c r="F54" s="913">
        <f>SUM(F51:F53)</f>
        <v>0</v>
      </c>
    </row>
    <row r="55" spans="1:7" s="647" customFormat="1" ht="14.25">
      <c r="A55" s="919"/>
      <c r="B55" s="920"/>
      <c r="C55" s="921"/>
      <c r="D55" s="922"/>
      <c r="E55" s="939"/>
      <c r="F55" s="923"/>
      <c r="G55" s="695"/>
    </row>
    <row r="56" spans="1:7" s="647" customFormat="1" ht="14.25">
      <c r="A56" s="919"/>
      <c r="B56" s="920"/>
      <c r="C56" s="921"/>
      <c r="D56" s="922"/>
      <c r="E56" s="939"/>
      <c r="F56" s="923"/>
      <c r="G56" s="695"/>
    </row>
    <row r="57" spans="1:7" s="647" customFormat="1" ht="15">
      <c r="A57" s="869">
        <v>3</v>
      </c>
      <c r="B57" s="940" t="s">
        <v>511</v>
      </c>
      <c r="C57" s="871"/>
      <c r="D57" s="872"/>
      <c r="E57" s="873"/>
      <c r="F57" s="874"/>
      <c r="G57" s="695"/>
    </row>
    <row r="58" spans="1:7" s="647" customFormat="1" ht="14.25">
      <c r="A58" s="883"/>
      <c r="B58" s="696"/>
      <c r="C58" s="694"/>
      <c r="D58" s="941"/>
      <c r="E58" s="935"/>
      <c r="F58" s="942"/>
      <c r="G58" s="695"/>
    </row>
    <row r="59" spans="1:7" s="647" customFormat="1" ht="38.25">
      <c r="A59" s="943" t="s">
        <v>38</v>
      </c>
      <c r="B59" s="698" t="s">
        <v>512</v>
      </c>
      <c r="C59" s="944"/>
      <c r="D59" s="945"/>
      <c r="E59" s="935"/>
      <c r="F59" s="942"/>
      <c r="G59" s="695"/>
    </row>
    <row r="60" spans="1:7" s="647" customFormat="1" ht="25.5">
      <c r="A60" s="946"/>
      <c r="B60" s="698" t="s">
        <v>513</v>
      </c>
      <c r="C60" s="944"/>
      <c r="D60" s="945"/>
      <c r="E60" s="935"/>
      <c r="F60" s="942"/>
      <c r="G60" s="695"/>
    </row>
    <row r="61" spans="1:7" s="647" customFormat="1" ht="25.5">
      <c r="A61" s="946"/>
      <c r="B61" s="698" t="s">
        <v>514</v>
      </c>
      <c r="C61" s="944"/>
      <c r="D61" s="945"/>
      <c r="E61" s="935"/>
      <c r="F61" s="942"/>
      <c r="G61" s="695"/>
    </row>
    <row r="62" spans="1:7" s="647" customFormat="1" ht="14.25">
      <c r="A62" s="946"/>
      <c r="B62" s="698" t="s">
        <v>515</v>
      </c>
      <c r="C62" s="888" t="s">
        <v>17</v>
      </c>
      <c r="D62" s="947">
        <v>80</v>
      </c>
      <c r="E62" s="935"/>
      <c r="F62" s="882"/>
      <c r="G62" s="695"/>
    </row>
    <row r="63" spans="1:7" s="647" customFormat="1" ht="9.75" customHeight="1">
      <c r="A63" s="883"/>
      <c r="B63" s="696"/>
      <c r="C63" s="694"/>
      <c r="D63" s="941"/>
      <c r="E63" s="935"/>
      <c r="F63" s="942"/>
      <c r="G63" s="695"/>
    </row>
    <row r="64" spans="1:7" s="647" customFormat="1" ht="38.25">
      <c r="A64" s="886" t="s">
        <v>39</v>
      </c>
      <c r="B64" s="698" t="s">
        <v>516</v>
      </c>
      <c r="C64" s="888"/>
      <c r="D64" s="941"/>
      <c r="E64" s="935"/>
      <c r="F64" s="942"/>
      <c r="G64" s="695"/>
    </row>
    <row r="65" spans="1:7" s="647" customFormat="1" ht="51">
      <c r="A65" s="883"/>
      <c r="B65" s="698" t="s">
        <v>517</v>
      </c>
      <c r="C65" s="888"/>
      <c r="D65" s="882"/>
      <c r="E65" s="935"/>
      <c r="F65" s="882"/>
      <c r="G65" s="695"/>
    </row>
    <row r="66" spans="1:7" s="647" customFormat="1" ht="15" customHeight="1">
      <c r="A66" s="883"/>
      <c r="B66" s="698" t="s">
        <v>518</v>
      </c>
      <c r="C66" s="694"/>
      <c r="D66" s="941"/>
      <c r="E66" s="935"/>
      <c r="F66" s="882"/>
      <c r="G66" s="695"/>
    </row>
    <row r="67" spans="1:7" s="647" customFormat="1" ht="18" customHeight="1">
      <c r="A67" s="883"/>
      <c r="B67" s="698" t="s">
        <v>519</v>
      </c>
      <c r="C67" s="888" t="s">
        <v>17</v>
      </c>
      <c r="D67" s="948">
        <v>80</v>
      </c>
      <c r="E67" s="935"/>
      <c r="F67" s="882"/>
      <c r="G67" s="695"/>
    </row>
    <row r="68" spans="1:7" s="647" customFormat="1" ht="18" customHeight="1">
      <c r="A68" s="883"/>
      <c r="B68" s="696"/>
      <c r="C68" s="694"/>
      <c r="D68" s="941"/>
      <c r="E68" s="935"/>
      <c r="F68" s="882"/>
      <c r="G68" s="695"/>
    </row>
    <row r="69" spans="1:7" s="647" customFormat="1" ht="25.5">
      <c r="A69" s="886" t="s">
        <v>119</v>
      </c>
      <c r="B69" s="698" t="s">
        <v>520</v>
      </c>
      <c r="C69" s="888"/>
      <c r="D69" s="949"/>
      <c r="E69" s="935"/>
      <c r="F69" s="942"/>
      <c r="G69" s="695"/>
    </row>
    <row r="70" spans="1:7" s="647" customFormat="1" ht="51">
      <c r="A70" s="886"/>
      <c r="B70" s="698" t="s">
        <v>521</v>
      </c>
      <c r="C70" s="888"/>
      <c r="D70" s="949"/>
      <c r="E70" s="935"/>
      <c r="F70" s="942"/>
      <c r="G70" s="695"/>
    </row>
    <row r="71" spans="1:7" s="647" customFormat="1" ht="14.25">
      <c r="A71" s="886"/>
      <c r="B71" s="698" t="s">
        <v>522</v>
      </c>
      <c r="C71" s="888" t="s">
        <v>1</v>
      </c>
      <c r="D71" s="949">
        <v>1</v>
      </c>
      <c r="E71" s="935"/>
      <c r="F71" s="882"/>
      <c r="G71" s="695"/>
    </row>
    <row r="72" spans="1:7" s="647" customFormat="1" ht="14.25">
      <c r="A72" s="886"/>
      <c r="B72" s="698"/>
      <c r="C72" s="888"/>
      <c r="D72" s="947"/>
      <c r="E72" s="935"/>
      <c r="F72" s="882"/>
      <c r="G72" s="695"/>
    </row>
    <row r="73" spans="1:7" s="647" customFormat="1" ht="9" customHeight="1">
      <c r="A73" s="886"/>
      <c r="B73" s="698"/>
      <c r="C73" s="888"/>
      <c r="D73" s="949"/>
      <c r="E73" s="935"/>
      <c r="F73" s="882"/>
      <c r="G73" s="695"/>
    </row>
    <row r="74" spans="1:7" s="647" customFormat="1" ht="51">
      <c r="A74" s="886" t="s">
        <v>120</v>
      </c>
      <c r="B74" s="698" t="s">
        <v>523</v>
      </c>
      <c r="C74" s="888"/>
      <c r="D74" s="949"/>
      <c r="E74" s="935"/>
      <c r="F74" s="882"/>
      <c r="G74" s="695"/>
    </row>
    <row r="75" spans="1:7" s="647" customFormat="1" ht="25.5">
      <c r="A75" s="886"/>
      <c r="B75" s="698" t="s">
        <v>524</v>
      </c>
      <c r="C75" s="888"/>
      <c r="D75" s="949"/>
      <c r="E75" s="935"/>
      <c r="F75" s="882"/>
      <c r="G75" s="695"/>
    </row>
    <row r="76" spans="1:7" s="647" customFormat="1" ht="14.25">
      <c r="A76" s="886"/>
      <c r="B76" s="698" t="s">
        <v>525</v>
      </c>
      <c r="C76" s="888" t="s">
        <v>1</v>
      </c>
      <c r="D76" s="949">
        <v>1</v>
      </c>
      <c r="E76" s="935"/>
      <c r="F76" s="882"/>
      <c r="G76" s="695"/>
    </row>
    <row r="77" spans="1:7" s="647" customFormat="1" ht="14.25">
      <c r="A77" s="886"/>
      <c r="B77" s="698"/>
      <c r="C77" s="888"/>
      <c r="D77" s="949"/>
      <c r="E77" s="935"/>
      <c r="F77" s="882"/>
      <c r="G77" s="695"/>
    </row>
    <row r="78" spans="1:7" s="647" customFormat="1" ht="51">
      <c r="A78" s="886" t="s">
        <v>121</v>
      </c>
      <c r="B78" s="698" t="s">
        <v>526</v>
      </c>
      <c r="C78" s="888"/>
      <c r="D78" s="949"/>
      <c r="E78" s="935"/>
      <c r="F78" s="882"/>
      <c r="G78" s="695"/>
    </row>
    <row r="79" spans="1:7" s="647" customFormat="1" ht="25.5">
      <c r="A79" s="886"/>
      <c r="B79" s="698" t="s">
        <v>524</v>
      </c>
      <c r="C79" s="888"/>
      <c r="D79" s="949"/>
      <c r="E79" s="935"/>
      <c r="F79" s="882"/>
      <c r="G79" s="695"/>
    </row>
    <row r="80" spans="1:7" s="647" customFormat="1" ht="14.25">
      <c r="A80" s="886"/>
      <c r="B80" s="698" t="s">
        <v>527</v>
      </c>
      <c r="C80" s="888" t="s">
        <v>1</v>
      </c>
      <c r="D80" s="949">
        <v>1</v>
      </c>
      <c r="E80" s="935"/>
      <c r="F80" s="882"/>
      <c r="G80" s="695"/>
    </row>
    <row r="81" spans="1:7" s="647" customFormat="1" ht="14.25">
      <c r="A81" s="886"/>
      <c r="B81" s="698"/>
      <c r="C81" s="888"/>
      <c r="D81" s="949"/>
      <c r="E81" s="935"/>
      <c r="F81" s="882"/>
      <c r="G81" s="695"/>
    </row>
    <row r="82" spans="1:7" ht="14.25">
      <c r="A82" s="950"/>
      <c r="B82" s="951"/>
      <c r="C82" s="888"/>
      <c r="D82" s="945"/>
      <c r="E82" s="935"/>
      <c r="F82" s="942"/>
      <c r="G82" s="647"/>
    </row>
    <row r="83" spans="1:7" ht="15">
      <c r="A83" s="952" t="s">
        <v>106</v>
      </c>
      <c r="B83" s="953" t="s">
        <v>528</v>
      </c>
      <c r="C83" s="954"/>
      <c r="D83" s="955"/>
      <c r="E83" s="913" t="s">
        <v>491</v>
      </c>
      <c r="F83" s="956">
        <f>SUM(F62:F82)</f>
        <v>0</v>
      </c>
    </row>
    <row r="84" spans="1:7">
      <c r="A84" s="919"/>
      <c r="B84" s="920"/>
      <c r="C84" s="921"/>
      <c r="D84" s="922"/>
      <c r="E84" s="939"/>
      <c r="F84" s="923"/>
    </row>
    <row r="85" spans="1:7">
      <c r="A85" s="919"/>
      <c r="B85" s="920"/>
      <c r="C85" s="921"/>
      <c r="D85" s="922"/>
      <c r="E85" s="939"/>
      <c r="F85" s="923"/>
    </row>
    <row r="86" spans="1:7">
      <c r="A86" s="919"/>
      <c r="B86" s="920"/>
      <c r="C86" s="921"/>
      <c r="D86" s="922"/>
      <c r="E86" s="939"/>
      <c r="F86" s="923"/>
    </row>
    <row r="87" spans="1:7" ht="18">
      <c r="A87" s="957"/>
      <c r="B87" s="958" t="s">
        <v>27</v>
      </c>
      <c r="C87" s="959"/>
      <c r="D87" s="960"/>
      <c r="E87" s="961"/>
      <c r="F87" s="962"/>
    </row>
    <row r="88" spans="1:7">
      <c r="A88" s="963"/>
      <c r="B88" s="964"/>
      <c r="C88" s="965"/>
      <c r="D88" s="966"/>
      <c r="E88" s="935"/>
      <c r="F88" s="942"/>
    </row>
    <row r="89" spans="1:7" ht="15">
      <c r="A89" s="967" t="s">
        <v>92</v>
      </c>
      <c r="B89" s="968" t="s">
        <v>10</v>
      </c>
      <c r="C89" s="969"/>
      <c r="D89" s="970"/>
      <c r="E89" s="971"/>
      <c r="F89" s="972"/>
    </row>
    <row r="90" spans="1:7" ht="15">
      <c r="A90" s="967"/>
      <c r="B90" s="968"/>
      <c r="C90" s="969"/>
      <c r="D90" s="970"/>
      <c r="E90" s="971"/>
      <c r="F90" s="973"/>
    </row>
    <row r="91" spans="1:7" ht="15">
      <c r="A91" s="967">
        <v>2</v>
      </c>
      <c r="B91" s="974" t="s">
        <v>418</v>
      </c>
      <c r="C91" s="969"/>
      <c r="D91" s="970"/>
      <c r="E91" s="971"/>
      <c r="F91" s="972"/>
    </row>
    <row r="92" spans="1:7" ht="15">
      <c r="A92" s="967"/>
      <c r="B92" s="974"/>
      <c r="C92" s="969"/>
      <c r="D92" s="970"/>
      <c r="E92" s="971"/>
      <c r="F92" s="973"/>
    </row>
    <row r="93" spans="1:7" ht="15">
      <c r="A93" s="967">
        <v>3</v>
      </c>
      <c r="B93" s="974" t="s">
        <v>511</v>
      </c>
      <c r="C93" s="969"/>
      <c r="D93" s="970"/>
      <c r="E93" s="971"/>
      <c r="F93" s="973"/>
    </row>
    <row r="94" spans="1:7" ht="15">
      <c r="A94" s="967"/>
      <c r="B94" s="974"/>
      <c r="C94" s="969"/>
      <c r="D94" s="970"/>
      <c r="E94" s="971"/>
      <c r="F94" s="973"/>
    </row>
    <row r="95" spans="1:7" ht="15">
      <c r="A95" s="975"/>
      <c r="B95" s="976" t="s">
        <v>530</v>
      </c>
      <c r="C95" s="977"/>
      <c r="D95" s="978"/>
      <c r="E95" s="979"/>
      <c r="F95" s="980"/>
    </row>
    <row r="96" spans="1:7" ht="15">
      <c r="A96" s="981"/>
      <c r="B96" s="982"/>
      <c r="C96" s="965"/>
      <c r="D96" s="978"/>
      <c r="E96" s="979"/>
      <c r="F96" s="980"/>
    </row>
    <row r="97" spans="1:6" ht="15">
      <c r="A97" s="975"/>
      <c r="B97" s="976"/>
      <c r="C97" s="977"/>
      <c r="D97" s="978"/>
      <c r="E97" s="979"/>
      <c r="F97" s="980"/>
    </row>
    <row r="98" spans="1:6" ht="15">
      <c r="A98" s="981"/>
      <c r="B98" s="982"/>
      <c r="C98" s="965"/>
      <c r="D98" s="978"/>
      <c r="E98" s="979"/>
      <c r="F98" s="980"/>
    </row>
    <row r="99" spans="1:6" ht="15">
      <c r="A99" s="975"/>
      <c r="B99" s="976"/>
      <c r="C99" s="977"/>
      <c r="D99" s="978"/>
      <c r="E99" s="979"/>
      <c r="F99" s="980"/>
    </row>
    <row r="100" spans="1:6" ht="15">
      <c r="A100" s="981"/>
      <c r="B100" s="982"/>
      <c r="C100" s="965"/>
      <c r="D100" s="983"/>
      <c r="E100" s="979"/>
      <c r="F100" s="980"/>
    </row>
    <row r="101" spans="1:6">
      <c r="A101" s="981"/>
      <c r="B101" s="984"/>
      <c r="C101" s="965"/>
      <c r="D101" s="695"/>
    </row>
    <row r="102" spans="1:6">
      <c r="A102" s="985"/>
      <c r="C102" s="986"/>
      <c r="D102" s="987"/>
      <c r="E102" s="988"/>
      <c r="F102" s="989"/>
    </row>
    <row r="103" spans="1:6">
      <c r="A103" s="985"/>
      <c r="C103" s="986"/>
      <c r="D103" s="987"/>
      <c r="E103" s="988"/>
      <c r="F103" s="989"/>
    </row>
    <row r="104" spans="1:6">
      <c r="A104" s="985"/>
      <c r="C104" s="986"/>
      <c r="D104" s="987"/>
      <c r="E104" s="988"/>
      <c r="F104" s="989"/>
    </row>
    <row r="105" spans="1:6">
      <c r="A105" s="985"/>
      <c r="C105" s="996"/>
      <c r="D105" s="996"/>
      <c r="E105" s="996"/>
      <c r="F105" s="989"/>
    </row>
    <row r="106" spans="1:6">
      <c r="A106" s="985"/>
      <c r="C106" s="965"/>
      <c r="D106" s="965"/>
      <c r="E106" s="965"/>
      <c r="F106" s="989"/>
    </row>
    <row r="107" spans="1:6">
      <c r="A107" s="985"/>
      <c r="B107" s="695"/>
      <c r="D107" s="990"/>
      <c r="F107" s="695"/>
    </row>
    <row r="108" spans="1:6">
      <c r="B108" s="695"/>
      <c r="C108" s="997"/>
      <c r="D108" s="997"/>
      <c r="E108" s="997"/>
      <c r="F108" s="997"/>
    </row>
    <row r="109" spans="1:6">
      <c r="B109" s="695"/>
      <c r="D109" s="990"/>
      <c r="F109" s="695"/>
    </row>
    <row r="110" spans="1:6">
      <c r="B110" s="695"/>
      <c r="D110" s="990"/>
      <c r="F110" s="695"/>
    </row>
    <row r="111" spans="1:6">
      <c r="D111" s="990"/>
      <c r="F111" s="695"/>
    </row>
    <row r="112" spans="1:6">
      <c r="D112" s="990"/>
      <c r="F112" s="695"/>
    </row>
    <row r="117" spans="6:6">
      <c r="F117" s="695"/>
    </row>
    <row r="118" spans="6:6">
      <c r="F118" s="695"/>
    </row>
    <row r="119" spans="6:6">
      <c r="F119" s="695"/>
    </row>
    <row r="120" spans="6:6">
      <c r="F120" s="695"/>
    </row>
    <row r="121" spans="6:6">
      <c r="F121" s="695"/>
    </row>
    <row r="122" spans="6:6">
      <c r="F122" s="695"/>
    </row>
    <row r="123" spans="6:6">
      <c r="F123" s="695"/>
    </row>
    <row r="124" spans="6:6">
      <c r="F124" s="695"/>
    </row>
    <row r="125" spans="6:6">
      <c r="F125" s="695"/>
    </row>
    <row r="126" spans="6:6">
      <c r="F126" s="695"/>
    </row>
    <row r="127" spans="6:6">
      <c r="F127" s="695"/>
    </row>
    <row r="128" spans="6:6">
      <c r="F128" s="695"/>
    </row>
    <row r="129" spans="2:6">
      <c r="B129" s="695"/>
      <c r="F129" s="695"/>
    </row>
    <row r="130" spans="2:6">
      <c r="F130" s="695"/>
    </row>
    <row r="131" spans="2:6">
      <c r="D131" s="990"/>
      <c r="F131" s="695"/>
    </row>
    <row r="132" spans="2:6">
      <c r="B132" s="695"/>
      <c r="F132" s="695"/>
    </row>
    <row r="134" spans="2:6">
      <c r="D134" s="990"/>
      <c r="F134" s="695"/>
    </row>
  </sheetData>
  <mergeCells count="4">
    <mergeCell ref="A2:F2"/>
    <mergeCell ref="A3:F3"/>
    <mergeCell ref="C105:E105"/>
    <mergeCell ref="C108:F108"/>
  </mergeCells>
  <pageMargins left="0.98425196850393704" right="0.19685039370078741" top="1.89" bottom="0.78740157480314965" header="0.51181102362204722" footer="0.59055118110236227"/>
  <pageSetup paperSize="9" scale="95" orientation="portrait" r:id="rId1"/>
  <headerFooter>
    <oddHeader>&amp;L&amp;A</oddHeader>
    <oddFooter>&amp;R&amp;P</oddFooter>
  </headerFooter>
  <rowBreaks count="3" manualBreakCount="3">
    <brk id="33" max="5" man="1"/>
    <brk id="50" max="5" man="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F171-149A-455F-AE95-ACFA30B47819}">
  <sheetPr>
    <tabColor theme="9"/>
  </sheetPr>
  <dimension ref="A1:G120"/>
  <sheetViews>
    <sheetView view="pageLayout" topLeftCell="A97" zoomScale="70" zoomScaleNormal="100" zoomScaleSheetLayoutView="100" zoomScalePageLayoutView="70" workbookViewId="0">
      <selection activeCell="F4" sqref="F4"/>
    </sheetView>
  </sheetViews>
  <sheetFormatPr defaultRowHeight="12.75"/>
  <cols>
    <col min="1" max="1" width="5.28515625" style="217" customWidth="1"/>
    <col min="2" max="2" width="64.140625" style="285" customWidth="1"/>
    <col min="3" max="3" width="10.85546875" style="285" customWidth="1"/>
    <col min="4" max="4" width="9.140625" style="285" customWidth="1"/>
    <col min="5" max="5" width="13.140625" style="285" customWidth="1"/>
    <col min="6" max="6" width="22" style="285" customWidth="1"/>
    <col min="7" max="7" width="44.85546875" style="257" customWidth="1"/>
    <col min="8" max="16384" width="9.140625" style="257"/>
  </cols>
  <sheetData>
    <row r="1" spans="1:7" s="208" customFormat="1" ht="21" customHeight="1">
      <c r="A1" s="999" t="s">
        <v>63</v>
      </c>
      <c r="B1" s="999"/>
      <c r="C1" s="999"/>
      <c r="D1" s="999"/>
      <c r="E1" s="999"/>
      <c r="F1" s="999"/>
      <c r="G1" s="207"/>
    </row>
    <row r="2" spans="1:7" s="208" customFormat="1" ht="14.25" customHeight="1">
      <c r="A2" s="209"/>
      <c r="B2" s="210"/>
      <c r="C2" s="367"/>
      <c r="D2" s="240"/>
      <c r="E2" s="211"/>
      <c r="F2" s="212"/>
      <c r="G2" s="207"/>
    </row>
    <row r="3" spans="1:7" s="216" customFormat="1" ht="15" customHeight="1" thickBot="1">
      <c r="A3" s="209"/>
      <c r="B3" s="246"/>
      <c r="C3" s="247"/>
      <c r="D3" s="248"/>
      <c r="E3" s="213"/>
      <c r="F3" s="214"/>
      <c r="G3" s="215"/>
    </row>
    <row r="4" spans="1:7" s="219" customFormat="1" ht="39" thickBot="1">
      <c r="A4" s="136" t="s">
        <v>6</v>
      </c>
      <c r="B4" s="137" t="s">
        <v>7</v>
      </c>
      <c r="C4" s="138" t="s">
        <v>8</v>
      </c>
      <c r="D4" s="139" t="s">
        <v>0</v>
      </c>
      <c r="E4" s="803" t="s">
        <v>475</v>
      </c>
      <c r="F4" s="855" t="s">
        <v>433</v>
      </c>
      <c r="G4" s="218"/>
    </row>
    <row r="5" spans="1:7" s="219" customFormat="1" ht="12" customHeight="1" thickBot="1">
      <c r="A5" s="368"/>
      <c r="B5" s="220"/>
      <c r="C5" s="221"/>
      <c r="D5" s="222"/>
      <c r="E5" s="223"/>
      <c r="F5" s="223"/>
      <c r="G5" s="218"/>
    </row>
    <row r="6" spans="1:7" s="228" customFormat="1" ht="16.5" customHeight="1" thickBot="1">
      <c r="A6" s="324" t="s">
        <v>2</v>
      </c>
      <c r="B6" s="325" t="s">
        <v>64</v>
      </c>
      <c r="C6" s="369"/>
      <c r="D6" s="370"/>
      <c r="E6" s="371"/>
      <c r="F6" s="372"/>
      <c r="G6" s="227"/>
    </row>
    <row r="7" spans="1:7" s="208" customFormat="1" ht="12" customHeight="1">
      <c r="A7" s="373"/>
      <c r="B7" s="374"/>
      <c r="C7" s="375"/>
      <c r="D7" s="376"/>
      <c r="E7" s="377"/>
      <c r="F7" s="378"/>
      <c r="G7" s="230"/>
    </row>
    <row r="8" spans="1:7" s="208" customFormat="1" ht="14.25" customHeight="1">
      <c r="A8" s="232" t="s">
        <v>65</v>
      </c>
      <c r="B8" s="233" t="s">
        <v>66</v>
      </c>
      <c r="C8" s="234" t="s">
        <v>67</v>
      </c>
      <c r="D8" s="235">
        <v>290</v>
      </c>
      <c r="E8" s="236"/>
      <c r="F8" s="237"/>
      <c r="G8" s="230"/>
    </row>
    <row r="9" spans="1:7" s="210" customFormat="1" ht="6" customHeight="1">
      <c r="A9" s="232"/>
      <c r="B9" s="379"/>
      <c r="C9" s="234"/>
      <c r="D9" s="380"/>
      <c r="E9" s="236"/>
      <c r="F9" s="237"/>
      <c r="G9" s="231"/>
    </row>
    <row r="10" spans="1:7" s="210" customFormat="1" ht="63.75">
      <c r="A10" s="232" t="s">
        <v>68</v>
      </c>
      <c r="B10" s="381" t="s">
        <v>153</v>
      </c>
      <c r="C10" s="234" t="s">
        <v>69</v>
      </c>
      <c r="D10" s="235">
        <v>58</v>
      </c>
      <c r="E10" s="236"/>
      <c r="F10" s="237"/>
      <c r="G10" s="247"/>
    </row>
    <row r="11" spans="1:7" s="208" customFormat="1" ht="6" customHeight="1">
      <c r="A11" s="232"/>
      <c r="B11" s="379"/>
      <c r="C11" s="234"/>
      <c r="D11" s="235"/>
      <c r="E11" s="236"/>
      <c r="F11" s="237"/>
      <c r="G11" s="207"/>
    </row>
    <row r="12" spans="1:7" s="208" customFormat="1" ht="25.5">
      <c r="A12" s="232" t="s">
        <v>70</v>
      </c>
      <c r="B12" s="379" t="s">
        <v>468</v>
      </c>
      <c r="C12" s="234" t="s">
        <v>69</v>
      </c>
      <c r="D12" s="235">
        <v>145</v>
      </c>
      <c r="E12" s="236"/>
      <c r="F12" s="237"/>
      <c r="G12" s="852"/>
    </row>
    <row r="13" spans="1:7" s="208" customFormat="1" ht="6" customHeight="1">
      <c r="A13" s="232"/>
      <c r="B13" s="379"/>
      <c r="C13" s="234"/>
      <c r="D13" s="235"/>
      <c r="E13" s="236"/>
      <c r="F13" s="237"/>
      <c r="G13" s="231"/>
    </row>
    <row r="14" spans="1:7" s="216" customFormat="1" ht="25.5">
      <c r="A14" s="232" t="s">
        <v>71</v>
      </c>
      <c r="B14" s="379" t="s">
        <v>72</v>
      </c>
      <c r="C14" s="234" t="s">
        <v>69</v>
      </c>
      <c r="D14" s="235">
        <v>145</v>
      </c>
      <c r="E14" s="236"/>
      <c r="F14" s="237"/>
      <c r="G14" s="215"/>
    </row>
    <row r="15" spans="1:7" s="208" customFormat="1" ht="6" customHeight="1">
      <c r="A15" s="232"/>
      <c r="B15" s="233"/>
      <c r="C15" s="234"/>
      <c r="D15" s="380"/>
      <c r="E15" s="237"/>
      <c r="F15" s="237"/>
      <c r="G15" s="207"/>
    </row>
    <row r="16" spans="1:7" s="208" customFormat="1" ht="38.25">
      <c r="A16" s="232" t="s">
        <v>73</v>
      </c>
      <c r="B16" s="233" t="s">
        <v>74</v>
      </c>
      <c r="C16" s="234" t="s">
        <v>67</v>
      </c>
      <c r="D16" s="235">
        <v>290</v>
      </c>
      <c r="E16" s="236"/>
      <c r="F16" s="237"/>
      <c r="G16" s="231"/>
    </row>
    <row r="17" spans="1:7" s="208" customFormat="1" ht="12" customHeight="1">
      <c r="A17" s="232"/>
      <c r="B17" s="233"/>
      <c r="C17" s="234"/>
      <c r="D17" s="235"/>
      <c r="E17" s="236"/>
      <c r="F17" s="237"/>
      <c r="G17" s="207"/>
    </row>
    <row r="18" spans="1:7" s="208" customFormat="1" ht="15" customHeight="1">
      <c r="A18" s="232"/>
      <c r="B18" s="382"/>
      <c r="C18" s="234"/>
      <c r="D18" s="235"/>
      <c r="E18" s="238"/>
      <c r="F18" s="239"/>
      <c r="G18" s="207"/>
    </row>
    <row r="19" spans="1:7" s="208" customFormat="1" ht="15" customHeight="1" thickBot="1">
      <c r="A19" s="209"/>
      <c r="B19" s="246"/>
      <c r="C19" s="247"/>
      <c r="D19" s="248"/>
      <c r="E19" s="214"/>
      <c r="F19" s="214"/>
      <c r="G19" s="207"/>
    </row>
    <row r="20" spans="1:7" s="208" customFormat="1" ht="16.5" customHeight="1" thickBot="1">
      <c r="A20" s="326" t="s">
        <v>75</v>
      </c>
      <c r="B20" s="327" t="s">
        <v>76</v>
      </c>
      <c r="C20" s="328"/>
      <c r="D20" s="329"/>
      <c r="E20" s="330"/>
      <c r="F20" s="331"/>
      <c r="G20" s="241"/>
    </row>
    <row r="21" spans="1:7" s="208" customFormat="1" ht="12" customHeight="1">
      <c r="A21" s="209"/>
      <c r="B21" s="210"/>
      <c r="C21" s="242"/>
      <c r="D21" s="243"/>
      <c r="E21" s="244"/>
      <c r="F21" s="245"/>
      <c r="G21" s="241"/>
    </row>
    <row r="22" spans="1:7" s="208" customFormat="1" ht="38.25">
      <c r="A22" s="232" t="s">
        <v>77</v>
      </c>
      <c r="B22" s="382" t="s">
        <v>143</v>
      </c>
      <c r="C22" s="234" t="s">
        <v>78</v>
      </c>
      <c r="D22" s="235">
        <v>1700</v>
      </c>
      <c r="E22" s="236"/>
      <c r="F22" s="237"/>
      <c r="G22" s="207"/>
    </row>
    <row r="23" spans="1:7" s="208" customFormat="1" ht="6" customHeight="1">
      <c r="A23" s="209"/>
      <c r="B23" s="383"/>
      <c r="C23" s="247"/>
      <c r="D23" s="248"/>
      <c r="E23" s="212"/>
      <c r="F23" s="258"/>
      <c r="G23" s="207"/>
    </row>
    <row r="24" spans="1:7" s="208" customFormat="1" ht="38.25">
      <c r="A24" s="209" t="s">
        <v>79</v>
      </c>
      <c r="B24" s="383" t="s">
        <v>142</v>
      </c>
      <c r="C24" s="247" t="s">
        <v>3</v>
      </c>
      <c r="D24" s="248">
        <v>20</v>
      </c>
      <c r="E24" s="249"/>
      <c r="F24" s="212"/>
      <c r="G24" s="207"/>
    </row>
    <row r="25" spans="1:7" s="208" customFormat="1" ht="12" customHeight="1">
      <c r="A25" s="209"/>
      <c r="B25" s="246"/>
      <c r="C25" s="247"/>
      <c r="D25" s="248"/>
      <c r="E25" s="249"/>
      <c r="F25" s="212"/>
      <c r="G25" s="207"/>
    </row>
    <row r="26" spans="1:7" s="219" customFormat="1" ht="14.25" customHeight="1">
      <c r="A26" s="250"/>
      <c r="B26" s="251"/>
      <c r="C26" s="252"/>
      <c r="D26" s="253"/>
      <c r="E26" s="384"/>
      <c r="F26" s="385"/>
      <c r="G26" s="254"/>
    </row>
    <row r="27" spans="1:7" s="219" customFormat="1" ht="14.25" customHeight="1" thickBot="1">
      <c r="A27" s="209"/>
      <c r="B27" s="246"/>
      <c r="C27" s="247"/>
      <c r="D27" s="248"/>
      <c r="E27" s="213"/>
      <c r="F27" s="214"/>
      <c r="G27" s="254"/>
    </row>
    <row r="28" spans="1:7" s="208" customFormat="1" ht="20.100000000000001" customHeight="1" thickBot="1">
      <c r="A28" s="136" t="s">
        <v>6</v>
      </c>
      <c r="B28" s="137" t="s">
        <v>7</v>
      </c>
      <c r="C28" s="138" t="s">
        <v>8</v>
      </c>
      <c r="D28" s="139" t="s">
        <v>0</v>
      </c>
      <c r="E28" s="140"/>
      <c r="F28" s="141"/>
      <c r="G28" s="207"/>
    </row>
    <row r="29" spans="1:7" s="208" customFormat="1" ht="12" customHeight="1" thickBot="1">
      <c r="A29" s="209"/>
      <c r="B29" s="246"/>
      <c r="C29" s="247"/>
      <c r="D29" s="248"/>
      <c r="E29" s="255"/>
      <c r="F29" s="255"/>
      <c r="G29" s="207"/>
    </row>
    <row r="30" spans="1:7" s="208" customFormat="1" ht="16.5" customHeight="1" thickBot="1">
      <c r="A30" s="324" t="s">
        <v>80</v>
      </c>
      <c r="B30" s="332" t="s">
        <v>81</v>
      </c>
      <c r="C30" s="386"/>
      <c r="D30" s="387"/>
      <c r="E30" s="388"/>
      <c r="F30" s="389"/>
      <c r="G30" s="207"/>
    </row>
    <row r="31" spans="1:7" s="208" customFormat="1" ht="12" customHeight="1">
      <c r="A31" s="373"/>
      <c r="B31" s="374"/>
      <c r="C31" s="368"/>
      <c r="D31" s="390"/>
      <c r="E31" s="377"/>
      <c r="F31" s="391"/>
    </row>
    <row r="32" spans="1:7" s="260" customFormat="1" ht="76.5">
      <c r="A32" s="232" t="s">
        <v>82</v>
      </c>
      <c r="B32" s="382" t="s">
        <v>144</v>
      </c>
      <c r="C32" s="234" t="s">
        <v>1</v>
      </c>
      <c r="D32" s="235">
        <v>12</v>
      </c>
      <c r="E32" s="236"/>
      <c r="F32" s="237"/>
      <c r="G32" s="259"/>
    </row>
    <row r="33" spans="1:7" s="260" customFormat="1" ht="6" customHeight="1">
      <c r="A33" s="232"/>
      <c r="B33" s="382"/>
      <c r="C33" s="234"/>
      <c r="D33" s="235"/>
      <c r="E33" s="236"/>
      <c r="F33" s="237"/>
      <c r="G33" s="259"/>
    </row>
    <row r="34" spans="1:7" s="260" customFormat="1" ht="6" customHeight="1">
      <c r="A34" s="232"/>
      <c r="B34" s="382"/>
      <c r="C34" s="234"/>
      <c r="D34" s="235"/>
      <c r="E34" s="236"/>
      <c r="F34" s="237"/>
      <c r="G34" s="259"/>
    </row>
    <row r="35" spans="1:7" s="260" customFormat="1" ht="79.5">
      <c r="A35" s="232" t="s">
        <v>83</v>
      </c>
      <c r="B35" s="263" t="s">
        <v>145</v>
      </c>
      <c r="C35" s="234" t="s">
        <v>67</v>
      </c>
      <c r="D35" s="235">
        <v>290</v>
      </c>
      <c r="E35" s="261"/>
      <c r="F35" s="261"/>
      <c r="G35" s="259"/>
    </row>
    <row r="36" spans="1:7" s="260" customFormat="1" ht="9.75" customHeight="1">
      <c r="A36" s="232"/>
      <c r="B36" s="382"/>
      <c r="C36" s="234"/>
      <c r="D36" s="235"/>
      <c r="E36" s="236"/>
      <c r="F36" s="237"/>
      <c r="G36" s="259"/>
    </row>
    <row r="37" spans="1:7" s="260" customFormat="1" ht="14.25" customHeight="1" thickBot="1">
      <c r="A37" s="368"/>
      <c r="B37" s="392"/>
      <c r="C37" s="375"/>
      <c r="D37" s="376"/>
      <c r="E37" s="214"/>
      <c r="F37" s="214"/>
      <c r="G37" s="259"/>
    </row>
    <row r="38" spans="1:7" s="216" customFormat="1" ht="20.100000000000001" customHeight="1" thickBot="1">
      <c r="A38" s="136" t="s">
        <v>6</v>
      </c>
      <c r="B38" s="137" t="s">
        <v>7</v>
      </c>
      <c r="C38" s="138" t="s">
        <v>8</v>
      </c>
      <c r="D38" s="139" t="s">
        <v>0</v>
      </c>
      <c r="E38" s="140"/>
      <c r="F38" s="141"/>
      <c r="G38" s="215"/>
    </row>
    <row r="39" spans="1:7" s="216" customFormat="1" ht="12" customHeight="1" thickBot="1">
      <c r="A39" s="368"/>
      <c r="B39" s="392"/>
      <c r="C39" s="375"/>
      <c r="D39" s="376"/>
      <c r="E39" s="214"/>
      <c r="F39" s="214"/>
      <c r="G39" s="215"/>
    </row>
    <row r="40" spans="1:7" s="216" customFormat="1" ht="16.5" customHeight="1" thickBot="1">
      <c r="A40" s="324" t="s">
        <v>87</v>
      </c>
      <c r="B40" s="325" t="s">
        <v>88</v>
      </c>
      <c r="C40" s="393"/>
      <c r="D40" s="394"/>
      <c r="E40" s="333"/>
      <c r="F40" s="334"/>
      <c r="G40" s="215"/>
    </row>
    <row r="41" spans="1:7" ht="14.25" customHeight="1">
      <c r="A41" s="368"/>
      <c r="B41" s="395" t="s">
        <v>89</v>
      </c>
      <c r="C41" s="375"/>
      <c r="D41" s="248"/>
      <c r="E41" s="212"/>
      <c r="F41" s="212"/>
      <c r="G41" s="256"/>
    </row>
    <row r="42" spans="1:7" ht="12" customHeight="1">
      <c r="A42" s="232" t="s">
        <v>90</v>
      </c>
      <c r="B42" s="233" t="s">
        <v>91</v>
      </c>
      <c r="C42" s="234"/>
      <c r="D42" s="235"/>
      <c r="E42" s="237"/>
      <c r="F42" s="237"/>
      <c r="G42" s="256"/>
    </row>
    <row r="43" spans="1:7" ht="12" customHeight="1">
      <c r="A43" s="232"/>
      <c r="B43" s="396"/>
      <c r="C43" s="234"/>
      <c r="D43" s="235"/>
      <c r="E43" s="237"/>
      <c r="F43" s="237"/>
      <c r="G43" s="256"/>
    </row>
    <row r="44" spans="1:7" ht="14.25" customHeight="1">
      <c r="A44" s="232" t="s">
        <v>92</v>
      </c>
      <c r="B44" s="397" t="s">
        <v>148</v>
      </c>
      <c r="C44" s="232"/>
      <c r="D44" s="398"/>
      <c r="E44" s="237"/>
      <c r="F44" s="237"/>
      <c r="G44" s="256"/>
    </row>
    <row r="45" spans="1:7" ht="38.25">
      <c r="A45" s="232"/>
      <c r="B45" s="399" t="s">
        <v>93</v>
      </c>
      <c r="C45" s="234" t="s">
        <v>1</v>
      </c>
      <c r="D45" s="235">
        <v>12</v>
      </c>
      <c r="E45" s="236"/>
      <c r="F45" s="237"/>
      <c r="G45" s="262"/>
    </row>
    <row r="46" spans="1:7" ht="12" customHeight="1">
      <c r="A46" s="232"/>
      <c r="B46" s="399"/>
      <c r="C46" s="234"/>
      <c r="D46" s="235"/>
      <c r="E46" s="236"/>
      <c r="F46" s="237"/>
      <c r="G46" s="256"/>
    </row>
    <row r="47" spans="1:7" ht="14.25" customHeight="1" thickBot="1">
      <c r="A47" s="400"/>
      <c r="B47" s="401"/>
      <c r="C47" s="402"/>
      <c r="D47" s="235"/>
      <c r="E47" s="237"/>
      <c r="F47" s="237"/>
      <c r="G47" s="256"/>
    </row>
    <row r="48" spans="1:7" s="265" customFormat="1" ht="15" customHeight="1" thickBot="1">
      <c r="A48" s="136" t="s">
        <v>6</v>
      </c>
      <c r="B48" s="137" t="s">
        <v>7</v>
      </c>
      <c r="C48" s="138" t="s">
        <v>8</v>
      </c>
      <c r="D48" s="139" t="s">
        <v>0</v>
      </c>
      <c r="E48" s="140"/>
      <c r="F48" s="141"/>
      <c r="G48" s="264"/>
    </row>
    <row r="49" spans="1:7" s="265" customFormat="1" ht="15" customHeight="1">
      <c r="A49" s="266"/>
      <c r="B49" s="268"/>
      <c r="C49" s="247"/>
      <c r="D49" s="403"/>
      <c r="E49" s="214"/>
      <c r="F49" s="214"/>
      <c r="G49" s="264"/>
    </row>
    <row r="50" spans="1:7" ht="17.25" customHeight="1">
      <c r="A50" s="269" t="s">
        <v>96</v>
      </c>
      <c r="B50" s="224" t="s">
        <v>97</v>
      </c>
      <c r="C50" s="404"/>
      <c r="D50" s="404"/>
      <c r="E50" s="404"/>
      <c r="F50" s="404"/>
      <c r="G50" s="256"/>
    </row>
    <row r="51" spans="1:7" ht="12.75" customHeight="1">
      <c r="A51" s="209"/>
      <c r="B51" s="210"/>
      <c r="C51" s="210"/>
      <c r="D51" s="210"/>
      <c r="E51" s="210"/>
      <c r="F51" s="210"/>
      <c r="G51" s="256"/>
    </row>
    <row r="52" spans="1:7" ht="12.75" customHeight="1">
      <c r="A52" s="405" t="s">
        <v>98</v>
      </c>
      <c r="B52" s="406" t="s">
        <v>99</v>
      </c>
      <c r="C52" s="406"/>
      <c r="D52" s="271"/>
      <c r="E52" s="407"/>
      <c r="F52" s="407"/>
      <c r="G52" s="256"/>
    </row>
    <row r="53" spans="1:7" ht="12.75" customHeight="1">
      <c r="A53" s="405"/>
      <c r="B53" s="270"/>
      <c r="C53" s="406"/>
      <c r="D53" s="271"/>
      <c r="E53" s="407"/>
      <c r="F53" s="407"/>
      <c r="G53" s="256"/>
    </row>
    <row r="54" spans="1:7" ht="38.25">
      <c r="A54" s="405" t="s">
        <v>92</v>
      </c>
      <c r="B54" s="408" t="s">
        <v>100</v>
      </c>
      <c r="C54" s="409" t="s">
        <v>317</v>
      </c>
      <c r="D54" s="276">
        <v>1</v>
      </c>
      <c r="E54" s="277"/>
      <c r="F54" s="277"/>
      <c r="G54" s="256"/>
    </row>
    <row r="55" spans="1:7" ht="12.75" customHeight="1">
      <c r="A55" s="405"/>
      <c r="B55" s="408"/>
      <c r="C55" s="247"/>
      <c r="D55" s="247"/>
      <c r="E55" s="410"/>
      <c r="F55" s="410"/>
      <c r="G55" s="256"/>
    </row>
    <row r="56" spans="1:7">
      <c r="A56" s="405" t="s">
        <v>94</v>
      </c>
      <c r="B56" s="408" t="s">
        <v>101</v>
      </c>
      <c r="C56" s="409" t="s">
        <v>69</v>
      </c>
      <c r="D56" s="276"/>
      <c r="E56" s="277"/>
      <c r="F56" s="277"/>
      <c r="G56" s="256"/>
    </row>
    <row r="57" spans="1:7" ht="14.25" customHeight="1">
      <c r="A57" s="405"/>
      <c r="B57" s="408"/>
      <c r="C57" s="409"/>
      <c r="D57" s="276"/>
      <c r="E57" s="277"/>
      <c r="F57" s="277"/>
      <c r="G57" s="256"/>
    </row>
    <row r="58" spans="1:7" ht="25.5">
      <c r="A58" s="405" t="s">
        <v>95</v>
      </c>
      <c r="B58" s="241" t="s">
        <v>146</v>
      </c>
      <c r="C58" s="409" t="s">
        <v>17</v>
      </c>
      <c r="D58" s="276">
        <v>200</v>
      </c>
      <c r="E58" s="277"/>
      <c r="F58" s="277"/>
      <c r="G58" s="256"/>
    </row>
    <row r="59" spans="1:7">
      <c r="A59" s="405"/>
      <c r="B59" s="241"/>
      <c r="C59" s="411"/>
      <c r="D59" s="412"/>
      <c r="E59" s="413"/>
      <c r="F59" s="413"/>
      <c r="G59" s="256"/>
    </row>
    <row r="60" spans="1:7" ht="12.75" customHeight="1">
      <c r="A60" s="414"/>
      <c r="B60" s="270"/>
      <c r="C60" s="406"/>
      <c r="D60" s="271"/>
      <c r="E60" s="267"/>
      <c r="F60" s="272"/>
      <c r="G60" s="256"/>
    </row>
    <row r="61" spans="1:7" ht="12.75" customHeight="1">
      <c r="A61" s="283"/>
      <c r="B61" s="270"/>
      <c r="C61" s="406"/>
      <c r="D61" s="271"/>
      <c r="E61" s="415"/>
      <c r="F61" s="273"/>
      <c r="G61" s="256"/>
    </row>
    <row r="62" spans="1:7" ht="12.75" customHeight="1">
      <c r="A62" s="405" t="s">
        <v>102</v>
      </c>
      <c r="B62" s="278" t="s">
        <v>103</v>
      </c>
      <c r="C62" s="405"/>
      <c r="D62" s="279"/>
      <c r="E62" s="416"/>
      <c r="F62" s="280"/>
      <c r="G62" s="256"/>
    </row>
    <row r="63" spans="1:7" ht="12.75" customHeight="1">
      <c r="A63" s="283"/>
      <c r="B63" s="278"/>
      <c r="C63" s="405"/>
      <c r="D63" s="279"/>
      <c r="E63" s="416"/>
      <c r="F63" s="280"/>
      <c r="G63" s="256"/>
    </row>
    <row r="64" spans="1:7" ht="63.75">
      <c r="A64" s="405" t="s">
        <v>92</v>
      </c>
      <c r="B64" s="417" t="s">
        <v>163</v>
      </c>
      <c r="C64" s="231" t="s">
        <v>17</v>
      </c>
      <c r="D64" s="276">
        <v>200</v>
      </c>
      <c r="E64" s="277"/>
      <c r="F64" s="277"/>
      <c r="G64" s="256"/>
    </row>
    <row r="65" spans="1:7" ht="12.75" customHeight="1">
      <c r="A65" s="405"/>
      <c r="B65" s="417"/>
      <c r="C65" s="231"/>
      <c r="D65" s="276"/>
      <c r="E65" s="277"/>
      <c r="F65" s="277"/>
      <c r="G65" s="256"/>
    </row>
    <row r="66" spans="1:7" s="208" customFormat="1" ht="52.5">
      <c r="A66" s="405" t="s">
        <v>94</v>
      </c>
      <c r="B66" s="241" t="s">
        <v>164</v>
      </c>
      <c r="C66" s="231" t="s">
        <v>147</v>
      </c>
      <c r="D66" s="276">
        <v>1</v>
      </c>
      <c r="E66" s="277"/>
      <c r="F66" s="277"/>
      <c r="G66" s="207"/>
    </row>
    <row r="67" spans="1:7" s="208" customFormat="1" ht="6" customHeight="1">
      <c r="A67" s="283"/>
      <c r="B67" s="418"/>
      <c r="C67" s="207"/>
      <c r="D67" s="279"/>
      <c r="E67" s="416"/>
      <c r="F67" s="280"/>
      <c r="G67" s="207"/>
    </row>
    <row r="68" spans="1:7" s="208" customFormat="1" ht="14.25" customHeight="1">
      <c r="A68" s="283"/>
      <c r="B68" s="998"/>
      <c r="C68" s="998"/>
      <c r="D68" s="279"/>
      <c r="E68" s="267"/>
      <c r="F68" s="272"/>
      <c r="G68" s="207"/>
    </row>
    <row r="69" spans="1:7" s="275" customFormat="1" ht="15" customHeight="1">
      <c r="A69" s="266"/>
      <c r="B69" s="268"/>
      <c r="C69" s="247"/>
      <c r="D69" s="390"/>
      <c r="E69" s="214"/>
      <c r="F69" s="214"/>
      <c r="G69" s="274"/>
    </row>
    <row r="70" spans="1:7" s="208" customFormat="1" ht="15" customHeight="1">
      <c r="A70" s="405" t="s">
        <v>104</v>
      </c>
      <c r="B70" s="281" t="s">
        <v>105</v>
      </c>
      <c r="C70" s="207"/>
      <c r="D70" s="279"/>
      <c r="E70" s="416"/>
      <c r="F70" s="280"/>
      <c r="G70" s="434"/>
    </row>
    <row r="71" spans="1:7" s="208" customFormat="1">
      <c r="A71" s="405"/>
      <c r="B71" s="281"/>
      <c r="C71" s="207"/>
      <c r="D71" s="279"/>
      <c r="E71" s="416"/>
      <c r="F71" s="280"/>
      <c r="G71" s="230"/>
    </row>
    <row r="72" spans="1:7" s="3" customFormat="1" ht="66" customHeight="1">
      <c r="A72" s="457" t="s">
        <v>82</v>
      </c>
      <c r="B72" s="458" t="s">
        <v>166</v>
      </c>
      <c r="C72" s="459" t="s">
        <v>17</v>
      </c>
      <c r="D72" s="460">
        <v>78</v>
      </c>
      <c r="E72" s="461"/>
      <c r="F72" s="280"/>
    </row>
    <row r="73" spans="1:7" s="3" customFormat="1" ht="12" customHeight="1">
      <c r="A73" s="462"/>
      <c r="B73" s="458"/>
      <c r="C73" s="459"/>
      <c r="D73" s="460"/>
      <c r="E73" s="461"/>
      <c r="F73" s="280"/>
    </row>
    <row r="74" spans="1:7" s="3" customFormat="1" ht="66.75" customHeight="1">
      <c r="A74" s="457" t="s">
        <v>83</v>
      </c>
      <c r="B74" s="458" t="s">
        <v>167</v>
      </c>
      <c r="C74" s="459" t="s">
        <v>17</v>
      </c>
      <c r="D74" s="460">
        <v>78</v>
      </c>
      <c r="E74" s="461"/>
      <c r="F74" s="280"/>
    </row>
    <row r="75" spans="1:7" s="3" customFormat="1" ht="12" customHeight="1">
      <c r="A75" s="462"/>
      <c r="B75" s="463"/>
      <c r="C75" s="464"/>
      <c r="D75" s="465"/>
      <c r="E75" s="466"/>
      <c r="F75" s="280"/>
    </row>
    <row r="76" spans="1:7" s="3" customFormat="1" ht="39" customHeight="1">
      <c r="A76" s="457" t="s">
        <v>84</v>
      </c>
      <c r="B76" s="458" t="s">
        <v>168</v>
      </c>
      <c r="C76" s="459" t="s">
        <v>17</v>
      </c>
      <c r="D76" s="460">
        <v>37</v>
      </c>
      <c r="E76" s="461"/>
      <c r="F76" s="280"/>
    </row>
    <row r="77" spans="1:7" s="3" customFormat="1">
      <c r="A77" s="457" t="s">
        <v>85</v>
      </c>
      <c r="B77" s="458" t="s">
        <v>169</v>
      </c>
      <c r="C77" s="459" t="s">
        <v>17</v>
      </c>
      <c r="D77" s="460">
        <v>37</v>
      </c>
      <c r="E77" s="461"/>
      <c r="F77" s="280"/>
    </row>
    <row r="78" spans="1:7" s="3" customFormat="1" ht="12" customHeight="1">
      <c r="A78" s="457"/>
      <c r="B78" s="467"/>
      <c r="C78" s="459"/>
      <c r="D78" s="468"/>
      <c r="E78" s="469"/>
      <c r="F78" s="280"/>
    </row>
    <row r="79" spans="1:7" s="3" customFormat="1" ht="27.75" customHeight="1">
      <c r="A79" s="457" t="s">
        <v>86</v>
      </c>
      <c r="B79" s="470" t="s">
        <v>170</v>
      </c>
      <c r="C79" s="459" t="s">
        <v>1</v>
      </c>
      <c r="D79" s="460">
        <v>23</v>
      </c>
      <c r="E79" s="461"/>
      <c r="F79" s="280"/>
    </row>
    <row r="80" spans="1:7" s="3" customFormat="1" ht="12" customHeight="1">
      <c r="A80" s="462"/>
      <c r="B80" s="470"/>
      <c r="C80" s="459"/>
      <c r="D80" s="460"/>
      <c r="E80" s="461"/>
      <c r="F80" s="280"/>
    </row>
    <row r="81" spans="1:6" s="3" customFormat="1" ht="39" customHeight="1">
      <c r="A81" s="457" t="s">
        <v>171</v>
      </c>
      <c r="B81" s="470" t="s">
        <v>172</v>
      </c>
      <c r="C81" s="459" t="s">
        <v>1</v>
      </c>
      <c r="D81" s="460">
        <v>23</v>
      </c>
      <c r="E81" s="461"/>
      <c r="F81" s="280"/>
    </row>
    <row r="82" spans="1:6" s="3" customFormat="1" ht="12" customHeight="1">
      <c r="A82" s="457"/>
      <c r="B82" s="467"/>
      <c r="C82" s="459"/>
      <c r="D82" s="468"/>
      <c r="E82" s="469"/>
      <c r="F82" s="280"/>
    </row>
    <row r="83" spans="1:6" s="3" customFormat="1" ht="38.25">
      <c r="A83" s="457" t="s">
        <v>173</v>
      </c>
      <c r="B83" s="458" t="s">
        <v>174</v>
      </c>
      <c r="C83" s="459"/>
      <c r="D83" s="460"/>
      <c r="E83" s="469"/>
      <c r="F83" s="280"/>
    </row>
    <row r="84" spans="1:6" s="3" customFormat="1">
      <c r="A84" s="457"/>
      <c r="B84" s="471" t="s">
        <v>175</v>
      </c>
      <c r="C84" s="459"/>
      <c r="D84" s="460"/>
      <c r="E84" s="469"/>
      <c r="F84" s="280"/>
    </row>
    <row r="85" spans="1:6" s="3" customFormat="1" ht="25.5">
      <c r="A85" s="457"/>
      <c r="B85" s="458" t="s">
        <v>176</v>
      </c>
      <c r="C85" s="459" t="s">
        <v>17</v>
      </c>
      <c r="D85" s="460">
        <v>305</v>
      </c>
      <c r="E85" s="469"/>
      <c r="F85" s="280"/>
    </row>
    <row r="86" spans="1:6" s="3" customFormat="1" ht="12" customHeight="1">
      <c r="A86" s="457"/>
      <c r="B86" s="467"/>
      <c r="C86" s="459"/>
      <c r="D86" s="468"/>
      <c r="E86" s="469"/>
      <c r="F86" s="280"/>
    </row>
    <row r="87" spans="1:6" s="3" customFormat="1" ht="38.25">
      <c r="A87" s="457" t="s">
        <v>177</v>
      </c>
      <c r="B87" s="458" t="s">
        <v>178</v>
      </c>
      <c r="C87" s="459"/>
      <c r="D87" s="460"/>
      <c r="E87" s="469"/>
      <c r="F87" s="280"/>
    </row>
    <row r="88" spans="1:6" s="3" customFormat="1">
      <c r="A88" s="457"/>
      <c r="B88" s="471" t="s">
        <v>175</v>
      </c>
      <c r="C88" s="459"/>
      <c r="D88" s="460"/>
      <c r="E88" s="469"/>
      <c r="F88" s="280"/>
    </row>
    <row r="89" spans="1:6" s="3" customFormat="1" ht="63.75">
      <c r="A89" s="457"/>
      <c r="B89" s="458" t="s">
        <v>179</v>
      </c>
      <c r="C89" s="459" t="s">
        <v>17</v>
      </c>
      <c r="D89" s="460">
        <v>305</v>
      </c>
      <c r="E89" s="469"/>
      <c r="F89" s="280"/>
    </row>
    <row r="90" spans="1:6" ht="2.25" customHeight="1">
      <c r="A90" s="283"/>
      <c r="B90" s="278"/>
      <c r="C90" s="207"/>
      <c r="D90" s="279"/>
      <c r="E90" s="416"/>
      <c r="F90" s="280"/>
    </row>
    <row r="91" spans="1:6">
      <c r="A91" s="283"/>
      <c r="B91" s="281"/>
      <c r="C91" s="207"/>
      <c r="D91" s="279"/>
      <c r="E91" s="267"/>
      <c r="F91" s="272"/>
    </row>
    <row r="92" spans="1:6" ht="3" customHeight="1">
      <c r="A92" s="283"/>
      <c r="B92" s="281"/>
      <c r="C92" s="207"/>
      <c r="D92" s="279"/>
      <c r="E92" s="267"/>
      <c r="F92" s="282"/>
    </row>
    <row r="93" spans="1:6">
      <c r="A93" s="411" t="s">
        <v>108</v>
      </c>
      <c r="B93" s="281" t="s">
        <v>109</v>
      </c>
      <c r="C93" s="207"/>
      <c r="D93" s="279"/>
      <c r="E93" s="420"/>
      <c r="F93" s="421"/>
    </row>
    <row r="94" spans="1:6">
      <c r="A94" s="411"/>
      <c r="B94" s="281"/>
      <c r="C94" s="207"/>
      <c r="D94" s="279"/>
      <c r="E94" s="420"/>
      <c r="F94" s="421"/>
    </row>
    <row r="95" spans="1:6" ht="38.25">
      <c r="A95" s="411" t="s">
        <v>92</v>
      </c>
      <c r="B95" s="419" t="s">
        <v>110</v>
      </c>
      <c r="C95" s="409" t="s">
        <v>317</v>
      </c>
      <c r="D95" s="422"/>
      <c r="E95" s="423"/>
      <c r="F95" s="423"/>
    </row>
    <row r="96" spans="1:6">
      <c r="A96" s="411"/>
      <c r="B96" s="424"/>
      <c r="C96" s="409"/>
      <c r="D96" s="422"/>
      <c r="E96" s="423"/>
      <c r="F96" s="423"/>
    </row>
    <row r="97" spans="1:6" ht="38.25">
      <c r="A97" s="411" t="s">
        <v>94</v>
      </c>
      <c r="B97" s="424" t="s">
        <v>111</v>
      </c>
      <c r="C97" s="409" t="s">
        <v>317</v>
      </c>
      <c r="D97" s="422"/>
      <c r="E97" s="423"/>
      <c r="F97" s="423"/>
    </row>
    <row r="98" spans="1:6" ht="4.5" customHeight="1">
      <c r="A98" s="411"/>
      <c r="B98" s="424"/>
      <c r="C98" s="409"/>
      <c r="D98" s="422"/>
      <c r="E98" s="423"/>
      <c r="F98" s="423"/>
    </row>
    <row r="99" spans="1:6" ht="25.5">
      <c r="A99" s="411" t="s">
        <v>95</v>
      </c>
      <c r="B99" s="424" t="s">
        <v>112</v>
      </c>
      <c r="C99" s="409" t="s">
        <v>317</v>
      </c>
      <c r="D99" s="422"/>
      <c r="E99" s="423"/>
      <c r="F99" s="423"/>
    </row>
    <row r="100" spans="1:6" ht="4.5" customHeight="1">
      <c r="A100" s="411"/>
      <c r="B100" s="424"/>
      <c r="C100" s="207"/>
      <c r="D100" s="279"/>
      <c r="E100" s="425"/>
      <c r="F100" s="280"/>
    </row>
    <row r="101" spans="1:6" ht="38.25">
      <c r="A101" s="411" t="s">
        <v>106</v>
      </c>
      <c r="B101" s="426" t="s">
        <v>113</v>
      </c>
      <c r="C101" s="207"/>
      <c r="D101" s="279"/>
      <c r="E101" s="416"/>
      <c r="F101" s="282"/>
    </row>
    <row r="102" spans="1:6" ht="3" customHeight="1">
      <c r="A102" s="411"/>
      <c r="B102" s="427"/>
      <c r="C102" s="207"/>
      <c r="D102" s="279"/>
      <c r="E102" s="416"/>
      <c r="F102" s="282"/>
    </row>
    <row r="103" spans="1:6">
      <c r="A103" s="283"/>
      <c r="B103" s="284"/>
      <c r="C103" s="284"/>
      <c r="D103" s="207"/>
      <c r="E103" s="267"/>
      <c r="F103" s="282"/>
    </row>
    <row r="104" spans="1:6" ht="5.25" customHeight="1">
      <c r="A104" s="283"/>
      <c r="B104" s="284"/>
      <c r="C104" s="284"/>
      <c r="D104" s="207"/>
      <c r="E104" s="428"/>
      <c r="F104" s="428"/>
    </row>
    <row r="105" spans="1:6">
      <c r="A105" s="429"/>
      <c r="B105" s="430"/>
      <c r="C105" s="430"/>
      <c r="D105" s="431"/>
      <c r="E105" s="432"/>
      <c r="F105" s="433"/>
    </row>
    <row r="106" spans="1:6">
      <c r="A106" s="368"/>
      <c r="B106" s="428"/>
      <c r="C106" s="428"/>
      <c r="D106" s="428"/>
      <c r="E106" s="428"/>
      <c r="F106" s="428"/>
    </row>
    <row r="107" spans="1:6">
      <c r="A107" s="368"/>
      <c r="B107" s="428"/>
      <c r="C107" s="428"/>
      <c r="D107" s="428"/>
      <c r="E107" s="428"/>
      <c r="F107" s="428"/>
    </row>
    <row r="108" spans="1:6" ht="15.75">
      <c r="A108" s="435"/>
      <c r="B108" s="286" t="s">
        <v>27</v>
      </c>
      <c r="C108" s="436"/>
      <c r="D108" s="436"/>
      <c r="E108" s="436"/>
      <c r="F108" s="436"/>
    </row>
    <row r="109" spans="1:6" ht="15.75">
      <c r="A109" s="437"/>
      <c r="B109" s="438"/>
      <c r="C109" s="225"/>
      <c r="D109" s="226"/>
      <c r="E109" s="439"/>
      <c r="F109" s="439"/>
    </row>
    <row r="110" spans="1:6" ht="15.75">
      <c r="A110" s="440" t="s">
        <v>2</v>
      </c>
      <c r="B110" s="441" t="str">
        <f>B6</f>
        <v>PRIPREMNI I ZEMLJANI RADOVI</v>
      </c>
      <c r="C110" s="442"/>
      <c r="D110" s="442"/>
      <c r="E110" s="442"/>
      <c r="F110" s="229"/>
    </row>
    <row r="111" spans="1:6" ht="15.75">
      <c r="A111" s="440"/>
      <c r="B111" s="441"/>
      <c r="C111" s="442"/>
      <c r="D111" s="442"/>
      <c r="E111" s="442"/>
      <c r="F111" s="442"/>
    </row>
    <row r="112" spans="1:6" ht="15.75">
      <c r="A112" s="440" t="s">
        <v>75</v>
      </c>
      <c r="B112" s="441" t="str">
        <f>B20</f>
        <v>SUPSTRATI I STABILIZACIJSKI ELEMENTI</v>
      </c>
      <c r="C112" s="442"/>
      <c r="D112" s="442"/>
      <c r="E112" s="442"/>
      <c r="F112" s="229"/>
    </row>
    <row r="113" spans="1:6" ht="15.75">
      <c r="A113" s="440"/>
      <c r="B113" s="441"/>
      <c r="C113" s="442"/>
      <c r="D113" s="442"/>
      <c r="E113" s="442"/>
      <c r="F113" s="442"/>
    </row>
    <row r="114" spans="1:6" ht="15.75">
      <c r="A114" s="440" t="s">
        <v>80</v>
      </c>
      <c r="B114" s="441" t="str">
        <f>B30</f>
        <v>RAD S BILJNIM MATERIJALOM</v>
      </c>
      <c r="C114" s="442"/>
      <c r="D114" s="442"/>
      <c r="E114" s="442"/>
      <c r="F114" s="229"/>
    </row>
    <row r="115" spans="1:6" ht="15.75">
      <c r="A115" s="440"/>
      <c r="B115" s="441"/>
      <c r="C115" s="442"/>
      <c r="D115" s="442"/>
      <c r="E115" s="442"/>
      <c r="F115" s="442"/>
    </row>
    <row r="116" spans="1:6" ht="15.75">
      <c r="A116" s="440" t="s">
        <v>87</v>
      </c>
      <c r="B116" s="441" t="str">
        <f>B40</f>
        <v xml:space="preserve">BILJNI MATERIJAL </v>
      </c>
      <c r="C116" s="442"/>
      <c r="D116" s="442"/>
      <c r="E116" s="442"/>
      <c r="F116" s="229"/>
    </row>
    <row r="117" spans="1:6" ht="15.75">
      <c r="A117" s="440"/>
      <c r="B117" s="441"/>
      <c r="C117" s="442"/>
      <c r="D117" s="442"/>
      <c r="E117" s="442"/>
      <c r="F117" s="442"/>
    </row>
    <row r="118" spans="1:6" ht="15.75">
      <c r="A118" s="440" t="s">
        <v>96</v>
      </c>
      <c r="B118" s="441" t="str">
        <f>B50</f>
        <v>SUSTAV AUTOMATSKOG NAVODNJAVANJA</v>
      </c>
      <c r="C118" s="442"/>
      <c r="D118" s="442"/>
      <c r="E118" s="442"/>
      <c r="F118" s="229"/>
    </row>
    <row r="119" spans="1:6" ht="15.75">
      <c r="A119" s="440"/>
      <c r="B119" s="441"/>
      <c r="C119" s="442"/>
      <c r="D119" s="442"/>
      <c r="E119" s="442"/>
      <c r="F119" s="442"/>
    </row>
    <row r="120" spans="1:6" ht="15.75">
      <c r="A120" s="443"/>
      <c r="B120" s="287" t="s">
        <v>469</v>
      </c>
      <c r="C120" s="444"/>
      <c r="D120" s="444"/>
      <c r="E120" s="444"/>
      <c r="F120" s="445"/>
    </row>
  </sheetData>
  <protectedRanges>
    <protectedRange sqref="E15" name="Range6_1_1"/>
  </protectedRanges>
  <mergeCells count="2">
    <mergeCell ref="B68:C68"/>
    <mergeCell ref="A1:F1"/>
  </mergeCells>
  <conditionalFormatting sqref="D52:F53 C54:F54 C62:F66 E61 E67 C60:D61 C67:D68 F60:F61 F67:F68 C56:F59 C70:D71 F70:F71 E90 C90:D102 F100:F102 F90:F94">
    <cfRule type="cellIs" dxfId="2" priority="5" stopIfTrue="1" operator="equal">
      <formula>0</formula>
    </cfRule>
  </conditionalFormatting>
  <conditionalFormatting sqref="C87:C89 C79:D81 D78 C72:D77 D82:D89">
    <cfRule type="cellIs" dxfId="1" priority="3" stopIfTrue="1" operator="equal">
      <formula>0</formula>
    </cfRule>
  </conditionalFormatting>
  <conditionalFormatting sqref="F72:F89">
    <cfRule type="cellIs" dxfId="0" priority="1" stopIfTrue="1" operator="equal">
      <formula>0</formula>
    </cfRule>
  </conditionalFormatting>
  <pageMargins left="0.74803149606299213" right="0.23622047244094491" top="0.74803149606299213" bottom="0.74803149606299213" header="0.31496062992125984" footer="0.31496062992125984"/>
  <pageSetup paperSize="9" scale="70" orientation="portrait" r:id="rId1"/>
  <headerFooter>
    <oddHeader>&amp;L&amp;8&amp;A</oddHeader>
    <oddFooter>&amp;R&amp;P</oddFooter>
  </headerFooter>
  <rowBreaks count="2" manualBreakCount="2">
    <brk id="46" max="5" man="1"/>
    <brk id="90"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689"/>
  <sheetViews>
    <sheetView view="pageLayout" zoomScaleNormal="90" zoomScaleSheetLayoutView="100" workbookViewId="0">
      <selection activeCell="F11" sqref="F11"/>
    </sheetView>
  </sheetViews>
  <sheetFormatPr defaultColWidth="9.28515625" defaultRowHeight="12.75"/>
  <cols>
    <col min="1" max="1" width="7.140625" style="114" customWidth="1"/>
    <col min="2" max="2" width="41.42578125" style="115" customWidth="1"/>
    <col min="3" max="3" width="8.140625" style="116" customWidth="1"/>
    <col min="4" max="4" width="7.42578125" style="116" customWidth="1"/>
    <col min="5" max="5" width="4" style="122" customWidth="1"/>
    <col min="6" max="6" width="19.5703125" style="122" customWidth="1"/>
    <col min="7" max="256" width="9.28515625" style="119"/>
    <col min="257" max="257" width="7.140625" style="119" customWidth="1"/>
    <col min="258" max="258" width="41.42578125" style="119" customWidth="1"/>
    <col min="259" max="259" width="8.140625" style="119" customWidth="1"/>
    <col min="260" max="260" width="7.42578125" style="119" customWidth="1"/>
    <col min="261" max="261" width="7.7109375" style="119" customWidth="1"/>
    <col min="262" max="262" width="19.5703125" style="119" customWidth="1"/>
    <col min="263" max="512" width="9.28515625" style="119"/>
    <col min="513" max="513" width="7.140625" style="119" customWidth="1"/>
    <col min="514" max="514" width="41.42578125" style="119" customWidth="1"/>
    <col min="515" max="515" width="8.140625" style="119" customWidth="1"/>
    <col min="516" max="516" width="7.42578125" style="119" customWidth="1"/>
    <col min="517" max="517" width="7.7109375" style="119" customWidth="1"/>
    <col min="518" max="518" width="19.5703125" style="119" customWidth="1"/>
    <col min="519" max="768" width="9.28515625" style="119"/>
    <col min="769" max="769" width="7.140625" style="119" customWidth="1"/>
    <col min="770" max="770" width="41.42578125" style="119" customWidth="1"/>
    <col min="771" max="771" width="8.140625" style="119" customWidth="1"/>
    <col min="772" max="772" width="7.42578125" style="119" customWidth="1"/>
    <col min="773" max="773" width="7.7109375" style="119" customWidth="1"/>
    <col min="774" max="774" width="19.5703125" style="119" customWidth="1"/>
    <col min="775" max="1024" width="9.28515625" style="119"/>
    <col min="1025" max="1025" width="7.140625" style="119" customWidth="1"/>
    <col min="1026" max="1026" width="41.42578125" style="119" customWidth="1"/>
    <col min="1027" max="1027" width="8.140625" style="119" customWidth="1"/>
    <col min="1028" max="1028" width="7.42578125" style="119" customWidth="1"/>
    <col min="1029" max="1029" width="7.7109375" style="119" customWidth="1"/>
    <col min="1030" max="1030" width="19.5703125" style="119" customWidth="1"/>
    <col min="1031" max="1280" width="9.28515625" style="119"/>
    <col min="1281" max="1281" width="7.140625" style="119" customWidth="1"/>
    <col min="1282" max="1282" width="41.42578125" style="119" customWidth="1"/>
    <col min="1283" max="1283" width="8.140625" style="119" customWidth="1"/>
    <col min="1284" max="1284" width="7.42578125" style="119" customWidth="1"/>
    <col min="1285" max="1285" width="7.7109375" style="119" customWidth="1"/>
    <col min="1286" max="1286" width="19.5703125" style="119" customWidth="1"/>
    <col min="1287" max="1536" width="9.28515625" style="119"/>
    <col min="1537" max="1537" width="7.140625" style="119" customWidth="1"/>
    <col min="1538" max="1538" width="41.42578125" style="119" customWidth="1"/>
    <col min="1539" max="1539" width="8.140625" style="119" customWidth="1"/>
    <col min="1540" max="1540" width="7.42578125" style="119" customWidth="1"/>
    <col min="1541" max="1541" width="7.7109375" style="119" customWidth="1"/>
    <col min="1542" max="1542" width="19.5703125" style="119" customWidth="1"/>
    <col min="1543" max="1792" width="9.28515625" style="119"/>
    <col min="1793" max="1793" width="7.140625" style="119" customWidth="1"/>
    <col min="1794" max="1794" width="41.42578125" style="119" customWidth="1"/>
    <col min="1795" max="1795" width="8.140625" style="119" customWidth="1"/>
    <col min="1796" max="1796" width="7.42578125" style="119" customWidth="1"/>
    <col min="1797" max="1797" width="7.7109375" style="119" customWidth="1"/>
    <col min="1798" max="1798" width="19.5703125" style="119" customWidth="1"/>
    <col min="1799" max="2048" width="9.28515625" style="119"/>
    <col min="2049" max="2049" width="7.140625" style="119" customWidth="1"/>
    <col min="2050" max="2050" width="41.42578125" style="119" customWidth="1"/>
    <col min="2051" max="2051" width="8.140625" style="119" customWidth="1"/>
    <col min="2052" max="2052" width="7.42578125" style="119" customWidth="1"/>
    <col min="2053" max="2053" width="7.7109375" style="119" customWidth="1"/>
    <col min="2054" max="2054" width="19.5703125" style="119" customWidth="1"/>
    <col min="2055" max="2304" width="9.28515625" style="119"/>
    <col min="2305" max="2305" width="7.140625" style="119" customWidth="1"/>
    <col min="2306" max="2306" width="41.42578125" style="119" customWidth="1"/>
    <col min="2307" max="2307" width="8.140625" style="119" customWidth="1"/>
    <col min="2308" max="2308" width="7.42578125" style="119" customWidth="1"/>
    <col min="2309" max="2309" width="7.7109375" style="119" customWidth="1"/>
    <col min="2310" max="2310" width="19.5703125" style="119" customWidth="1"/>
    <col min="2311" max="2560" width="9.28515625" style="119"/>
    <col min="2561" max="2561" width="7.140625" style="119" customWidth="1"/>
    <col min="2562" max="2562" width="41.42578125" style="119" customWidth="1"/>
    <col min="2563" max="2563" width="8.140625" style="119" customWidth="1"/>
    <col min="2564" max="2564" width="7.42578125" style="119" customWidth="1"/>
    <col min="2565" max="2565" width="7.7109375" style="119" customWidth="1"/>
    <col min="2566" max="2566" width="19.5703125" style="119" customWidth="1"/>
    <col min="2567" max="2816" width="9.28515625" style="119"/>
    <col min="2817" max="2817" width="7.140625" style="119" customWidth="1"/>
    <col min="2818" max="2818" width="41.42578125" style="119" customWidth="1"/>
    <col min="2819" max="2819" width="8.140625" style="119" customWidth="1"/>
    <col min="2820" max="2820" width="7.42578125" style="119" customWidth="1"/>
    <col min="2821" max="2821" width="7.7109375" style="119" customWidth="1"/>
    <col min="2822" max="2822" width="19.5703125" style="119" customWidth="1"/>
    <col min="2823" max="3072" width="9.28515625" style="119"/>
    <col min="3073" max="3073" width="7.140625" style="119" customWidth="1"/>
    <col min="3074" max="3074" width="41.42578125" style="119" customWidth="1"/>
    <col min="3075" max="3075" width="8.140625" style="119" customWidth="1"/>
    <col min="3076" max="3076" width="7.42578125" style="119" customWidth="1"/>
    <col min="3077" max="3077" width="7.7109375" style="119" customWidth="1"/>
    <col min="3078" max="3078" width="19.5703125" style="119" customWidth="1"/>
    <col min="3079" max="3328" width="9.28515625" style="119"/>
    <col min="3329" max="3329" width="7.140625" style="119" customWidth="1"/>
    <col min="3330" max="3330" width="41.42578125" style="119" customWidth="1"/>
    <col min="3331" max="3331" width="8.140625" style="119" customWidth="1"/>
    <col min="3332" max="3332" width="7.42578125" style="119" customWidth="1"/>
    <col min="3333" max="3333" width="7.7109375" style="119" customWidth="1"/>
    <col min="3334" max="3334" width="19.5703125" style="119" customWidth="1"/>
    <col min="3335" max="3584" width="9.28515625" style="119"/>
    <col min="3585" max="3585" width="7.140625" style="119" customWidth="1"/>
    <col min="3586" max="3586" width="41.42578125" style="119" customWidth="1"/>
    <col min="3587" max="3587" width="8.140625" style="119" customWidth="1"/>
    <col min="3588" max="3588" width="7.42578125" style="119" customWidth="1"/>
    <col min="3589" max="3589" width="7.7109375" style="119" customWidth="1"/>
    <col min="3590" max="3590" width="19.5703125" style="119" customWidth="1"/>
    <col min="3591" max="3840" width="9.28515625" style="119"/>
    <col min="3841" max="3841" width="7.140625" style="119" customWidth="1"/>
    <col min="3842" max="3842" width="41.42578125" style="119" customWidth="1"/>
    <col min="3843" max="3843" width="8.140625" style="119" customWidth="1"/>
    <col min="3844" max="3844" width="7.42578125" style="119" customWidth="1"/>
    <col min="3845" max="3845" width="7.7109375" style="119" customWidth="1"/>
    <col min="3846" max="3846" width="19.5703125" style="119" customWidth="1"/>
    <col min="3847" max="4096" width="9.28515625" style="119"/>
    <col min="4097" max="4097" width="7.140625" style="119" customWidth="1"/>
    <col min="4098" max="4098" width="41.42578125" style="119" customWidth="1"/>
    <col min="4099" max="4099" width="8.140625" style="119" customWidth="1"/>
    <col min="4100" max="4100" width="7.42578125" style="119" customWidth="1"/>
    <col min="4101" max="4101" width="7.7109375" style="119" customWidth="1"/>
    <col min="4102" max="4102" width="19.5703125" style="119" customWidth="1"/>
    <col min="4103" max="4352" width="9.28515625" style="119"/>
    <col min="4353" max="4353" width="7.140625" style="119" customWidth="1"/>
    <col min="4354" max="4354" width="41.42578125" style="119" customWidth="1"/>
    <col min="4355" max="4355" width="8.140625" style="119" customWidth="1"/>
    <col min="4356" max="4356" width="7.42578125" style="119" customWidth="1"/>
    <col min="4357" max="4357" width="7.7109375" style="119" customWidth="1"/>
    <col min="4358" max="4358" width="19.5703125" style="119" customWidth="1"/>
    <col min="4359" max="4608" width="9.28515625" style="119"/>
    <col min="4609" max="4609" width="7.140625" style="119" customWidth="1"/>
    <col min="4610" max="4610" width="41.42578125" style="119" customWidth="1"/>
    <col min="4611" max="4611" width="8.140625" style="119" customWidth="1"/>
    <col min="4612" max="4612" width="7.42578125" style="119" customWidth="1"/>
    <col min="4613" max="4613" width="7.7109375" style="119" customWidth="1"/>
    <col min="4614" max="4614" width="19.5703125" style="119" customWidth="1"/>
    <col min="4615" max="4864" width="9.28515625" style="119"/>
    <col min="4865" max="4865" width="7.140625" style="119" customWidth="1"/>
    <col min="4866" max="4866" width="41.42578125" style="119" customWidth="1"/>
    <col min="4867" max="4867" width="8.140625" style="119" customWidth="1"/>
    <col min="4868" max="4868" width="7.42578125" style="119" customWidth="1"/>
    <col min="4869" max="4869" width="7.7109375" style="119" customWidth="1"/>
    <col min="4870" max="4870" width="19.5703125" style="119" customWidth="1"/>
    <col min="4871" max="5120" width="9.28515625" style="119"/>
    <col min="5121" max="5121" width="7.140625" style="119" customWidth="1"/>
    <col min="5122" max="5122" width="41.42578125" style="119" customWidth="1"/>
    <col min="5123" max="5123" width="8.140625" style="119" customWidth="1"/>
    <col min="5124" max="5124" width="7.42578125" style="119" customWidth="1"/>
    <col min="5125" max="5125" width="7.7109375" style="119" customWidth="1"/>
    <col min="5126" max="5126" width="19.5703125" style="119" customWidth="1"/>
    <col min="5127" max="5376" width="9.28515625" style="119"/>
    <col min="5377" max="5377" width="7.140625" style="119" customWidth="1"/>
    <col min="5378" max="5378" width="41.42578125" style="119" customWidth="1"/>
    <col min="5379" max="5379" width="8.140625" style="119" customWidth="1"/>
    <col min="5380" max="5380" width="7.42578125" style="119" customWidth="1"/>
    <col min="5381" max="5381" width="7.7109375" style="119" customWidth="1"/>
    <col min="5382" max="5382" width="19.5703125" style="119" customWidth="1"/>
    <col min="5383" max="5632" width="9.28515625" style="119"/>
    <col min="5633" max="5633" width="7.140625" style="119" customWidth="1"/>
    <col min="5634" max="5634" width="41.42578125" style="119" customWidth="1"/>
    <col min="5635" max="5635" width="8.140625" style="119" customWidth="1"/>
    <col min="5636" max="5636" width="7.42578125" style="119" customWidth="1"/>
    <col min="5637" max="5637" width="7.7109375" style="119" customWidth="1"/>
    <col min="5638" max="5638" width="19.5703125" style="119" customWidth="1"/>
    <col min="5639" max="5888" width="9.28515625" style="119"/>
    <col min="5889" max="5889" width="7.140625" style="119" customWidth="1"/>
    <col min="5890" max="5890" width="41.42578125" style="119" customWidth="1"/>
    <col min="5891" max="5891" width="8.140625" style="119" customWidth="1"/>
    <col min="5892" max="5892" width="7.42578125" style="119" customWidth="1"/>
    <col min="5893" max="5893" width="7.7109375" style="119" customWidth="1"/>
    <col min="5894" max="5894" width="19.5703125" style="119" customWidth="1"/>
    <col min="5895" max="6144" width="9.28515625" style="119"/>
    <col min="6145" max="6145" width="7.140625" style="119" customWidth="1"/>
    <col min="6146" max="6146" width="41.42578125" style="119" customWidth="1"/>
    <col min="6147" max="6147" width="8.140625" style="119" customWidth="1"/>
    <col min="6148" max="6148" width="7.42578125" style="119" customWidth="1"/>
    <col min="6149" max="6149" width="7.7109375" style="119" customWidth="1"/>
    <col min="6150" max="6150" width="19.5703125" style="119" customWidth="1"/>
    <col min="6151" max="6400" width="9.28515625" style="119"/>
    <col min="6401" max="6401" width="7.140625" style="119" customWidth="1"/>
    <col min="6402" max="6402" width="41.42578125" style="119" customWidth="1"/>
    <col min="6403" max="6403" width="8.140625" style="119" customWidth="1"/>
    <col min="6404" max="6404" width="7.42578125" style="119" customWidth="1"/>
    <col min="6405" max="6405" width="7.7109375" style="119" customWidth="1"/>
    <col min="6406" max="6406" width="19.5703125" style="119" customWidth="1"/>
    <col min="6407" max="6656" width="9.28515625" style="119"/>
    <col min="6657" max="6657" width="7.140625" style="119" customWidth="1"/>
    <col min="6658" max="6658" width="41.42578125" style="119" customWidth="1"/>
    <col min="6659" max="6659" width="8.140625" style="119" customWidth="1"/>
    <col min="6660" max="6660" width="7.42578125" style="119" customWidth="1"/>
    <col min="6661" max="6661" width="7.7109375" style="119" customWidth="1"/>
    <col min="6662" max="6662" width="19.5703125" style="119" customWidth="1"/>
    <col min="6663" max="6912" width="9.28515625" style="119"/>
    <col min="6913" max="6913" width="7.140625" style="119" customWidth="1"/>
    <col min="6914" max="6914" width="41.42578125" style="119" customWidth="1"/>
    <col min="6915" max="6915" width="8.140625" style="119" customWidth="1"/>
    <col min="6916" max="6916" width="7.42578125" style="119" customWidth="1"/>
    <col min="6917" max="6917" width="7.7109375" style="119" customWidth="1"/>
    <col min="6918" max="6918" width="19.5703125" style="119" customWidth="1"/>
    <col min="6919" max="7168" width="9.28515625" style="119"/>
    <col min="7169" max="7169" width="7.140625" style="119" customWidth="1"/>
    <col min="7170" max="7170" width="41.42578125" style="119" customWidth="1"/>
    <col min="7171" max="7171" width="8.140625" style="119" customWidth="1"/>
    <col min="7172" max="7172" width="7.42578125" style="119" customWidth="1"/>
    <col min="7173" max="7173" width="7.7109375" style="119" customWidth="1"/>
    <col min="7174" max="7174" width="19.5703125" style="119" customWidth="1"/>
    <col min="7175" max="7424" width="9.28515625" style="119"/>
    <col min="7425" max="7425" width="7.140625" style="119" customWidth="1"/>
    <col min="7426" max="7426" width="41.42578125" style="119" customWidth="1"/>
    <col min="7427" max="7427" width="8.140625" style="119" customWidth="1"/>
    <col min="7428" max="7428" width="7.42578125" style="119" customWidth="1"/>
    <col min="7429" max="7429" width="7.7109375" style="119" customWidth="1"/>
    <col min="7430" max="7430" width="19.5703125" style="119" customWidth="1"/>
    <col min="7431" max="7680" width="9.28515625" style="119"/>
    <col min="7681" max="7681" width="7.140625" style="119" customWidth="1"/>
    <col min="7682" max="7682" width="41.42578125" style="119" customWidth="1"/>
    <col min="7683" max="7683" width="8.140625" style="119" customWidth="1"/>
    <col min="7684" max="7684" width="7.42578125" style="119" customWidth="1"/>
    <col min="7685" max="7685" width="7.7109375" style="119" customWidth="1"/>
    <col min="7686" max="7686" width="19.5703125" style="119" customWidth="1"/>
    <col min="7687" max="7936" width="9.28515625" style="119"/>
    <col min="7937" max="7937" width="7.140625" style="119" customWidth="1"/>
    <col min="7938" max="7938" width="41.42578125" style="119" customWidth="1"/>
    <col min="7939" max="7939" width="8.140625" style="119" customWidth="1"/>
    <col min="7940" max="7940" width="7.42578125" style="119" customWidth="1"/>
    <col min="7941" max="7941" width="7.7109375" style="119" customWidth="1"/>
    <col min="7942" max="7942" width="19.5703125" style="119" customWidth="1"/>
    <col min="7943" max="8192" width="9.28515625" style="119"/>
    <col min="8193" max="8193" width="7.140625" style="119" customWidth="1"/>
    <col min="8194" max="8194" width="41.42578125" style="119" customWidth="1"/>
    <col min="8195" max="8195" width="8.140625" style="119" customWidth="1"/>
    <col min="8196" max="8196" width="7.42578125" style="119" customWidth="1"/>
    <col min="8197" max="8197" width="7.7109375" style="119" customWidth="1"/>
    <col min="8198" max="8198" width="19.5703125" style="119" customWidth="1"/>
    <col min="8199" max="8448" width="9.28515625" style="119"/>
    <col min="8449" max="8449" width="7.140625" style="119" customWidth="1"/>
    <col min="8450" max="8450" width="41.42578125" style="119" customWidth="1"/>
    <col min="8451" max="8451" width="8.140625" style="119" customWidth="1"/>
    <col min="8452" max="8452" width="7.42578125" style="119" customWidth="1"/>
    <col min="8453" max="8453" width="7.7109375" style="119" customWidth="1"/>
    <col min="8454" max="8454" width="19.5703125" style="119" customWidth="1"/>
    <col min="8455" max="8704" width="9.28515625" style="119"/>
    <col min="8705" max="8705" width="7.140625" style="119" customWidth="1"/>
    <col min="8706" max="8706" width="41.42578125" style="119" customWidth="1"/>
    <col min="8707" max="8707" width="8.140625" style="119" customWidth="1"/>
    <col min="8708" max="8708" width="7.42578125" style="119" customWidth="1"/>
    <col min="8709" max="8709" width="7.7109375" style="119" customWidth="1"/>
    <col min="8710" max="8710" width="19.5703125" style="119" customWidth="1"/>
    <col min="8711" max="8960" width="9.28515625" style="119"/>
    <col min="8961" max="8961" width="7.140625" style="119" customWidth="1"/>
    <col min="8962" max="8962" width="41.42578125" style="119" customWidth="1"/>
    <col min="8963" max="8963" width="8.140625" style="119" customWidth="1"/>
    <col min="8964" max="8964" width="7.42578125" style="119" customWidth="1"/>
    <col min="8965" max="8965" width="7.7109375" style="119" customWidth="1"/>
    <col min="8966" max="8966" width="19.5703125" style="119" customWidth="1"/>
    <col min="8967" max="9216" width="9.28515625" style="119"/>
    <col min="9217" max="9217" width="7.140625" style="119" customWidth="1"/>
    <col min="9218" max="9218" width="41.42578125" style="119" customWidth="1"/>
    <col min="9219" max="9219" width="8.140625" style="119" customWidth="1"/>
    <col min="9220" max="9220" width="7.42578125" style="119" customWidth="1"/>
    <col min="9221" max="9221" width="7.7109375" style="119" customWidth="1"/>
    <col min="9222" max="9222" width="19.5703125" style="119" customWidth="1"/>
    <col min="9223" max="9472" width="9.28515625" style="119"/>
    <col min="9473" max="9473" width="7.140625" style="119" customWidth="1"/>
    <col min="9474" max="9474" width="41.42578125" style="119" customWidth="1"/>
    <col min="9475" max="9475" width="8.140625" style="119" customWidth="1"/>
    <col min="9476" max="9476" width="7.42578125" style="119" customWidth="1"/>
    <col min="9477" max="9477" width="7.7109375" style="119" customWidth="1"/>
    <col min="9478" max="9478" width="19.5703125" style="119" customWidth="1"/>
    <col min="9479" max="9728" width="9.28515625" style="119"/>
    <col min="9729" max="9729" width="7.140625" style="119" customWidth="1"/>
    <col min="9730" max="9730" width="41.42578125" style="119" customWidth="1"/>
    <col min="9731" max="9731" width="8.140625" style="119" customWidth="1"/>
    <col min="9732" max="9732" width="7.42578125" style="119" customWidth="1"/>
    <col min="9733" max="9733" width="7.7109375" style="119" customWidth="1"/>
    <col min="9734" max="9734" width="19.5703125" style="119" customWidth="1"/>
    <col min="9735" max="9984" width="9.28515625" style="119"/>
    <col min="9985" max="9985" width="7.140625" style="119" customWidth="1"/>
    <col min="9986" max="9986" width="41.42578125" style="119" customWidth="1"/>
    <col min="9987" max="9987" width="8.140625" style="119" customWidth="1"/>
    <col min="9988" max="9988" width="7.42578125" style="119" customWidth="1"/>
    <col min="9989" max="9989" width="7.7109375" style="119" customWidth="1"/>
    <col min="9990" max="9990" width="19.5703125" style="119" customWidth="1"/>
    <col min="9991" max="10240" width="9.28515625" style="119"/>
    <col min="10241" max="10241" width="7.140625" style="119" customWidth="1"/>
    <col min="10242" max="10242" width="41.42578125" style="119" customWidth="1"/>
    <col min="10243" max="10243" width="8.140625" style="119" customWidth="1"/>
    <col min="10244" max="10244" width="7.42578125" style="119" customWidth="1"/>
    <col min="10245" max="10245" width="7.7109375" style="119" customWidth="1"/>
    <col min="10246" max="10246" width="19.5703125" style="119" customWidth="1"/>
    <col min="10247" max="10496" width="9.28515625" style="119"/>
    <col min="10497" max="10497" width="7.140625" style="119" customWidth="1"/>
    <col min="10498" max="10498" width="41.42578125" style="119" customWidth="1"/>
    <col min="10499" max="10499" width="8.140625" style="119" customWidth="1"/>
    <col min="10500" max="10500" width="7.42578125" style="119" customWidth="1"/>
    <col min="10501" max="10501" width="7.7109375" style="119" customWidth="1"/>
    <col min="10502" max="10502" width="19.5703125" style="119" customWidth="1"/>
    <col min="10503" max="10752" width="9.28515625" style="119"/>
    <col min="10753" max="10753" width="7.140625" style="119" customWidth="1"/>
    <col min="10754" max="10754" width="41.42578125" style="119" customWidth="1"/>
    <col min="10755" max="10755" width="8.140625" style="119" customWidth="1"/>
    <col min="10756" max="10756" width="7.42578125" style="119" customWidth="1"/>
    <col min="10757" max="10757" width="7.7109375" style="119" customWidth="1"/>
    <col min="10758" max="10758" width="19.5703125" style="119" customWidth="1"/>
    <col min="10759" max="11008" width="9.28515625" style="119"/>
    <col min="11009" max="11009" width="7.140625" style="119" customWidth="1"/>
    <col min="11010" max="11010" width="41.42578125" style="119" customWidth="1"/>
    <col min="11011" max="11011" width="8.140625" style="119" customWidth="1"/>
    <col min="11012" max="11012" width="7.42578125" style="119" customWidth="1"/>
    <col min="11013" max="11013" width="7.7109375" style="119" customWidth="1"/>
    <col min="11014" max="11014" width="19.5703125" style="119" customWidth="1"/>
    <col min="11015" max="11264" width="9.28515625" style="119"/>
    <col min="11265" max="11265" width="7.140625" style="119" customWidth="1"/>
    <col min="11266" max="11266" width="41.42578125" style="119" customWidth="1"/>
    <col min="11267" max="11267" width="8.140625" style="119" customWidth="1"/>
    <col min="11268" max="11268" width="7.42578125" style="119" customWidth="1"/>
    <col min="11269" max="11269" width="7.7109375" style="119" customWidth="1"/>
    <col min="11270" max="11270" width="19.5703125" style="119" customWidth="1"/>
    <col min="11271" max="11520" width="9.28515625" style="119"/>
    <col min="11521" max="11521" width="7.140625" style="119" customWidth="1"/>
    <col min="11522" max="11522" width="41.42578125" style="119" customWidth="1"/>
    <col min="11523" max="11523" width="8.140625" style="119" customWidth="1"/>
    <col min="11524" max="11524" width="7.42578125" style="119" customWidth="1"/>
    <col min="11525" max="11525" width="7.7109375" style="119" customWidth="1"/>
    <col min="11526" max="11526" width="19.5703125" style="119" customWidth="1"/>
    <col min="11527" max="11776" width="9.28515625" style="119"/>
    <col min="11777" max="11777" width="7.140625" style="119" customWidth="1"/>
    <col min="11778" max="11778" width="41.42578125" style="119" customWidth="1"/>
    <col min="11779" max="11779" width="8.140625" style="119" customWidth="1"/>
    <col min="11780" max="11780" width="7.42578125" style="119" customWidth="1"/>
    <col min="11781" max="11781" width="7.7109375" style="119" customWidth="1"/>
    <col min="11782" max="11782" width="19.5703125" style="119" customWidth="1"/>
    <col min="11783" max="12032" width="9.28515625" style="119"/>
    <col min="12033" max="12033" width="7.140625" style="119" customWidth="1"/>
    <col min="12034" max="12034" width="41.42578125" style="119" customWidth="1"/>
    <col min="12035" max="12035" width="8.140625" style="119" customWidth="1"/>
    <col min="12036" max="12036" width="7.42578125" style="119" customWidth="1"/>
    <col min="12037" max="12037" width="7.7109375" style="119" customWidth="1"/>
    <col min="12038" max="12038" width="19.5703125" style="119" customWidth="1"/>
    <col min="12039" max="12288" width="9.28515625" style="119"/>
    <col min="12289" max="12289" width="7.140625" style="119" customWidth="1"/>
    <col min="12290" max="12290" width="41.42578125" style="119" customWidth="1"/>
    <col min="12291" max="12291" width="8.140625" style="119" customWidth="1"/>
    <col min="12292" max="12292" width="7.42578125" style="119" customWidth="1"/>
    <col min="12293" max="12293" width="7.7109375" style="119" customWidth="1"/>
    <col min="12294" max="12294" width="19.5703125" style="119" customWidth="1"/>
    <col min="12295" max="12544" width="9.28515625" style="119"/>
    <col min="12545" max="12545" width="7.140625" style="119" customWidth="1"/>
    <col min="12546" max="12546" width="41.42578125" style="119" customWidth="1"/>
    <col min="12547" max="12547" width="8.140625" style="119" customWidth="1"/>
    <col min="12548" max="12548" width="7.42578125" style="119" customWidth="1"/>
    <col min="12549" max="12549" width="7.7109375" style="119" customWidth="1"/>
    <col min="12550" max="12550" width="19.5703125" style="119" customWidth="1"/>
    <col min="12551" max="12800" width="9.28515625" style="119"/>
    <col min="12801" max="12801" width="7.140625" style="119" customWidth="1"/>
    <col min="12802" max="12802" width="41.42578125" style="119" customWidth="1"/>
    <col min="12803" max="12803" width="8.140625" style="119" customWidth="1"/>
    <col min="12804" max="12804" width="7.42578125" style="119" customWidth="1"/>
    <col min="12805" max="12805" width="7.7109375" style="119" customWidth="1"/>
    <col min="12806" max="12806" width="19.5703125" style="119" customWidth="1"/>
    <col min="12807" max="13056" width="9.28515625" style="119"/>
    <col min="13057" max="13057" width="7.140625" style="119" customWidth="1"/>
    <col min="13058" max="13058" width="41.42578125" style="119" customWidth="1"/>
    <col min="13059" max="13059" width="8.140625" style="119" customWidth="1"/>
    <col min="13060" max="13060" width="7.42578125" style="119" customWidth="1"/>
    <col min="13061" max="13061" width="7.7109375" style="119" customWidth="1"/>
    <col min="13062" max="13062" width="19.5703125" style="119" customWidth="1"/>
    <col min="13063" max="13312" width="9.28515625" style="119"/>
    <col min="13313" max="13313" width="7.140625" style="119" customWidth="1"/>
    <col min="13314" max="13314" width="41.42578125" style="119" customWidth="1"/>
    <col min="13315" max="13315" width="8.140625" style="119" customWidth="1"/>
    <col min="13316" max="13316" width="7.42578125" style="119" customWidth="1"/>
    <col min="13317" max="13317" width="7.7109375" style="119" customWidth="1"/>
    <col min="13318" max="13318" width="19.5703125" style="119" customWidth="1"/>
    <col min="13319" max="13568" width="9.28515625" style="119"/>
    <col min="13569" max="13569" width="7.140625" style="119" customWidth="1"/>
    <col min="13570" max="13570" width="41.42578125" style="119" customWidth="1"/>
    <col min="13571" max="13571" width="8.140625" style="119" customWidth="1"/>
    <col min="13572" max="13572" width="7.42578125" style="119" customWidth="1"/>
    <col min="13573" max="13573" width="7.7109375" style="119" customWidth="1"/>
    <col min="13574" max="13574" width="19.5703125" style="119" customWidth="1"/>
    <col min="13575" max="13824" width="9.28515625" style="119"/>
    <col min="13825" max="13825" width="7.140625" style="119" customWidth="1"/>
    <col min="13826" max="13826" width="41.42578125" style="119" customWidth="1"/>
    <col min="13827" max="13827" width="8.140625" style="119" customWidth="1"/>
    <col min="13828" max="13828" width="7.42578125" style="119" customWidth="1"/>
    <col min="13829" max="13829" width="7.7109375" style="119" customWidth="1"/>
    <col min="13830" max="13830" width="19.5703125" style="119" customWidth="1"/>
    <col min="13831" max="14080" width="9.28515625" style="119"/>
    <col min="14081" max="14081" width="7.140625" style="119" customWidth="1"/>
    <col min="14082" max="14082" width="41.42578125" style="119" customWidth="1"/>
    <col min="14083" max="14083" width="8.140625" style="119" customWidth="1"/>
    <col min="14084" max="14084" width="7.42578125" style="119" customWidth="1"/>
    <col min="14085" max="14085" width="7.7109375" style="119" customWidth="1"/>
    <col min="14086" max="14086" width="19.5703125" style="119" customWidth="1"/>
    <col min="14087" max="14336" width="9.28515625" style="119"/>
    <col min="14337" max="14337" width="7.140625" style="119" customWidth="1"/>
    <col min="14338" max="14338" width="41.42578125" style="119" customWidth="1"/>
    <col min="14339" max="14339" width="8.140625" style="119" customWidth="1"/>
    <col min="14340" max="14340" width="7.42578125" style="119" customWidth="1"/>
    <col min="14341" max="14341" width="7.7109375" style="119" customWidth="1"/>
    <col min="14342" max="14342" width="19.5703125" style="119" customWidth="1"/>
    <col min="14343" max="14592" width="9.28515625" style="119"/>
    <col min="14593" max="14593" width="7.140625" style="119" customWidth="1"/>
    <col min="14594" max="14594" width="41.42578125" style="119" customWidth="1"/>
    <col min="14595" max="14595" width="8.140625" style="119" customWidth="1"/>
    <col min="14596" max="14596" width="7.42578125" style="119" customWidth="1"/>
    <col min="14597" max="14597" width="7.7109375" style="119" customWidth="1"/>
    <col min="14598" max="14598" width="19.5703125" style="119" customWidth="1"/>
    <col min="14599" max="14848" width="9.28515625" style="119"/>
    <col min="14849" max="14849" width="7.140625" style="119" customWidth="1"/>
    <col min="14850" max="14850" width="41.42578125" style="119" customWidth="1"/>
    <col min="14851" max="14851" width="8.140625" style="119" customWidth="1"/>
    <col min="14852" max="14852" width="7.42578125" style="119" customWidth="1"/>
    <col min="14853" max="14853" width="7.7109375" style="119" customWidth="1"/>
    <col min="14854" max="14854" width="19.5703125" style="119" customWidth="1"/>
    <col min="14855" max="15104" width="9.28515625" style="119"/>
    <col min="15105" max="15105" width="7.140625" style="119" customWidth="1"/>
    <col min="15106" max="15106" width="41.42578125" style="119" customWidth="1"/>
    <col min="15107" max="15107" width="8.140625" style="119" customWidth="1"/>
    <col min="15108" max="15108" width="7.42578125" style="119" customWidth="1"/>
    <col min="15109" max="15109" width="7.7109375" style="119" customWidth="1"/>
    <col min="15110" max="15110" width="19.5703125" style="119" customWidth="1"/>
    <col min="15111" max="15360" width="9.28515625" style="119"/>
    <col min="15361" max="15361" width="7.140625" style="119" customWidth="1"/>
    <col min="15362" max="15362" width="41.42578125" style="119" customWidth="1"/>
    <col min="15363" max="15363" width="8.140625" style="119" customWidth="1"/>
    <col min="15364" max="15364" width="7.42578125" style="119" customWidth="1"/>
    <col min="15365" max="15365" width="7.7109375" style="119" customWidth="1"/>
    <col min="15366" max="15366" width="19.5703125" style="119" customWidth="1"/>
    <col min="15367" max="15616" width="9.28515625" style="119"/>
    <col min="15617" max="15617" width="7.140625" style="119" customWidth="1"/>
    <col min="15618" max="15618" width="41.42578125" style="119" customWidth="1"/>
    <col min="15619" max="15619" width="8.140625" style="119" customWidth="1"/>
    <col min="15620" max="15620" width="7.42578125" style="119" customWidth="1"/>
    <col min="15621" max="15621" width="7.7109375" style="119" customWidth="1"/>
    <col min="15622" max="15622" width="19.5703125" style="119" customWidth="1"/>
    <col min="15623" max="15872" width="9.28515625" style="119"/>
    <col min="15873" max="15873" width="7.140625" style="119" customWidth="1"/>
    <col min="15874" max="15874" width="41.42578125" style="119" customWidth="1"/>
    <col min="15875" max="15875" width="8.140625" style="119" customWidth="1"/>
    <col min="15876" max="15876" width="7.42578125" style="119" customWidth="1"/>
    <col min="15877" max="15877" width="7.7109375" style="119" customWidth="1"/>
    <col min="15878" max="15878" width="19.5703125" style="119" customWidth="1"/>
    <col min="15879" max="16128" width="9.28515625" style="119"/>
    <col min="16129" max="16129" width="7.140625" style="119" customWidth="1"/>
    <col min="16130" max="16130" width="41.42578125" style="119" customWidth="1"/>
    <col min="16131" max="16131" width="8.140625" style="119" customWidth="1"/>
    <col min="16132" max="16132" width="7.42578125" style="119" customWidth="1"/>
    <col min="16133" max="16133" width="7.7109375" style="119" customWidth="1"/>
    <col min="16134" max="16134" width="19.5703125" style="119" customWidth="1"/>
    <col min="16135" max="16384" width="9.28515625" style="119"/>
  </cols>
  <sheetData>
    <row r="1" spans="1:7" s="113" customFormat="1" ht="19.5">
      <c r="A1" s="1003" t="s">
        <v>443</v>
      </c>
      <c r="B1" s="1003"/>
      <c r="C1" s="1003"/>
      <c r="D1" s="1003"/>
      <c r="E1" s="1003"/>
      <c r="F1" s="1003"/>
      <c r="G1" s="1003"/>
    </row>
    <row r="2" spans="1:7" s="113" customFormat="1" ht="20.25">
      <c r="A2" s="1004"/>
      <c r="B2" s="1004"/>
      <c r="C2" s="1004"/>
      <c r="D2" s="1004"/>
      <c r="E2" s="1004"/>
      <c r="F2" s="1004"/>
      <c r="G2" s="1004"/>
    </row>
    <row r="3" spans="1:7">
      <c r="D3" s="117"/>
      <c r="E3" s="118"/>
      <c r="F3" s="118"/>
    </row>
    <row r="4" spans="1:7">
      <c r="D4" s="117"/>
      <c r="E4" s="118"/>
      <c r="F4" s="118"/>
    </row>
    <row r="5" spans="1:7" s="113" customFormat="1" ht="17.25" customHeight="1">
      <c r="A5" s="531" t="s">
        <v>27</v>
      </c>
      <c r="B5" s="532"/>
      <c r="C5" s="533"/>
      <c r="D5" s="533"/>
      <c r="E5" s="534"/>
      <c r="F5" s="534"/>
    </row>
    <row r="6" spans="1:7" s="113" customFormat="1" ht="17.25" customHeight="1">
      <c r="A6" s="531"/>
      <c r="B6" s="1005" t="s">
        <v>434</v>
      </c>
      <c r="C6" s="1005"/>
      <c r="D6" s="1005"/>
      <c r="E6" s="534"/>
      <c r="F6" s="805">
        <f>+'1. KONSTRUKCIJA OBALNOG POJASA'!D159</f>
        <v>0</v>
      </c>
    </row>
    <row r="7" spans="1:7" s="113" customFormat="1" ht="17.25" customHeight="1">
      <c r="A7" s="535"/>
      <c r="B7" s="535" t="s">
        <v>435</v>
      </c>
      <c r="C7" s="533"/>
      <c r="D7" s="533"/>
      <c r="E7" s="534"/>
      <c r="F7" s="806">
        <f>+'2. GRAĐEVINSKO-OBRTNIČKI RADOVI'!F258</f>
        <v>0</v>
      </c>
    </row>
    <row r="8" spans="1:7" s="113" customFormat="1" ht="17.25" customHeight="1">
      <c r="A8" s="535"/>
      <c r="B8" s="535" t="s">
        <v>436</v>
      </c>
      <c r="C8" s="533"/>
      <c r="D8" s="533"/>
      <c r="E8" s="534"/>
      <c r="F8" s="807">
        <f>'3. ELEKTROINSTALACIJE '!F19</f>
        <v>0</v>
      </c>
    </row>
    <row r="9" spans="1:7" s="113" customFormat="1" ht="17.25" customHeight="1">
      <c r="A9" s="535"/>
      <c r="B9" s="535" t="s">
        <v>437</v>
      </c>
      <c r="C9" s="533"/>
      <c r="D9" s="533"/>
      <c r="E9" s="534"/>
      <c r="F9" s="807">
        <f>+'4. Javna rasvjeta i DTK'!F69</f>
        <v>0</v>
      </c>
    </row>
    <row r="10" spans="1:7" s="113" customFormat="1" ht="17.25" customHeight="1">
      <c r="A10" s="535"/>
      <c r="B10" s="535" t="s">
        <v>438</v>
      </c>
      <c r="C10" s="533"/>
      <c r="D10" s="533"/>
      <c r="E10" s="534"/>
      <c r="F10" s="807">
        <f>+'5. Vodovodne instalacije'!F95</f>
        <v>0</v>
      </c>
    </row>
    <row r="11" spans="1:7" s="113" customFormat="1" ht="17.25" customHeight="1">
      <c r="A11" s="535"/>
      <c r="B11" s="535" t="s">
        <v>439</v>
      </c>
      <c r="C11" s="533"/>
      <c r="D11" s="533"/>
      <c r="E11" s="534"/>
      <c r="F11" s="806">
        <f>'6. HORTIKULTURA'!F120</f>
        <v>0</v>
      </c>
    </row>
    <row r="12" spans="1:7" s="113" customFormat="1" ht="17.25" customHeight="1">
      <c r="A12" s="535"/>
    </row>
    <row r="13" spans="1:7" s="113" customFormat="1" ht="17.25" customHeight="1">
      <c r="A13" s="125"/>
      <c r="B13" s="125"/>
      <c r="C13" s="123"/>
      <c r="D13" s="123"/>
      <c r="E13" s="124"/>
      <c r="F13" s="126"/>
    </row>
    <row r="14" spans="1:7" s="113" customFormat="1" ht="17.25" customHeight="1" thickBot="1">
      <c r="A14" s="125"/>
      <c r="B14" s="125"/>
      <c r="C14" s="123"/>
      <c r="D14" s="123"/>
      <c r="E14" s="124"/>
      <c r="F14" s="120"/>
    </row>
    <row r="15" spans="1:7" ht="17.25" customHeight="1" thickBot="1">
      <c r="A15" s="127"/>
      <c r="B15" s="856"/>
      <c r="C15" s="1006" t="s">
        <v>440</v>
      </c>
      <c r="D15" s="1007"/>
      <c r="E15" s="1008"/>
      <c r="F15" s="808">
        <f>SUM(F7:F13)</f>
        <v>0</v>
      </c>
    </row>
    <row r="16" spans="1:7" ht="15">
      <c r="A16" s="128"/>
      <c r="B16" s="857"/>
      <c r="C16" s="1009" t="s">
        <v>28</v>
      </c>
      <c r="D16" s="1010"/>
      <c r="E16" s="1011"/>
      <c r="F16" s="809">
        <f>F15*0.25</f>
        <v>0</v>
      </c>
    </row>
    <row r="17" spans="1:6" ht="15">
      <c r="A17" s="128"/>
      <c r="B17" s="858"/>
      <c r="C17" s="1000" t="s">
        <v>441</v>
      </c>
      <c r="D17" s="1001"/>
      <c r="E17" s="1002"/>
      <c r="F17" s="810">
        <f>F15+F16</f>
        <v>0</v>
      </c>
    </row>
    <row r="18" spans="1:6">
      <c r="C18" s="121"/>
      <c r="D18" s="117"/>
      <c r="E18" s="118"/>
      <c r="F18" s="118"/>
    </row>
    <row r="19" spans="1:6">
      <c r="D19" s="117"/>
      <c r="E19" s="118"/>
      <c r="F19" s="118"/>
    </row>
    <row r="20" spans="1:6">
      <c r="D20" s="117"/>
      <c r="E20" s="118"/>
      <c r="F20" s="118"/>
    </row>
    <row r="21" spans="1:6">
      <c r="E21" s="118"/>
      <c r="F21" s="118"/>
    </row>
    <row r="22" spans="1:6">
      <c r="E22" s="118"/>
      <c r="F22" s="118"/>
    </row>
    <row r="23" spans="1:6">
      <c r="E23" s="118"/>
      <c r="F23" s="118"/>
    </row>
    <row r="24" spans="1:6">
      <c r="E24" s="118"/>
      <c r="F24" s="118"/>
    </row>
    <row r="25" spans="1:6">
      <c r="E25" s="118"/>
      <c r="F25" s="118"/>
    </row>
    <row r="26" spans="1:6">
      <c r="E26" s="118"/>
      <c r="F26" s="118"/>
    </row>
    <row r="27" spans="1:6">
      <c r="E27" s="118"/>
      <c r="F27" s="118"/>
    </row>
    <row r="28" spans="1:6">
      <c r="E28" s="118"/>
      <c r="F28" s="118"/>
    </row>
    <row r="29" spans="1:6">
      <c r="E29" s="118"/>
      <c r="F29" s="118"/>
    </row>
    <row r="30" spans="1:6">
      <c r="E30" s="118"/>
      <c r="F30" s="118"/>
    </row>
    <row r="31" spans="1:6">
      <c r="E31" s="118"/>
      <c r="F31" s="118"/>
    </row>
    <row r="32" spans="1:6">
      <c r="E32" s="118"/>
      <c r="F32" s="118"/>
    </row>
    <row r="33" spans="5:6">
      <c r="E33" s="118"/>
      <c r="F33" s="118"/>
    </row>
    <row r="34" spans="5:6">
      <c r="E34" s="118"/>
      <c r="F34" s="118"/>
    </row>
    <row r="35" spans="5:6">
      <c r="E35" s="118"/>
      <c r="F35" s="118"/>
    </row>
    <row r="36" spans="5:6">
      <c r="E36" s="118"/>
      <c r="F36" s="118"/>
    </row>
    <row r="37" spans="5:6">
      <c r="E37" s="118"/>
      <c r="F37" s="118"/>
    </row>
    <row r="38" spans="5:6">
      <c r="E38" s="118"/>
      <c r="F38" s="118"/>
    </row>
    <row r="39" spans="5:6">
      <c r="E39" s="118"/>
      <c r="F39" s="118"/>
    </row>
    <row r="40" spans="5:6">
      <c r="E40" s="118"/>
      <c r="F40" s="118"/>
    </row>
    <row r="41" spans="5:6">
      <c r="E41" s="118"/>
      <c r="F41" s="118"/>
    </row>
    <row r="42" spans="5:6">
      <c r="E42" s="118"/>
      <c r="F42" s="118"/>
    </row>
    <row r="43" spans="5:6">
      <c r="E43" s="118"/>
      <c r="F43" s="118"/>
    </row>
    <row r="44" spans="5:6">
      <c r="E44" s="118"/>
      <c r="F44" s="118"/>
    </row>
    <row r="45" spans="5:6">
      <c r="E45" s="118"/>
      <c r="F45" s="118"/>
    </row>
    <row r="46" spans="5:6">
      <c r="E46" s="118"/>
      <c r="F46" s="118"/>
    </row>
    <row r="47" spans="5:6">
      <c r="E47" s="118"/>
      <c r="F47" s="118"/>
    </row>
    <row r="48" spans="5:6">
      <c r="E48" s="118"/>
      <c r="F48" s="118"/>
    </row>
    <row r="49" spans="5:6">
      <c r="E49" s="118"/>
      <c r="F49" s="118"/>
    </row>
    <row r="50" spans="5:6">
      <c r="E50" s="118"/>
      <c r="F50" s="118"/>
    </row>
    <row r="51" spans="5:6">
      <c r="E51" s="118"/>
      <c r="F51" s="118"/>
    </row>
    <row r="52" spans="5:6">
      <c r="E52" s="118"/>
      <c r="F52" s="118"/>
    </row>
    <row r="53" spans="5:6">
      <c r="E53" s="118"/>
      <c r="F53" s="118"/>
    </row>
    <row r="54" spans="5:6">
      <c r="E54" s="118"/>
      <c r="F54" s="118"/>
    </row>
    <row r="55" spans="5:6">
      <c r="E55" s="118"/>
      <c r="F55" s="118"/>
    </row>
    <row r="56" spans="5:6">
      <c r="E56" s="118"/>
      <c r="F56" s="118"/>
    </row>
    <row r="57" spans="5:6">
      <c r="E57" s="118"/>
      <c r="F57" s="118"/>
    </row>
    <row r="58" spans="5:6">
      <c r="E58" s="118"/>
      <c r="F58" s="118"/>
    </row>
    <row r="59" spans="5:6">
      <c r="E59" s="118"/>
      <c r="F59" s="118"/>
    </row>
    <row r="60" spans="5:6">
      <c r="E60" s="118"/>
      <c r="F60" s="118"/>
    </row>
    <row r="61" spans="5:6">
      <c r="E61" s="118"/>
      <c r="F61" s="118"/>
    </row>
    <row r="62" spans="5:6">
      <c r="E62" s="118"/>
      <c r="F62" s="118"/>
    </row>
    <row r="63" spans="5:6">
      <c r="E63" s="118"/>
      <c r="F63" s="118"/>
    </row>
    <row r="64" spans="5:6">
      <c r="E64" s="118"/>
      <c r="F64" s="118"/>
    </row>
    <row r="65" spans="5:6">
      <c r="E65" s="118"/>
      <c r="F65" s="118"/>
    </row>
    <row r="66" spans="5:6">
      <c r="E66" s="118"/>
      <c r="F66" s="118"/>
    </row>
    <row r="67" spans="5:6">
      <c r="E67" s="118"/>
      <c r="F67" s="118"/>
    </row>
    <row r="68" spans="5:6">
      <c r="E68" s="118"/>
      <c r="F68" s="118"/>
    </row>
    <row r="69" spans="5:6">
      <c r="E69" s="118"/>
      <c r="F69" s="118"/>
    </row>
    <row r="70" spans="5:6">
      <c r="E70" s="118"/>
      <c r="F70" s="118"/>
    </row>
    <row r="71" spans="5:6">
      <c r="E71" s="118"/>
      <c r="F71" s="118"/>
    </row>
    <row r="72" spans="5:6">
      <c r="E72" s="118"/>
      <c r="F72" s="118"/>
    </row>
    <row r="73" spans="5:6">
      <c r="E73" s="118"/>
      <c r="F73" s="118"/>
    </row>
    <row r="74" spans="5:6">
      <c r="E74" s="118"/>
      <c r="F74" s="118"/>
    </row>
    <row r="75" spans="5:6">
      <c r="E75" s="118"/>
      <c r="F75" s="118"/>
    </row>
    <row r="76" spans="5:6">
      <c r="E76" s="118"/>
      <c r="F76" s="118"/>
    </row>
    <row r="77" spans="5:6">
      <c r="E77" s="118"/>
      <c r="F77" s="118"/>
    </row>
    <row r="78" spans="5:6">
      <c r="E78" s="118"/>
      <c r="F78" s="118"/>
    </row>
    <row r="79" spans="5:6">
      <c r="E79" s="118"/>
      <c r="F79" s="118"/>
    </row>
    <row r="80" spans="5:6">
      <c r="E80" s="118"/>
      <c r="F80" s="118"/>
    </row>
    <row r="81" spans="5:6">
      <c r="E81" s="118"/>
      <c r="F81" s="118"/>
    </row>
    <row r="82" spans="5:6">
      <c r="E82" s="118"/>
      <c r="F82" s="118"/>
    </row>
    <row r="83" spans="5:6">
      <c r="E83" s="118"/>
      <c r="F83" s="118"/>
    </row>
    <row r="84" spans="5:6">
      <c r="E84" s="118"/>
      <c r="F84" s="118"/>
    </row>
    <row r="85" spans="5:6">
      <c r="E85" s="118"/>
      <c r="F85" s="118"/>
    </row>
    <row r="86" spans="5:6">
      <c r="E86" s="118"/>
      <c r="F86" s="118"/>
    </row>
    <row r="87" spans="5:6">
      <c r="E87" s="118"/>
      <c r="F87" s="118"/>
    </row>
    <row r="88" spans="5:6">
      <c r="E88" s="118"/>
      <c r="F88" s="118"/>
    </row>
    <row r="89" spans="5:6">
      <c r="E89" s="118"/>
      <c r="F89" s="118"/>
    </row>
    <row r="90" spans="5:6">
      <c r="E90" s="118"/>
      <c r="F90" s="118"/>
    </row>
    <row r="91" spans="5:6">
      <c r="E91" s="118"/>
      <c r="F91" s="118"/>
    </row>
    <row r="92" spans="5:6">
      <c r="E92" s="118"/>
      <c r="F92" s="118"/>
    </row>
    <row r="93" spans="5:6">
      <c r="E93" s="118"/>
      <c r="F93" s="118"/>
    </row>
    <row r="94" spans="5:6">
      <c r="E94" s="118"/>
      <c r="F94" s="118"/>
    </row>
    <row r="95" spans="5:6">
      <c r="E95" s="118"/>
      <c r="F95" s="118"/>
    </row>
    <row r="96" spans="5:6">
      <c r="E96" s="118"/>
      <c r="F96" s="118"/>
    </row>
    <row r="97" spans="5:6">
      <c r="E97" s="118"/>
      <c r="F97" s="118"/>
    </row>
    <row r="98" spans="5:6">
      <c r="E98" s="118"/>
      <c r="F98" s="118"/>
    </row>
    <row r="99" spans="5:6">
      <c r="E99" s="118"/>
      <c r="F99" s="118"/>
    </row>
    <row r="100" spans="5:6">
      <c r="E100" s="118"/>
      <c r="F100" s="118"/>
    </row>
    <row r="101" spans="5:6">
      <c r="E101" s="118"/>
      <c r="F101" s="118"/>
    </row>
    <row r="102" spans="5:6">
      <c r="E102" s="118"/>
      <c r="F102" s="118"/>
    </row>
    <row r="103" spans="5:6">
      <c r="E103" s="118"/>
      <c r="F103" s="118"/>
    </row>
    <row r="104" spans="5:6">
      <c r="E104" s="118"/>
      <c r="F104" s="118"/>
    </row>
    <row r="105" spans="5:6">
      <c r="E105" s="118"/>
      <c r="F105" s="118"/>
    </row>
    <row r="106" spans="5:6">
      <c r="E106" s="118"/>
      <c r="F106" s="118"/>
    </row>
    <row r="107" spans="5:6">
      <c r="E107" s="118"/>
      <c r="F107" s="118"/>
    </row>
    <row r="108" spans="5:6">
      <c r="E108" s="118"/>
      <c r="F108" s="118"/>
    </row>
    <row r="109" spans="5:6">
      <c r="E109" s="118"/>
      <c r="F109" s="118"/>
    </row>
    <row r="110" spans="5:6">
      <c r="E110" s="118"/>
      <c r="F110" s="118"/>
    </row>
    <row r="111" spans="5:6">
      <c r="E111" s="118"/>
      <c r="F111" s="118"/>
    </row>
    <row r="112" spans="5:6">
      <c r="E112" s="118"/>
      <c r="F112" s="118"/>
    </row>
    <row r="113" spans="5:6">
      <c r="E113" s="118"/>
      <c r="F113" s="118"/>
    </row>
    <row r="114" spans="5:6">
      <c r="E114" s="118"/>
      <c r="F114" s="118"/>
    </row>
    <row r="115" spans="5:6">
      <c r="E115" s="118"/>
      <c r="F115" s="118"/>
    </row>
    <row r="116" spans="5:6">
      <c r="E116" s="118"/>
      <c r="F116" s="118"/>
    </row>
    <row r="117" spans="5:6">
      <c r="E117" s="118"/>
      <c r="F117" s="118"/>
    </row>
    <row r="118" spans="5:6">
      <c r="E118" s="118"/>
      <c r="F118" s="118"/>
    </row>
    <row r="119" spans="5:6">
      <c r="E119" s="118"/>
      <c r="F119" s="118"/>
    </row>
    <row r="120" spans="5:6">
      <c r="E120" s="118"/>
      <c r="F120" s="118"/>
    </row>
    <row r="121" spans="5:6">
      <c r="E121" s="118"/>
      <c r="F121" s="118"/>
    </row>
    <row r="122" spans="5:6">
      <c r="E122" s="118"/>
      <c r="F122" s="118"/>
    </row>
    <row r="123" spans="5:6">
      <c r="E123" s="118"/>
      <c r="F123" s="118"/>
    </row>
    <row r="124" spans="5:6">
      <c r="E124" s="118"/>
      <c r="F124" s="118"/>
    </row>
    <row r="125" spans="5:6">
      <c r="E125" s="118"/>
      <c r="F125" s="118"/>
    </row>
    <row r="126" spans="5:6">
      <c r="E126" s="118"/>
      <c r="F126" s="118"/>
    </row>
    <row r="127" spans="5:6">
      <c r="E127" s="118"/>
      <c r="F127" s="118"/>
    </row>
    <row r="128" spans="5:6">
      <c r="E128" s="118"/>
      <c r="F128" s="118"/>
    </row>
    <row r="129" spans="5:6">
      <c r="E129" s="118"/>
      <c r="F129" s="118"/>
    </row>
    <row r="130" spans="5:6">
      <c r="E130" s="118"/>
      <c r="F130" s="118"/>
    </row>
    <row r="131" spans="5:6">
      <c r="E131" s="118"/>
      <c r="F131" s="118"/>
    </row>
    <row r="132" spans="5:6">
      <c r="E132" s="118"/>
      <c r="F132" s="118"/>
    </row>
    <row r="133" spans="5:6">
      <c r="E133" s="118"/>
      <c r="F133" s="118"/>
    </row>
    <row r="134" spans="5:6">
      <c r="E134" s="118"/>
      <c r="F134" s="118"/>
    </row>
    <row r="135" spans="5:6">
      <c r="E135" s="118"/>
      <c r="F135" s="118"/>
    </row>
    <row r="136" spans="5:6">
      <c r="E136" s="118"/>
      <c r="F136" s="118"/>
    </row>
    <row r="137" spans="5:6">
      <c r="E137" s="118"/>
      <c r="F137" s="118"/>
    </row>
    <row r="138" spans="5:6">
      <c r="E138" s="118"/>
      <c r="F138" s="118"/>
    </row>
    <row r="139" spans="5:6">
      <c r="E139" s="118"/>
      <c r="F139" s="118"/>
    </row>
    <row r="140" spans="5:6">
      <c r="E140" s="118"/>
      <c r="F140" s="118"/>
    </row>
    <row r="141" spans="5:6">
      <c r="E141" s="118"/>
      <c r="F141" s="118"/>
    </row>
    <row r="142" spans="5:6">
      <c r="E142" s="118"/>
      <c r="F142" s="118"/>
    </row>
    <row r="143" spans="5:6">
      <c r="E143" s="118"/>
      <c r="F143" s="118"/>
    </row>
    <row r="144" spans="5:6">
      <c r="E144" s="118"/>
      <c r="F144" s="118"/>
    </row>
    <row r="145" spans="5:6">
      <c r="E145" s="118"/>
      <c r="F145" s="118"/>
    </row>
    <row r="146" spans="5:6">
      <c r="E146" s="118"/>
      <c r="F146" s="118"/>
    </row>
    <row r="147" spans="5:6">
      <c r="E147" s="118"/>
      <c r="F147" s="118"/>
    </row>
    <row r="148" spans="5:6">
      <c r="E148" s="118"/>
      <c r="F148" s="118"/>
    </row>
    <row r="149" spans="5:6">
      <c r="E149" s="118"/>
      <c r="F149" s="118"/>
    </row>
    <row r="150" spans="5:6">
      <c r="E150" s="118"/>
      <c r="F150" s="118"/>
    </row>
    <row r="151" spans="5:6">
      <c r="E151" s="118"/>
      <c r="F151" s="118"/>
    </row>
    <row r="152" spans="5:6">
      <c r="E152" s="118"/>
      <c r="F152" s="118"/>
    </row>
    <row r="153" spans="5:6">
      <c r="E153" s="118"/>
      <c r="F153" s="118"/>
    </row>
    <row r="154" spans="5:6">
      <c r="E154" s="118"/>
      <c r="F154" s="118"/>
    </row>
    <row r="155" spans="5:6">
      <c r="E155" s="118"/>
      <c r="F155" s="118"/>
    </row>
    <row r="156" spans="5:6">
      <c r="E156" s="118"/>
      <c r="F156" s="118"/>
    </row>
    <row r="157" spans="5:6">
      <c r="E157" s="118"/>
      <c r="F157" s="118"/>
    </row>
    <row r="158" spans="5:6">
      <c r="E158" s="118"/>
      <c r="F158" s="118"/>
    </row>
    <row r="159" spans="5:6">
      <c r="E159" s="118"/>
      <c r="F159" s="118"/>
    </row>
    <row r="160" spans="5:6">
      <c r="E160" s="118"/>
      <c r="F160" s="118"/>
    </row>
    <row r="161" spans="5:6">
      <c r="E161" s="118"/>
      <c r="F161" s="118"/>
    </row>
    <row r="162" spans="5:6">
      <c r="E162" s="118"/>
      <c r="F162" s="118"/>
    </row>
    <row r="163" spans="5:6">
      <c r="E163" s="118"/>
      <c r="F163" s="118"/>
    </row>
    <row r="164" spans="5:6">
      <c r="E164" s="118"/>
      <c r="F164" s="118"/>
    </row>
    <row r="165" spans="5:6">
      <c r="E165" s="118"/>
      <c r="F165" s="118"/>
    </row>
    <row r="166" spans="5:6">
      <c r="E166" s="118"/>
      <c r="F166" s="118"/>
    </row>
    <row r="167" spans="5:6">
      <c r="E167" s="118"/>
      <c r="F167" s="118"/>
    </row>
    <row r="168" spans="5:6">
      <c r="E168" s="118"/>
      <c r="F168" s="118"/>
    </row>
    <row r="169" spans="5:6">
      <c r="E169" s="118"/>
      <c r="F169" s="118"/>
    </row>
    <row r="170" spans="5:6">
      <c r="E170" s="118"/>
      <c r="F170" s="118"/>
    </row>
    <row r="171" spans="5:6">
      <c r="E171" s="118"/>
      <c r="F171" s="118"/>
    </row>
    <row r="172" spans="5:6">
      <c r="E172" s="118"/>
      <c r="F172" s="118"/>
    </row>
    <row r="173" spans="5:6">
      <c r="E173" s="118"/>
      <c r="F173" s="118"/>
    </row>
    <row r="174" spans="5:6">
      <c r="E174" s="118"/>
      <c r="F174" s="118"/>
    </row>
    <row r="175" spans="5:6">
      <c r="E175" s="118"/>
      <c r="F175" s="118"/>
    </row>
    <row r="176" spans="5:6">
      <c r="E176" s="118"/>
      <c r="F176" s="118"/>
    </row>
    <row r="177" spans="5:6">
      <c r="E177" s="118"/>
      <c r="F177" s="118"/>
    </row>
    <row r="178" spans="5:6">
      <c r="E178" s="118"/>
      <c r="F178" s="118"/>
    </row>
    <row r="179" spans="5:6">
      <c r="E179" s="118"/>
      <c r="F179" s="118"/>
    </row>
    <row r="180" spans="5:6">
      <c r="E180" s="118"/>
      <c r="F180" s="118"/>
    </row>
    <row r="181" spans="5:6">
      <c r="E181" s="118"/>
      <c r="F181" s="118"/>
    </row>
    <row r="182" spans="5:6">
      <c r="E182" s="118"/>
      <c r="F182" s="118"/>
    </row>
    <row r="183" spans="5:6">
      <c r="E183" s="118"/>
      <c r="F183" s="118"/>
    </row>
    <row r="184" spans="5:6">
      <c r="E184" s="118"/>
      <c r="F184" s="118"/>
    </row>
    <row r="185" spans="5:6">
      <c r="E185" s="118"/>
      <c r="F185" s="118"/>
    </row>
    <row r="186" spans="5:6">
      <c r="E186" s="118"/>
      <c r="F186" s="118"/>
    </row>
    <row r="187" spans="5:6">
      <c r="E187" s="118"/>
      <c r="F187" s="118"/>
    </row>
    <row r="188" spans="5:6">
      <c r="E188" s="118"/>
      <c r="F188" s="118"/>
    </row>
    <row r="189" spans="5:6">
      <c r="E189" s="118"/>
      <c r="F189" s="118"/>
    </row>
    <row r="190" spans="5:6">
      <c r="E190" s="118"/>
      <c r="F190" s="118"/>
    </row>
    <row r="191" spans="5:6">
      <c r="E191" s="118"/>
      <c r="F191" s="118"/>
    </row>
    <row r="192" spans="5:6">
      <c r="E192" s="118"/>
      <c r="F192" s="118"/>
    </row>
    <row r="193" spans="5:6">
      <c r="E193" s="118"/>
      <c r="F193" s="118"/>
    </row>
    <row r="194" spans="5:6">
      <c r="E194" s="118"/>
      <c r="F194" s="118"/>
    </row>
    <row r="195" spans="5:6">
      <c r="E195" s="118"/>
      <c r="F195" s="118"/>
    </row>
    <row r="196" spans="5:6">
      <c r="E196" s="118"/>
      <c r="F196" s="118"/>
    </row>
    <row r="197" spans="5:6">
      <c r="E197" s="118"/>
      <c r="F197" s="118"/>
    </row>
    <row r="198" spans="5:6">
      <c r="E198" s="118"/>
      <c r="F198" s="118"/>
    </row>
    <row r="199" spans="5:6">
      <c r="E199" s="118"/>
      <c r="F199" s="118"/>
    </row>
    <row r="200" spans="5:6">
      <c r="E200" s="118"/>
      <c r="F200" s="118"/>
    </row>
    <row r="201" spans="5:6">
      <c r="E201" s="118"/>
      <c r="F201" s="118"/>
    </row>
    <row r="202" spans="5:6">
      <c r="E202" s="118"/>
      <c r="F202" s="118"/>
    </row>
    <row r="203" spans="5:6">
      <c r="E203" s="118"/>
      <c r="F203" s="118"/>
    </row>
    <row r="204" spans="5:6">
      <c r="E204" s="118"/>
      <c r="F204" s="118"/>
    </row>
    <row r="205" spans="5:6">
      <c r="E205" s="118"/>
      <c r="F205" s="118"/>
    </row>
    <row r="206" spans="5:6">
      <c r="E206" s="118"/>
      <c r="F206" s="118"/>
    </row>
    <row r="207" spans="5:6">
      <c r="E207" s="118"/>
      <c r="F207" s="118"/>
    </row>
    <row r="208" spans="5:6">
      <c r="E208" s="118"/>
      <c r="F208" s="118"/>
    </row>
    <row r="209" spans="5:6">
      <c r="E209" s="118"/>
      <c r="F209" s="118"/>
    </row>
    <row r="210" spans="5:6">
      <c r="E210" s="118"/>
      <c r="F210" s="118"/>
    </row>
    <row r="211" spans="5:6">
      <c r="E211" s="118"/>
      <c r="F211" s="118"/>
    </row>
    <row r="212" spans="5:6">
      <c r="E212" s="118"/>
      <c r="F212" s="118"/>
    </row>
    <row r="213" spans="5:6">
      <c r="E213" s="118"/>
      <c r="F213" s="118"/>
    </row>
    <row r="214" spans="5:6">
      <c r="E214" s="118"/>
      <c r="F214" s="118"/>
    </row>
    <row r="215" spans="5:6">
      <c r="E215" s="118"/>
      <c r="F215" s="118"/>
    </row>
    <row r="216" spans="5:6">
      <c r="E216" s="118"/>
      <c r="F216" s="118"/>
    </row>
    <row r="217" spans="5:6">
      <c r="E217" s="118"/>
      <c r="F217" s="118"/>
    </row>
    <row r="218" spans="5:6">
      <c r="E218" s="118"/>
      <c r="F218" s="118"/>
    </row>
    <row r="219" spans="5:6">
      <c r="E219" s="118"/>
      <c r="F219" s="118"/>
    </row>
    <row r="220" spans="5:6">
      <c r="E220" s="118"/>
      <c r="F220" s="118"/>
    </row>
    <row r="221" spans="5:6">
      <c r="E221" s="118"/>
      <c r="F221" s="118"/>
    </row>
    <row r="222" spans="5:6">
      <c r="E222" s="118"/>
      <c r="F222" s="118"/>
    </row>
    <row r="223" spans="5:6">
      <c r="E223" s="118"/>
      <c r="F223" s="118"/>
    </row>
    <row r="224" spans="5:6">
      <c r="E224" s="118"/>
      <c r="F224" s="118"/>
    </row>
    <row r="225" spans="5:6">
      <c r="E225" s="118"/>
      <c r="F225" s="118"/>
    </row>
    <row r="226" spans="5:6">
      <c r="E226" s="118"/>
      <c r="F226" s="118"/>
    </row>
    <row r="227" spans="5:6">
      <c r="E227" s="118"/>
      <c r="F227" s="118"/>
    </row>
    <row r="228" spans="5:6">
      <c r="E228" s="118"/>
      <c r="F228" s="118"/>
    </row>
    <row r="229" spans="5:6">
      <c r="E229" s="118"/>
      <c r="F229" s="118"/>
    </row>
    <row r="230" spans="5:6">
      <c r="E230" s="118"/>
      <c r="F230" s="118"/>
    </row>
    <row r="231" spans="5:6">
      <c r="E231" s="118"/>
      <c r="F231" s="118"/>
    </row>
    <row r="232" spans="5:6">
      <c r="E232" s="118"/>
      <c r="F232" s="118"/>
    </row>
    <row r="233" spans="5:6">
      <c r="E233" s="118"/>
      <c r="F233" s="118"/>
    </row>
    <row r="234" spans="5:6">
      <c r="E234" s="118"/>
      <c r="F234" s="118"/>
    </row>
    <row r="235" spans="5:6">
      <c r="E235" s="118"/>
      <c r="F235" s="118"/>
    </row>
    <row r="236" spans="5:6">
      <c r="E236" s="118"/>
      <c r="F236" s="118"/>
    </row>
    <row r="237" spans="5:6">
      <c r="E237" s="118"/>
      <c r="F237" s="118"/>
    </row>
    <row r="238" spans="5:6">
      <c r="E238" s="118"/>
      <c r="F238" s="118"/>
    </row>
    <row r="239" spans="5:6">
      <c r="E239" s="118"/>
      <c r="F239" s="118"/>
    </row>
    <row r="240" spans="5:6">
      <c r="E240" s="118"/>
      <c r="F240" s="118"/>
    </row>
    <row r="241" spans="5:6">
      <c r="E241" s="118"/>
      <c r="F241" s="118"/>
    </row>
    <row r="242" spans="5:6">
      <c r="E242" s="118"/>
      <c r="F242" s="118"/>
    </row>
    <row r="243" spans="5:6">
      <c r="E243" s="118"/>
      <c r="F243" s="118"/>
    </row>
    <row r="244" spans="5:6">
      <c r="E244" s="118"/>
      <c r="F244" s="118"/>
    </row>
    <row r="245" spans="5:6">
      <c r="E245" s="118"/>
      <c r="F245" s="118"/>
    </row>
    <row r="246" spans="5:6">
      <c r="E246" s="118"/>
      <c r="F246" s="118"/>
    </row>
    <row r="247" spans="5:6">
      <c r="E247" s="118"/>
      <c r="F247" s="118"/>
    </row>
    <row r="248" spans="5:6">
      <c r="E248" s="118"/>
      <c r="F248" s="118"/>
    </row>
    <row r="249" spans="5:6">
      <c r="E249" s="118"/>
      <c r="F249" s="118"/>
    </row>
    <row r="250" spans="5:6">
      <c r="E250" s="118"/>
      <c r="F250" s="118"/>
    </row>
    <row r="251" spans="5:6">
      <c r="E251" s="118"/>
      <c r="F251" s="118"/>
    </row>
    <row r="252" spans="5:6">
      <c r="E252" s="118"/>
      <c r="F252" s="118"/>
    </row>
    <row r="253" spans="5:6">
      <c r="E253" s="118"/>
      <c r="F253" s="118"/>
    </row>
    <row r="254" spans="5:6">
      <c r="E254" s="118"/>
      <c r="F254" s="118"/>
    </row>
    <row r="255" spans="5:6">
      <c r="E255" s="118"/>
      <c r="F255" s="118"/>
    </row>
    <row r="256" spans="5:6">
      <c r="E256" s="118"/>
      <c r="F256" s="118"/>
    </row>
    <row r="257" spans="5:6">
      <c r="E257" s="118"/>
      <c r="F257" s="118"/>
    </row>
    <row r="258" spans="5:6">
      <c r="E258" s="118"/>
      <c r="F258" s="118"/>
    </row>
    <row r="259" spans="5:6">
      <c r="E259" s="118"/>
      <c r="F259" s="118"/>
    </row>
    <row r="260" spans="5:6">
      <c r="E260" s="118"/>
      <c r="F260" s="118"/>
    </row>
    <row r="261" spans="5:6">
      <c r="E261" s="118"/>
      <c r="F261" s="118"/>
    </row>
    <row r="262" spans="5:6">
      <c r="E262" s="118"/>
      <c r="F262" s="118"/>
    </row>
    <row r="263" spans="5:6">
      <c r="E263" s="118"/>
      <c r="F263" s="118"/>
    </row>
    <row r="264" spans="5:6">
      <c r="E264" s="118"/>
      <c r="F264" s="118"/>
    </row>
    <row r="265" spans="5:6">
      <c r="E265" s="118"/>
      <c r="F265" s="118"/>
    </row>
    <row r="266" spans="5:6">
      <c r="E266" s="118"/>
      <c r="F266" s="118"/>
    </row>
    <row r="267" spans="5:6">
      <c r="E267" s="118"/>
      <c r="F267" s="118"/>
    </row>
    <row r="268" spans="5:6">
      <c r="E268" s="118"/>
      <c r="F268" s="118"/>
    </row>
    <row r="269" spans="5:6">
      <c r="E269" s="118"/>
      <c r="F269" s="118"/>
    </row>
    <row r="270" spans="5:6">
      <c r="E270" s="118"/>
      <c r="F270" s="118"/>
    </row>
    <row r="271" spans="5:6">
      <c r="E271" s="118"/>
      <c r="F271" s="118"/>
    </row>
    <row r="272" spans="5:6">
      <c r="E272" s="118"/>
      <c r="F272" s="118"/>
    </row>
    <row r="273" spans="5:6">
      <c r="E273" s="118"/>
      <c r="F273" s="118"/>
    </row>
    <row r="274" spans="5:6">
      <c r="E274" s="118"/>
      <c r="F274" s="118"/>
    </row>
    <row r="275" spans="5:6">
      <c r="E275" s="118"/>
      <c r="F275" s="118"/>
    </row>
    <row r="276" spans="5:6">
      <c r="E276" s="118"/>
      <c r="F276" s="118"/>
    </row>
    <row r="277" spans="5:6">
      <c r="E277" s="118"/>
      <c r="F277" s="118"/>
    </row>
    <row r="278" spans="5:6">
      <c r="E278" s="118"/>
      <c r="F278" s="118"/>
    </row>
    <row r="279" spans="5:6">
      <c r="E279" s="118"/>
      <c r="F279" s="118"/>
    </row>
    <row r="280" spans="5:6">
      <c r="E280" s="118"/>
      <c r="F280" s="118"/>
    </row>
    <row r="281" spans="5:6">
      <c r="E281" s="118"/>
      <c r="F281" s="118"/>
    </row>
    <row r="282" spans="5:6">
      <c r="E282" s="118"/>
      <c r="F282" s="118"/>
    </row>
    <row r="283" spans="5:6">
      <c r="E283" s="118"/>
      <c r="F283" s="118"/>
    </row>
    <row r="284" spans="5:6">
      <c r="E284" s="118"/>
      <c r="F284" s="118"/>
    </row>
    <row r="285" spans="5:6">
      <c r="E285" s="118"/>
      <c r="F285" s="118"/>
    </row>
    <row r="286" spans="5:6">
      <c r="E286" s="118"/>
      <c r="F286" s="118"/>
    </row>
    <row r="287" spans="5:6">
      <c r="E287" s="118"/>
      <c r="F287" s="118"/>
    </row>
    <row r="288" spans="5:6">
      <c r="E288" s="118"/>
      <c r="F288" s="118"/>
    </row>
    <row r="289" spans="5:6">
      <c r="E289" s="118"/>
      <c r="F289" s="118"/>
    </row>
    <row r="290" spans="5:6">
      <c r="E290" s="118"/>
      <c r="F290" s="118"/>
    </row>
    <row r="291" spans="5:6">
      <c r="E291" s="118"/>
      <c r="F291" s="118"/>
    </row>
    <row r="292" spans="5:6">
      <c r="E292" s="118"/>
      <c r="F292" s="118"/>
    </row>
    <row r="293" spans="5:6">
      <c r="E293" s="118"/>
      <c r="F293" s="118"/>
    </row>
    <row r="294" spans="5:6">
      <c r="E294" s="118"/>
      <c r="F294" s="118"/>
    </row>
    <row r="295" spans="5:6">
      <c r="E295" s="118"/>
      <c r="F295" s="118"/>
    </row>
    <row r="296" spans="5:6">
      <c r="E296" s="118"/>
      <c r="F296" s="118"/>
    </row>
    <row r="297" spans="5:6">
      <c r="E297" s="118"/>
      <c r="F297" s="118"/>
    </row>
    <row r="298" spans="5:6">
      <c r="E298" s="118"/>
      <c r="F298" s="118"/>
    </row>
    <row r="299" spans="5:6">
      <c r="E299" s="118"/>
      <c r="F299" s="118"/>
    </row>
    <row r="300" spans="5:6">
      <c r="E300" s="118"/>
      <c r="F300" s="118"/>
    </row>
    <row r="301" spans="5:6">
      <c r="E301" s="118"/>
      <c r="F301" s="118"/>
    </row>
    <row r="302" spans="5:6">
      <c r="E302" s="118"/>
      <c r="F302" s="118"/>
    </row>
    <row r="303" spans="5:6">
      <c r="E303" s="118"/>
      <c r="F303" s="118"/>
    </row>
    <row r="304" spans="5:6">
      <c r="E304" s="118"/>
      <c r="F304" s="118"/>
    </row>
    <row r="305" spans="5:6">
      <c r="E305" s="118"/>
      <c r="F305" s="118"/>
    </row>
    <row r="306" spans="5:6">
      <c r="E306" s="118"/>
      <c r="F306" s="118"/>
    </row>
    <row r="307" spans="5:6">
      <c r="E307" s="118"/>
      <c r="F307" s="118"/>
    </row>
    <row r="308" spans="5:6">
      <c r="E308" s="118"/>
      <c r="F308" s="118"/>
    </row>
    <row r="309" spans="5:6">
      <c r="E309" s="118"/>
      <c r="F309" s="118"/>
    </row>
    <row r="310" spans="5:6">
      <c r="E310" s="118"/>
      <c r="F310" s="118"/>
    </row>
    <row r="311" spans="5:6">
      <c r="E311" s="118"/>
      <c r="F311" s="118"/>
    </row>
    <row r="312" spans="5:6">
      <c r="E312" s="118"/>
      <c r="F312" s="118"/>
    </row>
    <row r="313" spans="5:6">
      <c r="E313" s="118"/>
      <c r="F313" s="118"/>
    </row>
    <row r="314" spans="5:6">
      <c r="E314" s="118"/>
      <c r="F314" s="118"/>
    </row>
    <row r="315" spans="5:6">
      <c r="E315" s="118"/>
      <c r="F315" s="118"/>
    </row>
    <row r="316" spans="5:6">
      <c r="E316" s="118"/>
      <c r="F316" s="118"/>
    </row>
    <row r="317" spans="5:6">
      <c r="E317" s="118"/>
      <c r="F317" s="118"/>
    </row>
    <row r="318" spans="5:6">
      <c r="E318" s="118"/>
      <c r="F318" s="118"/>
    </row>
    <row r="319" spans="5:6">
      <c r="E319" s="118"/>
      <c r="F319" s="118"/>
    </row>
    <row r="320" spans="5:6">
      <c r="E320" s="118"/>
      <c r="F320" s="118"/>
    </row>
    <row r="321" spans="5:6">
      <c r="E321" s="118"/>
      <c r="F321" s="118"/>
    </row>
    <row r="322" spans="5:6">
      <c r="E322" s="118"/>
      <c r="F322" s="118"/>
    </row>
    <row r="323" spans="5:6">
      <c r="E323" s="118"/>
      <c r="F323" s="118"/>
    </row>
    <row r="324" spans="5:6">
      <c r="E324" s="118"/>
      <c r="F324" s="118"/>
    </row>
    <row r="325" spans="5:6">
      <c r="E325" s="118"/>
      <c r="F325" s="118"/>
    </row>
    <row r="326" spans="5:6">
      <c r="E326" s="118"/>
      <c r="F326" s="118"/>
    </row>
    <row r="327" spans="5:6">
      <c r="E327" s="118"/>
      <c r="F327" s="118"/>
    </row>
    <row r="328" spans="5:6">
      <c r="E328" s="118"/>
      <c r="F328" s="118"/>
    </row>
    <row r="329" spans="5:6">
      <c r="E329" s="118"/>
      <c r="F329" s="118"/>
    </row>
    <row r="330" spans="5:6">
      <c r="E330" s="118"/>
      <c r="F330" s="118"/>
    </row>
    <row r="331" spans="5:6">
      <c r="E331" s="118"/>
      <c r="F331" s="118"/>
    </row>
    <row r="332" spans="5:6">
      <c r="E332" s="118"/>
      <c r="F332" s="118"/>
    </row>
    <row r="333" spans="5:6">
      <c r="E333" s="118"/>
      <c r="F333" s="118"/>
    </row>
    <row r="334" spans="5:6">
      <c r="E334" s="118"/>
      <c r="F334" s="118"/>
    </row>
    <row r="335" spans="5:6">
      <c r="E335" s="118"/>
      <c r="F335" s="118"/>
    </row>
    <row r="336" spans="5:6">
      <c r="E336" s="118"/>
      <c r="F336" s="118"/>
    </row>
    <row r="337" spans="5:6">
      <c r="E337" s="118"/>
      <c r="F337" s="118"/>
    </row>
    <row r="338" spans="5:6">
      <c r="E338" s="118"/>
      <c r="F338" s="118"/>
    </row>
    <row r="339" spans="5:6">
      <c r="E339" s="118"/>
      <c r="F339" s="118"/>
    </row>
    <row r="340" spans="5:6">
      <c r="E340" s="118"/>
      <c r="F340" s="118"/>
    </row>
    <row r="341" spans="5:6">
      <c r="E341" s="118"/>
      <c r="F341" s="118"/>
    </row>
    <row r="342" spans="5:6">
      <c r="E342" s="118"/>
      <c r="F342" s="118"/>
    </row>
    <row r="343" spans="5:6">
      <c r="E343" s="118"/>
      <c r="F343" s="118"/>
    </row>
    <row r="344" spans="5:6">
      <c r="E344" s="118"/>
      <c r="F344" s="118"/>
    </row>
    <row r="345" spans="5:6">
      <c r="E345" s="118"/>
      <c r="F345" s="118"/>
    </row>
    <row r="346" spans="5:6">
      <c r="E346" s="118"/>
      <c r="F346" s="118"/>
    </row>
    <row r="347" spans="5:6">
      <c r="E347" s="118"/>
      <c r="F347" s="118"/>
    </row>
    <row r="348" spans="5:6">
      <c r="E348" s="118"/>
      <c r="F348" s="118"/>
    </row>
    <row r="349" spans="5:6">
      <c r="E349" s="118"/>
      <c r="F349" s="118"/>
    </row>
    <row r="350" spans="5:6">
      <c r="E350" s="118"/>
      <c r="F350" s="118"/>
    </row>
    <row r="351" spans="5:6">
      <c r="E351" s="118"/>
      <c r="F351" s="118"/>
    </row>
    <row r="352" spans="5:6">
      <c r="E352" s="118"/>
      <c r="F352" s="118"/>
    </row>
    <row r="353" spans="5:6">
      <c r="E353" s="118"/>
      <c r="F353" s="118"/>
    </row>
    <row r="354" spans="5:6">
      <c r="E354" s="118"/>
      <c r="F354" s="118"/>
    </row>
    <row r="355" spans="5:6">
      <c r="E355" s="118"/>
      <c r="F355" s="118"/>
    </row>
    <row r="356" spans="5:6">
      <c r="E356" s="118"/>
      <c r="F356" s="118"/>
    </row>
    <row r="357" spans="5:6">
      <c r="E357" s="118"/>
      <c r="F357" s="118"/>
    </row>
    <row r="358" spans="5:6">
      <c r="E358" s="118"/>
      <c r="F358" s="118"/>
    </row>
    <row r="359" spans="5:6">
      <c r="E359" s="118"/>
      <c r="F359" s="118"/>
    </row>
    <row r="360" spans="5:6">
      <c r="E360" s="118"/>
      <c r="F360" s="118"/>
    </row>
    <row r="361" spans="5:6">
      <c r="E361" s="118"/>
      <c r="F361" s="118"/>
    </row>
    <row r="362" spans="5:6">
      <c r="E362" s="118"/>
      <c r="F362" s="118"/>
    </row>
    <row r="363" spans="5:6">
      <c r="E363" s="118"/>
      <c r="F363" s="118"/>
    </row>
    <row r="364" spans="5:6">
      <c r="E364" s="118"/>
      <c r="F364" s="118"/>
    </row>
    <row r="365" spans="5:6">
      <c r="E365" s="118"/>
      <c r="F365" s="118"/>
    </row>
    <row r="366" spans="5:6">
      <c r="E366" s="118"/>
      <c r="F366" s="118"/>
    </row>
    <row r="367" spans="5:6">
      <c r="E367" s="118"/>
      <c r="F367" s="118"/>
    </row>
    <row r="368" spans="5:6">
      <c r="E368" s="118"/>
      <c r="F368" s="118"/>
    </row>
    <row r="369" spans="5:6">
      <c r="E369" s="118"/>
      <c r="F369" s="118"/>
    </row>
    <row r="370" spans="5:6">
      <c r="E370" s="118"/>
      <c r="F370" s="118"/>
    </row>
    <row r="371" spans="5:6">
      <c r="E371" s="118"/>
      <c r="F371" s="118"/>
    </row>
    <row r="372" spans="5:6">
      <c r="E372" s="118"/>
      <c r="F372" s="118"/>
    </row>
    <row r="373" spans="5:6">
      <c r="E373" s="118"/>
      <c r="F373" s="118"/>
    </row>
    <row r="374" spans="5:6">
      <c r="E374" s="118"/>
      <c r="F374" s="118"/>
    </row>
    <row r="375" spans="5:6">
      <c r="E375" s="118"/>
      <c r="F375" s="118"/>
    </row>
    <row r="376" spans="5:6">
      <c r="E376" s="118"/>
      <c r="F376" s="118"/>
    </row>
    <row r="377" spans="5:6">
      <c r="E377" s="118"/>
      <c r="F377" s="118"/>
    </row>
    <row r="378" spans="5:6">
      <c r="E378" s="118"/>
      <c r="F378" s="118"/>
    </row>
    <row r="379" spans="5:6">
      <c r="E379" s="118"/>
      <c r="F379" s="118"/>
    </row>
    <row r="380" spans="5:6">
      <c r="E380" s="118"/>
      <c r="F380" s="118"/>
    </row>
    <row r="381" spans="5:6">
      <c r="E381" s="118"/>
      <c r="F381" s="118"/>
    </row>
    <row r="382" spans="5:6">
      <c r="E382" s="118"/>
      <c r="F382" s="118"/>
    </row>
    <row r="383" spans="5:6">
      <c r="E383" s="118"/>
      <c r="F383" s="118"/>
    </row>
    <row r="384" spans="5:6">
      <c r="E384" s="118"/>
      <c r="F384" s="118"/>
    </row>
    <row r="385" spans="5:6">
      <c r="E385" s="118"/>
      <c r="F385" s="118"/>
    </row>
    <row r="386" spans="5:6">
      <c r="E386" s="118"/>
      <c r="F386" s="118"/>
    </row>
    <row r="387" spans="5:6">
      <c r="E387" s="118"/>
      <c r="F387" s="118"/>
    </row>
    <row r="388" spans="5:6">
      <c r="E388" s="118"/>
      <c r="F388" s="118"/>
    </row>
    <row r="389" spans="5:6">
      <c r="E389" s="118"/>
      <c r="F389" s="118"/>
    </row>
    <row r="390" spans="5:6">
      <c r="E390" s="118"/>
      <c r="F390" s="118"/>
    </row>
    <row r="391" spans="5:6">
      <c r="E391" s="118"/>
      <c r="F391" s="118"/>
    </row>
    <row r="392" spans="5:6">
      <c r="E392" s="118"/>
      <c r="F392" s="118"/>
    </row>
    <row r="393" spans="5:6">
      <c r="E393" s="118"/>
      <c r="F393" s="118"/>
    </row>
    <row r="394" spans="5:6">
      <c r="E394" s="118"/>
      <c r="F394" s="118"/>
    </row>
    <row r="395" spans="5:6">
      <c r="E395" s="118"/>
      <c r="F395" s="118"/>
    </row>
    <row r="396" spans="5:6">
      <c r="E396" s="118"/>
      <c r="F396" s="118"/>
    </row>
    <row r="397" spans="5:6">
      <c r="E397" s="118"/>
      <c r="F397" s="118"/>
    </row>
    <row r="398" spans="5:6">
      <c r="E398" s="118"/>
      <c r="F398" s="118"/>
    </row>
    <row r="399" spans="5:6">
      <c r="E399" s="118"/>
      <c r="F399" s="118"/>
    </row>
    <row r="400" spans="5:6">
      <c r="E400" s="118"/>
      <c r="F400" s="118"/>
    </row>
    <row r="401" spans="5:6">
      <c r="E401" s="118"/>
      <c r="F401" s="118"/>
    </row>
    <row r="402" spans="5:6">
      <c r="E402" s="118"/>
      <c r="F402" s="118"/>
    </row>
    <row r="403" spans="5:6">
      <c r="E403" s="118"/>
      <c r="F403" s="118"/>
    </row>
    <row r="404" spans="5:6">
      <c r="E404" s="118"/>
      <c r="F404" s="118"/>
    </row>
    <row r="405" spans="5:6">
      <c r="E405" s="118"/>
      <c r="F405" s="118"/>
    </row>
    <row r="406" spans="5:6">
      <c r="E406" s="118"/>
      <c r="F406" s="118"/>
    </row>
    <row r="407" spans="5:6">
      <c r="E407" s="118"/>
      <c r="F407" s="118"/>
    </row>
    <row r="408" spans="5:6">
      <c r="E408" s="118"/>
      <c r="F408" s="118"/>
    </row>
    <row r="409" spans="5:6">
      <c r="E409" s="118"/>
      <c r="F409" s="118"/>
    </row>
    <row r="410" spans="5:6">
      <c r="E410" s="118"/>
      <c r="F410" s="118"/>
    </row>
    <row r="411" spans="5:6">
      <c r="E411" s="118"/>
      <c r="F411" s="118"/>
    </row>
    <row r="412" spans="5:6">
      <c r="E412" s="118"/>
      <c r="F412" s="118"/>
    </row>
    <row r="413" spans="5:6">
      <c r="E413" s="118"/>
      <c r="F413" s="118"/>
    </row>
    <row r="414" spans="5:6">
      <c r="E414" s="118"/>
      <c r="F414" s="118"/>
    </row>
    <row r="415" spans="5:6">
      <c r="E415" s="118"/>
      <c r="F415" s="118"/>
    </row>
    <row r="416" spans="5:6">
      <c r="E416" s="118"/>
      <c r="F416" s="118"/>
    </row>
    <row r="417" spans="5:6">
      <c r="E417" s="118"/>
      <c r="F417" s="118"/>
    </row>
    <row r="418" spans="5:6">
      <c r="E418" s="118"/>
      <c r="F418" s="118"/>
    </row>
    <row r="419" spans="5:6">
      <c r="E419" s="118"/>
      <c r="F419" s="118"/>
    </row>
    <row r="420" spans="5:6">
      <c r="E420" s="118"/>
      <c r="F420" s="118"/>
    </row>
    <row r="421" spans="5:6">
      <c r="E421" s="118"/>
      <c r="F421" s="118"/>
    </row>
    <row r="422" spans="5:6">
      <c r="E422" s="118"/>
      <c r="F422" s="118"/>
    </row>
    <row r="423" spans="5:6">
      <c r="E423" s="118"/>
      <c r="F423" s="118"/>
    </row>
    <row r="424" spans="5:6">
      <c r="E424" s="118"/>
      <c r="F424" s="118"/>
    </row>
    <row r="425" spans="5:6">
      <c r="E425" s="118"/>
      <c r="F425" s="118"/>
    </row>
    <row r="426" spans="5:6">
      <c r="E426" s="118"/>
      <c r="F426" s="118"/>
    </row>
    <row r="427" spans="5:6">
      <c r="E427" s="118"/>
      <c r="F427" s="118"/>
    </row>
    <row r="428" spans="5:6">
      <c r="E428" s="118"/>
      <c r="F428" s="118"/>
    </row>
    <row r="429" spans="5:6">
      <c r="E429" s="118"/>
      <c r="F429" s="118"/>
    </row>
    <row r="430" spans="5:6">
      <c r="E430" s="118"/>
      <c r="F430" s="118"/>
    </row>
    <row r="431" spans="5:6">
      <c r="E431" s="118"/>
      <c r="F431" s="118"/>
    </row>
    <row r="432" spans="5:6">
      <c r="E432" s="118"/>
      <c r="F432" s="118"/>
    </row>
    <row r="433" spans="5:6">
      <c r="E433" s="118"/>
      <c r="F433" s="118"/>
    </row>
    <row r="434" spans="5:6">
      <c r="E434" s="118"/>
      <c r="F434" s="118"/>
    </row>
    <row r="435" spans="5:6">
      <c r="E435" s="118"/>
      <c r="F435" s="118"/>
    </row>
    <row r="436" spans="5:6">
      <c r="E436" s="118"/>
      <c r="F436" s="118"/>
    </row>
    <row r="437" spans="5:6">
      <c r="E437" s="118"/>
      <c r="F437" s="118"/>
    </row>
    <row r="438" spans="5:6">
      <c r="E438" s="118"/>
      <c r="F438" s="118"/>
    </row>
    <row r="439" spans="5:6">
      <c r="E439" s="118"/>
      <c r="F439" s="118"/>
    </row>
    <row r="440" spans="5:6">
      <c r="E440" s="118"/>
      <c r="F440" s="118"/>
    </row>
    <row r="441" spans="5:6">
      <c r="E441" s="118"/>
      <c r="F441" s="118"/>
    </row>
    <row r="442" spans="5:6">
      <c r="E442" s="118"/>
      <c r="F442" s="118"/>
    </row>
    <row r="443" spans="5:6">
      <c r="E443" s="118"/>
      <c r="F443" s="118"/>
    </row>
    <row r="444" spans="5:6">
      <c r="E444" s="118"/>
      <c r="F444" s="118"/>
    </row>
    <row r="445" spans="5:6">
      <c r="E445" s="118"/>
      <c r="F445" s="118"/>
    </row>
    <row r="446" spans="5:6">
      <c r="E446" s="118"/>
      <c r="F446" s="118"/>
    </row>
    <row r="447" spans="5:6">
      <c r="E447" s="118"/>
      <c r="F447" s="118"/>
    </row>
    <row r="448" spans="5:6">
      <c r="E448" s="118"/>
      <c r="F448" s="118"/>
    </row>
    <row r="449" spans="5:6">
      <c r="E449" s="118"/>
      <c r="F449" s="118"/>
    </row>
    <row r="450" spans="5:6">
      <c r="E450" s="118"/>
      <c r="F450" s="118"/>
    </row>
    <row r="451" spans="5:6">
      <c r="E451" s="118"/>
      <c r="F451" s="118"/>
    </row>
    <row r="452" spans="5:6">
      <c r="E452" s="118"/>
      <c r="F452" s="118"/>
    </row>
    <row r="453" spans="5:6">
      <c r="E453" s="118"/>
      <c r="F453" s="118"/>
    </row>
    <row r="454" spans="5:6">
      <c r="E454" s="118"/>
      <c r="F454" s="118"/>
    </row>
    <row r="455" spans="5:6">
      <c r="E455" s="118"/>
      <c r="F455" s="118"/>
    </row>
    <row r="456" spans="5:6">
      <c r="E456" s="118"/>
      <c r="F456" s="118"/>
    </row>
    <row r="457" spans="5:6">
      <c r="E457" s="118"/>
      <c r="F457" s="118"/>
    </row>
    <row r="458" spans="5:6">
      <c r="E458" s="118"/>
      <c r="F458" s="118"/>
    </row>
    <row r="459" spans="5:6">
      <c r="E459" s="118"/>
      <c r="F459" s="118"/>
    </row>
    <row r="460" spans="5:6">
      <c r="E460" s="118"/>
      <c r="F460" s="118"/>
    </row>
    <row r="461" spans="5:6">
      <c r="E461" s="118"/>
      <c r="F461" s="118"/>
    </row>
    <row r="462" spans="5:6">
      <c r="E462" s="118"/>
      <c r="F462" s="118"/>
    </row>
    <row r="463" spans="5:6">
      <c r="E463" s="118"/>
      <c r="F463" s="118"/>
    </row>
    <row r="464" spans="5:6">
      <c r="E464" s="118"/>
      <c r="F464" s="118"/>
    </row>
    <row r="465" spans="5:6">
      <c r="E465" s="118"/>
      <c r="F465" s="118"/>
    </row>
    <row r="466" spans="5:6">
      <c r="E466" s="118"/>
      <c r="F466" s="118"/>
    </row>
    <row r="467" spans="5:6">
      <c r="E467" s="118"/>
      <c r="F467" s="118"/>
    </row>
    <row r="468" spans="5:6">
      <c r="E468" s="118"/>
      <c r="F468" s="118"/>
    </row>
    <row r="469" spans="5:6">
      <c r="E469" s="118"/>
      <c r="F469" s="118"/>
    </row>
    <row r="470" spans="5:6">
      <c r="E470" s="118"/>
      <c r="F470" s="118"/>
    </row>
    <row r="471" spans="5:6">
      <c r="E471" s="118"/>
      <c r="F471" s="118"/>
    </row>
    <row r="472" spans="5:6">
      <c r="E472" s="118"/>
      <c r="F472" s="118"/>
    </row>
    <row r="473" spans="5:6">
      <c r="E473" s="118"/>
      <c r="F473" s="118"/>
    </row>
    <row r="474" spans="5:6">
      <c r="E474" s="118"/>
      <c r="F474" s="118"/>
    </row>
    <row r="475" spans="5:6">
      <c r="E475" s="118"/>
      <c r="F475" s="118"/>
    </row>
    <row r="476" spans="5:6">
      <c r="E476" s="118"/>
      <c r="F476" s="118"/>
    </row>
    <row r="477" spans="5:6">
      <c r="E477" s="118"/>
      <c r="F477" s="118"/>
    </row>
    <row r="478" spans="5:6">
      <c r="E478" s="118"/>
      <c r="F478" s="118"/>
    </row>
    <row r="479" spans="5:6">
      <c r="E479" s="118"/>
      <c r="F479" s="118"/>
    </row>
    <row r="480" spans="5:6">
      <c r="E480" s="118"/>
      <c r="F480" s="118"/>
    </row>
    <row r="481" spans="5:6">
      <c r="E481" s="118"/>
      <c r="F481" s="118"/>
    </row>
    <row r="482" spans="5:6">
      <c r="E482" s="118"/>
      <c r="F482" s="118"/>
    </row>
    <row r="483" spans="5:6">
      <c r="E483" s="118"/>
      <c r="F483" s="118"/>
    </row>
    <row r="484" spans="5:6">
      <c r="E484" s="118"/>
      <c r="F484" s="118"/>
    </row>
    <row r="485" spans="5:6">
      <c r="E485" s="118"/>
      <c r="F485" s="118"/>
    </row>
    <row r="486" spans="5:6">
      <c r="E486" s="118"/>
      <c r="F486" s="118"/>
    </row>
    <row r="487" spans="5:6">
      <c r="E487" s="118"/>
      <c r="F487" s="118"/>
    </row>
    <row r="488" spans="5:6">
      <c r="E488" s="118"/>
      <c r="F488" s="118"/>
    </row>
    <row r="489" spans="5:6">
      <c r="E489" s="118"/>
      <c r="F489" s="118"/>
    </row>
    <row r="490" spans="5:6">
      <c r="E490" s="118"/>
      <c r="F490" s="118"/>
    </row>
    <row r="491" spans="5:6">
      <c r="E491" s="118"/>
      <c r="F491" s="118"/>
    </row>
    <row r="492" spans="5:6">
      <c r="E492" s="118"/>
      <c r="F492" s="118"/>
    </row>
    <row r="493" spans="5:6">
      <c r="E493" s="118"/>
      <c r="F493" s="118"/>
    </row>
    <row r="494" spans="5:6">
      <c r="E494" s="118"/>
      <c r="F494" s="118"/>
    </row>
    <row r="495" spans="5:6">
      <c r="E495" s="118"/>
      <c r="F495" s="118"/>
    </row>
    <row r="496" spans="5:6">
      <c r="E496" s="118"/>
      <c r="F496" s="118"/>
    </row>
    <row r="497" spans="5:6">
      <c r="E497" s="118"/>
      <c r="F497" s="118"/>
    </row>
    <row r="498" spans="5:6">
      <c r="E498" s="118"/>
      <c r="F498" s="118"/>
    </row>
    <row r="499" spans="5:6">
      <c r="E499" s="118"/>
      <c r="F499" s="118"/>
    </row>
    <row r="500" spans="5:6">
      <c r="E500" s="118"/>
      <c r="F500" s="118"/>
    </row>
    <row r="501" spans="5:6">
      <c r="E501" s="118"/>
      <c r="F501" s="118"/>
    </row>
    <row r="502" spans="5:6">
      <c r="E502" s="118"/>
      <c r="F502" s="118"/>
    </row>
    <row r="503" spans="5:6">
      <c r="E503" s="118"/>
      <c r="F503" s="118"/>
    </row>
    <row r="504" spans="5:6">
      <c r="E504" s="118"/>
      <c r="F504" s="118"/>
    </row>
    <row r="505" spans="5:6">
      <c r="E505" s="118"/>
      <c r="F505" s="118"/>
    </row>
    <row r="506" spans="5:6">
      <c r="E506" s="118"/>
      <c r="F506" s="118"/>
    </row>
    <row r="507" spans="5:6">
      <c r="E507" s="118"/>
      <c r="F507" s="118"/>
    </row>
    <row r="508" spans="5:6">
      <c r="E508" s="118"/>
      <c r="F508" s="118"/>
    </row>
    <row r="509" spans="5:6">
      <c r="E509" s="118"/>
      <c r="F509" s="118"/>
    </row>
    <row r="510" spans="5:6">
      <c r="E510" s="118"/>
      <c r="F510" s="118"/>
    </row>
    <row r="511" spans="5:6">
      <c r="E511" s="118"/>
      <c r="F511" s="118"/>
    </row>
    <row r="512" spans="5:6">
      <c r="E512" s="118"/>
      <c r="F512" s="118"/>
    </row>
    <row r="513" spans="5:6">
      <c r="E513" s="118"/>
      <c r="F513" s="118"/>
    </row>
    <row r="514" spans="5:6">
      <c r="E514" s="118"/>
      <c r="F514" s="118"/>
    </row>
    <row r="515" spans="5:6">
      <c r="E515" s="118"/>
      <c r="F515" s="118"/>
    </row>
    <row r="516" spans="5:6">
      <c r="E516" s="118"/>
      <c r="F516" s="118"/>
    </row>
    <row r="517" spans="5:6">
      <c r="E517" s="118"/>
      <c r="F517" s="118"/>
    </row>
    <row r="518" spans="5:6">
      <c r="E518" s="118"/>
      <c r="F518" s="118"/>
    </row>
    <row r="519" spans="5:6">
      <c r="E519" s="118"/>
      <c r="F519" s="118"/>
    </row>
    <row r="520" spans="5:6">
      <c r="E520" s="118"/>
      <c r="F520" s="118"/>
    </row>
    <row r="521" spans="5:6">
      <c r="E521" s="118"/>
      <c r="F521" s="118"/>
    </row>
    <row r="522" spans="5:6">
      <c r="E522" s="118"/>
      <c r="F522" s="118"/>
    </row>
    <row r="523" spans="5:6">
      <c r="E523" s="118"/>
      <c r="F523" s="118"/>
    </row>
    <row r="524" spans="5:6">
      <c r="E524" s="118"/>
      <c r="F524" s="118"/>
    </row>
    <row r="525" spans="5:6">
      <c r="E525" s="118"/>
      <c r="F525" s="118"/>
    </row>
    <row r="526" spans="5:6">
      <c r="E526" s="118"/>
      <c r="F526" s="118"/>
    </row>
    <row r="527" spans="5:6">
      <c r="E527" s="118"/>
      <c r="F527" s="118"/>
    </row>
    <row r="528" spans="5:6">
      <c r="E528" s="118"/>
      <c r="F528" s="118"/>
    </row>
    <row r="529" spans="5:6">
      <c r="E529" s="118"/>
      <c r="F529" s="118"/>
    </row>
    <row r="530" spans="5:6">
      <c r="E530" s="118"/>
      <c r="F530" s="118"/>
    </row>
    <row r="531" spans="5:6">
      <c r="E531" s="118"/>
      <c r="F531" s="118"/>
    </row>
    <row r="532" spans="5:6">
      <c r="E532" s="118"/>
      <c r="F532" s="118"/>
    </row>
    <row r="533" spans="5:6">
      <c r="E533" s="118"/>
      <c r="F533" s="118"/>
    </row>
    <row r="534" spans="5:6">
      <c r="E534" s="118"/>
      <c r="F534" s="118"/>
    </row>
    <row r="535" spans="5:6">
      <c r="E535" s="118"/>
      <c r="F535" s="118"/>
    </row>
    <row r="536" spans="5:6">
      <c r="E536" s="118"/>
      <c r="F536" s="118"/>
    </row>
    <row r="537" spans="5:6">
      <c r="E537" s="118"/>
      <c r="F537" s="118"/>
    </row>
    <row r="538" spans="5:6">
      <c r="E538" s="118"/>
      <c r="F538" s="118"/>
    </row>
    <row r="539" spans="5:6">
      <c r="E539" s="118"/>
      <c r="F539" s="118"/>
    </row>
    <row r="540" spans="5:6">
      <c r="E540" s="118"/>
      <c r="F540" s="118"/>
    </row>
    <row r="541" spans="5:6">
      <c r="E541" s="118"/>
      <c r="F541" s="118"/>
    </row>
    <row r="542" spans="5:6">
      <c r="E542" s="118"/>
      <c r="F542" s="118"/>
    </row>
    <row r="543" spans="5:6">
      <c r="E543" s="118"/>
      <c r="F543" s="118"/>
    </row>
    <row r="544" spans="5:6">
      <c r="E544" s="118"/>
      <c r="F544" s="118"/>
    </row>
    <row r="545" spans="5:6">
      <c r="E545" s="118"/>
      <c r="F545" s="118"/>
    </row>
    <row r="546" spans="5:6">
      <c r="E546" s="118"/>
      <c r="F546" s="118"/>
    </row>
    <row r="547" spans="5:6">
      <c r="E547" s="118"/>
      <c r="F547" s="118"/>
    </row>
    <row r="548" spans="5:6">
      <c r="E548" s="118"/>
      <c r="F548" s="118"/>
    </row>
    <row r="549" spans="5:6">
      <c r="E549" s="118"/>
      <c r="F549" s="118"/>
    </row>
    <row r="550" spans="5:6">
      <c r="E550" s="118"/>
      <c r="F550" s="118"/>
    </row>
    <row r="551" spans="5:6">
      <c r="E551" s="118"/>
      <c r="F551" s="118"/>
    </row>
    <row r="552" spans="5:6">
      <c r="E552" s="118"/>
      <c r="F552" s="118"/>
    </row>
    <row r="553" spans="5:6">
      <c r="E553" s="118"/>
      <c r="F553" s="118"/>
    </row>
    <row r="554" spans="5:6">
      <c r="E554" s="118"/>
      <c r="F554" s="118"/>
    </row>
    <row r="555" spans="5:6">
      <c r="E555" s="118"/>
      <c r="F555" s="118"/>
    </row>
    <row r="556" spans="5:6">
      <c r="E556" s="118"/>
      <c r="F556" s="118"/>
    </row>
    <row r="557" spans="5:6">
      <c r="E557" s="118"/>
      <c r="F557" s="118"/>
    </row>
    <row r="558" spans="5:6">
      <c r="E558" s="118"/>
      <c r="F558" s="118"/>
    </row>
    <row r="559" spans="5:6">
      <c r="E559" s="118"/>
      <c r="F559" s="118"/>
    </row>
    <row r="560" spans="5:6">
      <c r="E560" s="118"/>
      <c r="F560" s="118"/>
    </row>
    <row r="561" spans="5:6">
      <c r="E561" s="118"/>
      <c r="F561" s="118"/>
    </row>
    <row r="562" spans="5:6">
      <c r="E562" s="118"/>
      <c r="F562" s="118"/>
    </row>
    <row r="563" spans="5:6">
      <c r="E563" s="118"/>
      <c r="F563" s="118"/>
    </row>
    <row r="564" spans="5:6">
      <c r="E564" s="118"/>
      <c r="F564" s="118"/>
    </row>
    <row r="565" spans="5:6">
      <c r="E565" s="118"/>
      <c r="F565" s="118"/>
    </row>
    <row r="566" spans="5:6">
      <c r="E566" s="118"/>
      <c r="F566" s="118"/>
    </row>
    <row r="567" spans="5:6">
      <c r="E567" s="118"/>
      <c r="F567" s="118"/>
    </row>
    <row r="568" spans="5:6">
      <c r="E568" s="118"/>
      <c r="F568" s="118"/>
    </row>
    <row r="569" spans="5:6">
      <c r="E569" s="118"/>
      <c r="F569" s="118"/>
    </row>
    <row r="570" spans="5:6">
      <c r="E570" s="118"/>
      <c r="F570" s="118"/>
    </row>
    <row r="571" spans="5:6">
      <c r="E571" s="118"/>
      <c r="F571" s="118"/>
    </row>
    <row r="572" spans="5:6">
      <c r="E572" s="118"/>
      <c r="F572" s="118"/>
    </row>
    <row r="573" spans="5:6">
      <c r="E573" s="118"/>
      <c r="F573" s="118"/>
    </row>
    <row r="574" spans="5:6">
      <c r="E574" s="118"/>
      <c r="F574" s="118"/>
    </row>
    <row r="575" spans="5:6">
      <c r="E575" s="118"/>
      <c r="F575" s="118"/>
    </row>
    <row r="576" spans="5:6">
      <c r="E576" s="118"/>
      <c r="F576" s="118"/>
    </row>
    <row r="577" spans="5:6">
      <c r="E577" s="118"/>
      <c r="F577" s="118"/>
    </row>
    <row r="578" spans="5:6">
      <c r="E578" s="118"/>
      <c r="F578" s="118"/>
    </row>
    <row r="579" spans="5:6">
      <c r="E579" s="118"/>
      <c r="F579" s="118"/>
    </row>
    <row r="580" spans="5:6">
      <c r="E580" s="118"/>
      <c r="F580" s="118"/>
    </row>
    <row r="581" spans="5:6">
      <c r="E581" s="118"/>
      <c r="F581" s="118"/>
    </row>
    <row r="582" spans="5:6">
      <c r="E582" s="118"/>
      <c r="F582" s="118"/>
    </row>
    <row r="583" spans="5:6">
      <c r="E583" s="118"/>
      <c r="F583" s="118"/>
    </row>
    <row r="584" spans="5:6">
      <c r="E584" s="118"/>
      <c r="F584" s="118"/>
    </row>
    <row r="585" spans="5:6">
      <c r="E585" s="118"/>
      <c r="F585" s="118"/>
    </row>
    <row r="586" spans="5:6">
      <c r="E586" s="118"/>
      <c r="F586" s="118"/>
    </row>
    <row r="587" spans="5:6">
      <c r="E587" s="118"/>
      <c r="F587" s="118"/>
    </row>
    <row r="588" spans="5:6">
      <c r="E588" s="118"/>
      <c r="F588" s="118"/>
    </row>
    <row r="589" spans="5:6">
      <c r="E589" s="118"/>
      <c r="F589" s="118"/>
    </row>
    <row r="590" spans="5:6">
      <c r="E590" s="118"/>
      <c r="F590" s="118"/>
    </row>
    <row r="591" spans="5:6">
      <c r="E591" s="118"/>
      <c r="F591" s="118"/>
    </row>
    <row r="592" spans="5:6">
      <c r="E592" s="118"/>
      <c r="F592" s="118"/>
    </row>
    <row r="593" spans="5:6">
      <c r="E593" s="118"/>
      <c r="F593" s="118"/>
    </row>
    <row r="594" spans="5:6">
      <c r="E594" s="118"/>
      <c r="F594" s="118"/>
    </row>
    <row r="595" spans="5:6">
      <c r="E595" s="118"/>
      <c r="F595" s="118"/>
    </row>
    <row r="596" spans="5:6">
      <c r="E596" s="118"/>
      <c r="F596" s="118"/>
    </row>
    <row r="597" spans="5:6">
      <c r="E597" s="118"/>
      <c r="F597" s="118"/>
    </row>
    <row r="598" spans="5:6">
      <c r="E598" s="118"/>
      <c r="F598" s="118"/>
    </row>
    <row r="599" spans="5:6">
      <c r="E599" s="118"/>
      <c r="F599" s="118"/>
    </row>
    <row r="600" spans="5:6">
      <c r="E600" s="118"/>
      <c r="F600" s="118"/>
    </row>
    <row r="601" spans="5:6">
      <c r="E601" s="118"/>
      <c r="F601" s="118"/>
    </row>
    <row r="602" spans="5:6">
      <c r="E602" s="118"/>
      <c r="F602" s="118"/>
    </row>
    <row r="603" spans="5:6">
      <c r="E603" s="118"/>
      <c r="F603" s="118"/>
    </row>
    <row r="604" spans="5:6">
      <c r="E604" s="118"/>
      <c r="F604" s="118"/>
    </row>
    <row r="605" spans="5:6">
      <c r="E605" s="118"/>
      <c r="F605" s="118"/>
    </row>
    <row r="606" spans="5:6">
      <c r="E606" s="118"/>
      <c r="F606" s="118"/>
    </row>
    <row r="607" spans="5:6">
      <c r="E607" s="118"/>
      <c r="F607" s="118"/>
    </row>
    <row r="608" spans="5:6">
      <c r="E608" s="118"/>
      <c r="F608" s="118"/>
    </row>
    <row r="609" spans="5:6">
      <c r="E609" s="118"/>
      <c r="F609" s="118"/>
    </row>
    <row r="610" spans="5:6">
      <c r="E610" s="118"/>
      <c r="F610" s="118"/>
    </row>
    <row r="611" spans="5:6">
      <c r="E611" s="118"/>
      <c r="F611" s="118"/>
    </row>
    <row r="612" spans="5:6">
      <c r="E612" s="118"/>
      <c r="F612" s="118"/>
    </row>
    <row r="613" spans="5:6">
      <c r="E613" s="118"/>
      <c r="F613" s="118"/>
    </row>
    <row r="614" spans="5:6">
      <c r="E614" s="118"/>
      <c r="F614" s="118"/>
    </row>
    <row r="615" spans="5:6">
      <c r="E615" s="118"/>
      <c r="F615" s="118"/>
    </row>
    <row r="616" spans="5:6">
      <c r="E616" s="118"/>
      <c r="F616" s="118"/>
    </row>
    <row r="617" spans="5:6">
      <c r="E617" s="118"/>
      <c r="F617" s="118"/>
    </row>
    <row r="618" spans="5:6">
      <c r="E618" s="118"/>
      <c r="F618" s="118"/>
    </row>
    <row r="619" spans="5:6">
      <c r="E619" s="118"/>
      <c r="F619" s="118"/>
    </row>
    <row r="620" spans="5:6">
      <c r="E620" s="118"/>
      <c r="F620" s="118"/>
    </row>
    <row r="621" spans="5:6">
      <c r="E621" s="118"/>
      <c r="F621" s="118"/>
    </row>
    <row r="622" spans="5:6">
      <c r="E622" s="118"/>
      <c r="F622" s="118"/>
    </row>
    <row r="623" spans="5:6">
      <c r="E623" s="118"/>
      <c r="F623" s="118"/>
    </row>
    <row r="624" spans="5:6">
      <c r="E624" s="118"/>
      <c r="F624" s="118"/>
    </row>
    <row r="625" spans="5:6">
      <c r="E625" s="118"/>
      <c r="F625" s="118"/>
    </row>
    <row r="626" spans="5:6">
      <c r="E626" s="118"/>
      <c r="F626" s="118"/>
    </row>
    <row r="627" spans="5:6">
      <c r="E627" s="118"/>
      <c r="F627" s="118"/>
    </row>
    <row r="628" spans="5:6">
      <c r="E628" s="118"/>
      <c r="F628" s="118"/>
    </row>
    <row r="629" spans="5:6">
      <c r="E629" s="118"/>
      <c r="F629" s="118"/>
    </row>
    <row r="630" spans="5:6">
      <c r="E630" s="118"/>
      <c r="F630" s="118"/>
    </row>
    <row r="631" spans="5:6">
      <c r="E631" s="118"/>
      <c r="F631" s="118"/>
    </row>
    <row r="632" spans="5:6">
      <c r="E632" s="118"/>
      <c r="F632" s="118"/>
    </row>
    <row r="633" spans="5:6">
      <c r="E633" s="118"/>
      <c r="F633" s="118"/>
    </row>
    <row r="634" spans="5:6">
      <c r="E634" s="118"/>
      <c r="F634" s="118"/>
    </row>
    <row r="635" spans="5:6">
      <c r="E635" s="118"/>
      <c r="F635" s="118"/>
    </row>
    <row r="636" spans="5:6">
      <c r="E636" s="118"/>
      <c r="F636" s="118"/>
    </row>
    <row r="637" spans="5:6">
      <c r="E637" s="118"/>
      <c r="F637" s="118"/>
    </row>
    <row r="638" spans="5:6">
      <c r="E638" s="118"/>
      <c r="F638" s="118"/>
    </row>
    <row r="639" spans="5:6">
      <c r="E639" s="118"/>
      <c r="F639" s="118"/>
    </row>
    <row r="640" spans="5:6">
      <c r="E640" s="118"/>
      <c r="F640" s="118"/>
    </row>
    <row r="641" spans="5:6">
      <c r="E641" s="118"/>
      <c r="F641" s="118"/>
    </row>
    <row r="642" spans="5:6">
      <c r="E642" s="118"/>
      <c r="F642" s="118"/>
    </row>
    <row r="643" spans="5:6">
      <c r="E643" s="118"/>
      <c r="F643" s="118"/>
    </row>
    <row r="644" spans="5:6">
      <c r="E644" s="118"/>
      <c r="F644" s="118"/>
    </row>
    <row r="645" spans="5:6">
      <c r="E645" s="118"/>
      <c r="F645" s="118"/>
    </row>
    <row r="646" spans="5:6">
      <c r="E646" s="118"/>
      <c r="F646" s="118"/>
    </row>
    <row r="647" spans="5:6">
      <c r="E647" s="118"/>
      <c r="F647" s="118"/>
    </row>
    <row r="648" spans="5:6">
      <c r="E648" s="118"/>
      <c r="F648" s="118"/>
    </row>
    <row r="649" spans="5:6">
      <c r="E649" s="118"/>
      <c r="F649" s="118"/>
    </row>
    <row r="650" spans="5:6">
      <c r="E650" s="118"/>
      <c r="F650" s="118"/>
    </row>
    <row r="651" spans="5:6">
      <c r="E651" s="118"/>
      <c r="F651" s="118"/>
    </row>
    <row r="652" spans="5:6">
      <c r="E652" s="118"/>
      <c r="F652" s="118"/>
    </row>
    <row r="653" spans="5:6">
      <c r="E653" s="118"/>
      <c r="F653" s="118"/>
    </row>
    <row r="654" spans="5:6">
      <c r="E654" s="118"/>
      <c r="F654" s="118"/>
    </row>
    <row r="655" spans="5:6">
      <c r="E655" s="118"/>
      <c r="F655" s="118"/>
    </row>
    <row r="656" spans="5:6">
      <c r="E656" s="118"/>
      <c r="F656" s="118"/>
    </row>
    <row r="657" spans="5:6">
      <c r="E657" s="118"/>
      <c r="F657" s="118"/>
    </row>
    <row r="658" spans="5:6">
      <c r="E658" s="118"/>
      <c r="F658" s="118"/>
    </row>
    <row r="659" spans="5:6">
      <c r="E659" s="118"/>
      <c r="F659" s="118"/>
    </row>
    <row r="660" spans="5:6">
      <c r="E660" s="118"/>
      <c r="F660" s="118"/>
    </row>
    <row r="661" spans="5:6">
      <c r="E661" s="118"/>
      <c r="F661" s="118"/>
    </row>
    <row r="662" spans="5:6">
      <c r="E662" s="118"/>
      <c r="F662" s="118"/>
    </row>
    <row r="663" spans="5:6">
      <c r="E663" s="118"/>
      <c r="F663" s="118"/>
    </row>
    <row r="664" spans="5:6">
      <c r="E664" s="118"/>
      <c r="F664" s="118"/>
    </row>
    <row r="665" spans="5:6">
      <c r="E665" s="118"/>
      <c r="F665" s="118"/>
    </row>
    <row r="666" spans="5:6">
      <c r="E666" s="118"/>
      <c r="F666" s="118"/>
    </row>
    <row r="667" spans="5:6">
      <c r="E667" s="118"/>
      <c r="F667" s="118"/>
    </row>
    <row r="668" spans="5:6">
      <c r="E668" s="118"/>
      <c r="F668" s="118"/>
    </row>
    <row r="669" spans="5:6">
      <c r="E669" s="118"/>
      <c r="F669" s="118"/>
    </row>
    <row r="670" spans="5:6">
      <c r="E670" s="118"/>
      <c r="F670" s="118"/>
    </row>
    <row r="671" spans="5:6">
      <c r="E671" s="118"/>
      <c r="F671" s="118"/>
    </row>
    <row r="672" spans="5:6">
      <c r="E672" s="118"/>
      <c r="F672" s="118"/>
    </row>
    <row r="673" spans="5:6">
      <c r="E673" s="118"/>
      <c r="F673" s="118"/>
    </row>
    <row r="674" spans="5:6">
      <c r="E674" s="118"/>
      <c r="F674" s="118"/>
    </row>
    <row r="675" spans="5:6">
      <c r="E675" s="118"/>
      <c r="F675" s="118"/>
    </row>
    <row r="676" spans="5:6">
      <c r="E676" s="118"/>
      <c r="F676" s="118"/>
    </row>
    <row r="677" spans="5:6">
      <c r="E677" s="118"/>
      <c r="F677" s="118"/>
    </row>
    <row r="678" spans="5:6">
      <c r="E678" s="118"/>
      <c r="F678" s="118"/>
    </row>
    <row r="679" spans="5:6">
      <c r="E679" s="118"/>
      <c r="F679" s="118"/>
    </row>
    <row r="680" spans="5:6">
      <c r="E680" s="118"/>
      <c r="F680" s="118"/>
    </row>
    <row r="681" spans="5:6">
      <c r="E681" s="118"/>
      <c r="F681" s="118"/>
    </row>
    <row r="682" spans="5:6">
      <c r="E682" s="118"/>
      <c r="F682" s="118"/>
    </row>
    <row r="683" spans="5:6">
      <c r="E683" s="118"/>
      <c r="F683" s="118"/>
    </row>
    <row r="684" spans="5:6">
      <c r="E684" s="118"/>
      <c r="F684" s="118"/>
    </row>
    <row r="685" spans="5:6">
      <c r="E685" s="118"/>
      <c r="F685" s="118"/>
    </row>
    <row r="686" spans="5:6">
      <c r="E686" s="118"/>
      <c r="F686" s="118"/>
    </row>
    <row r="687" spans="5:6">
      <c r="E687" s="118"/>
      <c r="F687" s="118"/>
    </row>
    <row r="688" spans="5:6">
      <c r="E688" s="118"/>
      <c r="F688" s="118"/>
    </row>
    <row r="689" spans="5:6">
      <c r="E689" s="118"/>
      <c r="F689" s="118"/>
    </row>
  </sheetData>
  <mergeCells count="6">
    <mergeCell ref="C17:E17"/>
    <mergeCell ref="A1:G1"/>
    <mergeCell ref="A2:G2"/>
    <mergeCell ref="B6:D6"/>
    <mergeCell ref="C15:E15"/>
    <mergeCell ref="C16:E16"/>
  </mergeCells>
  <pageMargins left="0.9055118110236221" right="0.51181102362204722" top="0.62992125984251968" bottom="0.55118110236220474" header="0.31496062992125984" footer="0.27559055118110237"/>
  <pageSetup paperSize="9" scale="96" orientation="portrait" r:id="rId1"/>
  <headerFooter>
    <oddFooter>&amp;C&amp;9Poglavlje 7 - Strana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1. KONSTRUKCIJA OBALNOG POJASA</vt:lpstr>
      <vt:lpstr>2. GRAĐEVINSKO-OBRTNIČKI RADOVI</vt:lpstr>
      <vt:lpstr>3. ELEKTROINSTALACIJE </vt:lpstr>
      <vt:lpstr>4. Javna rasvjeta i DTK</vt:lpstr>
      <vt:lpstr>5. Vodovodne instalacije</vt:lpstr>
      <vt:lpstr>6. HORTIKULTURA</vt:lpstr>
      <vt:lpstr>UKUPNA REKAPITULACIJA</vt:lpstr>
      <vt:lpstr>'1. KONSTRUKCIJA OBALNOG POJASA'!Podrucje_ispisa</vt:lpstr>
      <vt:lpstr>'2. GRAĐEVINSKO-OBRTNIČKI RADOVI'!Podrucje_ispisa</vt:lpstr>
      <vt:lpstr>'4. Javna rasvjeta i DTK'!Podrucje_ispisa</vt:lpstr>
      <vt:lpstr>'5. Vodovodne instalacije'!Podrucje_ispisa</vt:lpstr>
      <vt:lpstr>'6. HORTIKULTURA'!Podrucje_ispisa</vt:lpstr>
      <vt:lpstr>'UKUPNA 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Gerenčević</dc:creator>
  <cp:lastModifiedBy>Martina Tomašić</cp:lastModifiedBy>
  <cp:lastPrinted>2019-12-17T12:10:48Z</cp:lastPrinted>
  <dcterms:created xsi:type="dcterms:W3CDTF">2001-04-02T08:34:53Z</dcterms:created>
  <dcterms:modified xsi:type="dcterms:W3CDTF">2019-12-17T12:13:46Z</dcterms:modified>
</cp:coreProperties>
</file>