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C:\Users\KarloP\Desktop\A-Karlo Pavlic\Gundulićeva, Pavla Radića\"/>
    </mc:Choice>
  </mc:AlternateContent>
  <xr:revisionPtr revIDLastSave="0" documentId="13_ncr:1_{2F0E50C0-59C9-495C-899A-0A371EEED770}" xr6:coauthVersionLast="43" xr6:coauthVersionMax="43" xr10:uidLastSave="{00000000-0000-0000-0000-000000000000}"/>
  <bookViews>
    <workbookView xWindow="-120" yWindow="-120" windowWidth="29040" windowHeight="15840" tabRatio="869" activeTab="4" xr2:uid="{00000000-000D-0000-FFFF-FFFF00000000}"/>
  </bookViews>
  <sheets>
    <sheet name="oborinski kolektor" sheetId="66" r:id="rId1"/>
    <sheet name="vodovod" sheetId="67" r:id="rId2"/>
    <sheet name="Potporni zid i kolnik" sheetId="69" r:id="rId3"/>
    <sheet name="UVOD" sheetId="70" r:id="rId4"/>
    <sheet name="ELEKTRO" sheetId="71" r:id="rId5"/>
    <sheet name="Rekapitulacija " sheetId="74" r:id="rId6"/>
  </sheets>
  <externalReferences>
    <externalReference r:id="rId7"/>
  </externalReferences>
  <definedNames>
    <definedName name="ENERGIJA">'[1]TABLICA stvarnih količina-LED'!$R$4</definedName>
    <definedName name="led" localSheetId="5">#REF!</definedName>
    <definedName name="led">#REF!</definedName>
    <definedName name="LEDO" localSheetId="5">#REF!</definedName>
    <definedName name="LEDO">#REF!</definedName>
    <definedName name="Natrij" localSheetId="5">#REF!</definedName>
    <definedName name="Natrij">#REF!</definedName>
    <definedName name="OLE_LINK1" localSheetId="2">'Potporni zid i kolnik'!#REF!</definedName>
    <definedName name="OLE_LINK1" localSheetId="5">'Rekapitulacija '!#REF!</definedName>
    <definedName name="_xlnm.Print_Area" localSheetId="4">ELEKTRO!$A$1:$F$316</definedName>
    <definedName name="_xlnm.Print_Area" localSheetId="0">'oborinski kolektor'!$A$1:$G$970</definedName>
    <definedName name="_xlnm.Print_Area" localSheetId="2">'Potporni zid i kolnik'!$A$1:$F$337</definedName>
    <definedName name="_xlnm.Print_Area" localSheetId="5">'Rekapitulacija '!$A$1:$F$33</definedName>
    <definedName name="_xlnm.Print_Area" localSheetId="3">UVOD!$A$6:$F$49</definedName>
    <definedName name="_xlnm.Print_Area" localSheetId="1">vodovod!$A$1:$G$843</definedName>
    <definedName name="_xlnm.Print_Titles" localSheetId="4">ELEKTRO!$1:$3</definedName>
    <definedName name="_xlnm.Print_Titles" localSheetId="0">'oborinski kolektor'!$29:$29</definedName>
    <definedName name="_xlnm.Print_Titles" localSheetId="2">'Potporni zid i kolnik'!$1:$1</definedName>
    <definedName name="_xlnm.Print_Titles" localSheetId="5">'Rekapitulacija '!#REF!</definedName>
    <definedName name="_xlnm.Print_Titles" localSheetId="3">UVOD!$1:$10</definedName>
    <definedName name="_xlnm.Print_Titles" localSheetId="1">vodovod!$28:$28</definedName>
    <definedName name="temp" localSheetId="5">#REF!</definedName>
    <definedName name="temp">#REF!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74" l="1"/>
  <c r="F216" i="69"/>
  <c r="F261" i="69"/>
  <c r="F258" i="69"/>
  <c r="F295" i="69"/>
  <c r="F294" i="69"/>
  <c r="F291" i="69"/>
  <c r="F288" i="69"/>
  <c r="F285" i="69"/>
  <c r="F282" i="69"/>
  <c r="F279" i="69"/>
  <c r="F276" i="69"/>
  <c r="F273" i="69"/>
  <c r="F270" i="69"/>
  <c r="F267" i="69"/>
  <c r="F264" i="69"/>
  <c r="F255" i="69"/>
  <c r="F252" i="69"/>
  <c r="F249" i="69"/>
  <c r="F246" i="69"/>
  <c r="F243" i="69"/>
  <c r="F240" i="69"/>
  <c r="F237" i="69"/>
  <c r="F234" i="69"/>
  <c r="F231" i="69"/>
  <c r="F228" i="69"/>
  <c r="F225" i="69"/>
  <c r="F214" i="69"/>
  <c r="F209" i="69"/>
  <c r="F206" i="69"/>
  <c r="F203" i="69"/>
  <c r="F200" i="69"/>
  <c r="F197" i="69"/>
  <c r="F194" i="69"/>
  <c r="F191" i="69"/>
  <c r="F187" i="69"/>
  <c r="F184" i="69"/>
  <c r="F181" i="69"/>
  <c r="F178" i="69"/>
  <c r="B303" i="71" l="1"/>
  <c r="A303" i="71"/>
  <c r="B301" i="71"/>
  <c r="A301" i="71"/>
  <c r="B299" i="71"/>
  <c r="A299" i="71"/>
  <c r="B297" i="71"/>
  <c r="A297" i="71"/>
  <c r="B295" i="71"/>
  <c r="A295" i="71"/>
  <c r="B293" i="71"/>
  <c r="A293" i="71"/>
  <c r="B285" i="71"/>
  <c r="A285" i="71"/>
  <c r="F283" i="71"/>
  <c r="F280" i="71"/>
  <c r="F277" i="71"/>
  <c r="F274" i="71"/>
  <c r="F271" i="71"/>
  <c r="F270" i="71"/>
  <c r="F267" i="71"/>
  <c r="F266" i="71"/>
  <c r="F263" i="71"/>
  <c r="F260" i="71"/>
  <c r="F259" i="71"/>
  <c r="F256" i="71"/>
  <c r="F253" i="71"/>
  <c r="F250" i="71"/>
  <c r="F247" i="71"/>
  <c r="F246" i="71"/>
  <c r="A245" i="71"/>
  <c r="B239" i="71"/>
  <c r="A239" i="71"/>
  <c r="F237" i="71"/>
  <c r="F234" i="71"/>
  <c r="F231" i="71"/>
  <c r="F228" i="71"/>
  <c r="F225" i="71"/>
  <c r="F222" i="71"/>
  <c r="F219" i="71"/>
  <c r="F216" i="71"/>
  <c r="F213" i="71"/>
  <c r="F210" i="71"/>
  <c r="F207" i="71"/>
  <c r="F204" i="71"/>
  <c r="F201" i="71"/>
  <c r="A200" i="71"/>
  <c r="B194" i="71"/>
  <c r="A194" i="71"/>
  <c r="F192" i="71"/>
  <c r="F189" i="71"/>
  <c r="F186" i="71"/>
  <c r="F185" i="71"/>
  <c r="F184" i="71"/>
  <c r="F181" i="71"/>
  <c r="F175" i="71"/>
  <c r="F169" i="71"/>
  <c r="F163" i="71"/>
  <c r="F160" i="71"/>
  <c r="F157" i="71"/>
  <c r="F154" i="71"/>
  <c r="F151" i="71"/>
  <c r="F148" i="71"/>
  <c r="A147" i="71"/>
  <c r="B141" i="71"/>
  <c r="A141" i="71"/>
  <c r="F139" i="71"/>
  <c r="F136" i="71"/>
  <c r="F133" i="71"/>
  <c r="F130" i="71"/>
  <c r="F127" i="71"/>
  <c r="F124" i="71"/>
  <c r="F120" i="71"/>
  <c r="F117" i="71"/>
  <c r="F114" i="71"/>
  <c r="F111" i="71"/>
  <c r="F108" i="71"/>
  <c r="F105" i="71"/>
  <c r="F102" i="71"/>
  <c r="A101" i="71"/>
  <c r="B95" i="71"/>
  <c r="A95" i="71"/>
  <c r="F93" i="71"/>
  <c r="F90" i="71"/>
  <c r="F87" i="71"/>
  <c r="F84" i="71"/>
  <c r="F79" i="71"/>
  <c r="F76" i="71"/>
  <c r="F73" i="71"/>
  <c r="F70" i="71"/>
  <c r="F67" i="71"/>
  <c r="F64" i="71"/>
  <c r="F61" i="71"/>
  <c r="F58" i="71"/>
  <c r="F55" i="71"/>
  <c r="F52" i="71"/>
  <c r="F49" i="71"/>
  <c r="F46" i="71"/>
  <c r="F43" i="71"/>
  <c r="F40" i="71"/>
  <c r="F33" i="71"/>
  <c r="A28" i="71"/>
  <c r="A35" i="71" s="1"/>
  <c r="B22" i="71"/>
  <c r="A22" i="71"/>
  <c r="F20" i="71"/>
  <c r="F17" i="71"/>
  <c r="F14" i="71"/>
  <c r="F11" i="71"/>
  <c r="F8" i="71"/>
  <c r="A7" i="71"/>
  <c r="F194" i="71" l="1"/>
  <c r="F299" i="71" s="1"/>
  <c r="F141" i="71"/>
  <c r="F297" i="71" s="1"/>
  <c r="F22" i="71"/>
  <c r="F293" i="71" s="1"/>
  <c r="F95" i="71"/>
  <c r="F295" i="71" s="1"/>
  <c r="F239" i="71"/>
  <c r="F301" i="71" s="1"/>
  <c r="F285" i="71"/>
  <c r="F303" i="71" s="1"/>
  <c r="A104" i="71"/>
  <c r="A249" i="71"/>
  <c r="A252" i="71" s="1"/>
  <c r="A42" i="71"/>
  <c r="A150" i="71"/>
  <c r="A153" i="71" s="1"/>
  <c r="A10" i="71"/>
  <c r="A13" i="71" s="1"/>
  <c r="A16" i="71" s="1"/>
  <c r="A203" i="71"/>
  <c r="F305" i="71" l="1"/>
  <c r="E11" i="74" s="1"/>
  <c r="A107" i="71"/>
  <c r="A19" i="71"/>
  <c r="A45" i="71"/>
  <c r="A156" i="71"/>
  <c r="A159" i="71" s="1"/>
  <c r="A206" i="71"/>
  <c r="A209" i="71" s="1"/>
  <c r="A255" i="71"/>
  <c r="A48" i="71" l="1"/>
  <c r="A258" i="71"/>
  <c r="A262" i="71" s="1"/>
  <c r="A265" i="71" s="1"/>
  <c r="A212" i="71"/>
  <c r="A162" i="71"/>
  <c r="A110" i="71"/>
  <c r="A113" i="71" s="1"/>
  <c r="A51" i="71" l="1"/>
  <c r="A165" i="71"/>
  <c r="A116" i="71"/>
  <c r="A269" i="71"/>
  <c r="A273" i="71" s="1"/>
  <c r="A54" i="71" l="1"/>
  <c r="A57" i="71" s="1"/>
  <c r="A119" i="71"/>
  <c r="A123" i="71" s="1"/>
  <c r="A126" i="71" s="1"/>
  <c r="A129" i="71" s="1"/>
  <c r="A132" i="71" s="1"/>
  <c r="A276" i="71"/>
  <c r="A279" i="71" s="1"/>
  <c r="A282" i="71" s="1"/>
  <c r="A171" i="71"/>
  <c r="A60" i="71" l="1"/>
  <c r="A177" i="71"/>
  <c r="A183" i="71" s="1"/>
  <c r="A188" i="71" s="1"/>
  <c r="A135" i="71"/>
  <c r="A138" i="71" s="1"/>
  <c r="A63" i="71" l="1"/>
  <c r="A191" i="71"/>
  <c r="A215" i="71" s="1"/>
  <c r="A218" i="71" s="1"/>
  <c r="A221" i="71" s="1"/>
  <c r="A224" i="71" s="1"/>
  <c r="A227" i="71" s="1"/>
  <c r="A230" i="71" s="1"/>
  <c r="A233" i="71" s="1"/>
  <c r="A236" i="71" s="1"/>
  <c r="A66" i="71" l="1"/>
  <c r="A69" i="71" s="1"/>
  <c r="A72" i="71" s="1"/>
  <c r="A75" i="71" s="1"/>
  <c r="A78" i="71" s="1"/>
  <c r="A81" i="71" s="1"/>
  <c r="F297" i="69"/>
  <c r="F296" i="69"/>
  <c r="F211" i="69"/>
  <c r="F210" i="69"/>
  <c r="F162" i="69"/>
  <c r="F160" i="69"/>
  <c r="F158" i="69"/>
  <c r="F156" i="69"/>
  <c r="F154" i="69"/>
  <c r="F152" i="69"/>
  <c r="F150" i="69"/>
  <c r="F148" i="69"/>
  <c r="F141" i="69"/>
  <c r="F139" i="69"/>
  <c r="F137" i="69"/>
  <c r="F135" i="69"/>
  <c r="F133" i="69"/>
  <c r="F131" i="69"/>
  <c r="F129" i="69"/>
  <c r="F127" i="69"/>
  <c r="F123" i="69"/>
  <c r="F121" i="69"/>
  <c r="F119" i="69"/>
  <c r="F117" i="69"/>
  <c r="F115" i="69"/>
  <c r="F113" i="69"/>
  <c r="F106" i="69"/>
  <c r="F104" i="69"/>
  <c r="F102" i="69"/>
  <c r="F98" i="69"/>
  <c r="F97" i="69"/>
  <c r="F96" i="69"/>
  <c r="F93" i="69"/>
  <c r="F91" i="69"/>
  <c r="F89" i="69"/>
  <c r="F87" i="69"/>
  <c r="F85" i="69"/>
  <c r="F77" i="69"/>
  <c r="F79" i="69" s="1"/>
  <c r="E310" i="69" s="1"/>
  <c r="F71" i="69"/>
  <c r="F69" i="69"/>
  <c r="F62" i="69"/>
  <c r="F60" i="69"/>
  <c r="F58" i="69"/>
  <c r="F56" i="69"/>
  <c r="F54" i="69"/>
  <c r="F52" i="69"/>
  <c r="F50" i="69"/>
  <c r="F48" i="69"/>
  <c r="F46" i="69"/>
  <c r="F44" i="69"/>
  <c r="F42" i="69"/>
  <c r="F40" i="69"/>
  <c r="F38" i="69"/>
  <c r="F36" i="69"/>
  <c r="F34" i="69"/>
  <c r="F32" i="69"/>
  <c r="F30" i="69"/>
  <c r="F28" i="69"/>
  <c r="F26" i="69"/>
  <c r="F24" i="69"/>
  <c r="F22" i="69"/>
  <c r="F20" i="69"/>
  <c r="F18" i="69"/>
  <c r="F15" i="69"/>
  <c r="F12" i="69"/>
  <c r="G817" i="67"/>
  <c r="G811" i="67"/>
  <c r="G805" i="67"/>
  <c r="G785" i="67"/>
  <c r="G779" i="67"/>
  <c r="G775" i="67"/>
  <c r="G772" i="67"/>
  <c r="G769" i="67"/>
  <c r="G765" i="67"/>
  <c r="G762" i="67"/>
  <c r="G751" i="67"/>
  <c r="G747" i="67"/>
  <c r="G743" i="67"/>
  <c r="G739" i="67"/>
  <c r="G731" i="67"/>
  <c r="G722" i="67"/>
  <c r="G706" i="67"/>
  <c r="G702" i="67"/>
  <c r="G699" i="67"/>
  <c r="G696" i="67"/>
  <c r="G693" i="67"/>
  <c r="G685" i="67"/>
  <c r="C682" i="67"/>
  <c r="G682" i="67" s="1"/>
  <c r="G679" i="67"/>
  <c r="G676" i="67"/>
  <c r="G668" i="67"/>
  <c r="G665" i="67"/>
  <c r="G662" i="67"/>
  <c r="G659" i="67"/>
  <c r="G631" i="67"/>
  <c r="G628" i="67"/>
  <c r="G613" i="67"/>
  <c r="G610" i="67"/>
  <c r="C610" i="67"/>
  <c r="G607" i="67"/>
  <c r="G604" i="67"/>
  <c r="G593" i="67"/>
  <c r="C593" i="67"/>
  <c r="C590" i="67"/>
  <c r="G590" i="67" s="1"/>
  <c r="C587" i="67"/>
  <c r="G587" i="67" s="1"/>
  <c r="G584" i="67"/>
  <c r="G581" i="67"/>
  <c r="G560" i="67"/>
  <c r="G554" i="67"/>
  <c r="G539" i="67"/>
  <c r="G532" i="67"/>
  <c r="G525" i="67"/>
  <c r="G518" i="67"/>
  <c r="G512" i="67"/>
  <c r="G505" i="67"/>
  <c r="G497" i="67"/>
  <c r="G488" i="67"/>
  <c r="G479" i="67"/>
  <c r="G472" i="67"/>
  <c r="G465" i="67"/>
  <c r="G458" i="67"/>
  <c r="G451" i="67"/>
  <c r="G442" i="67"/>
  <c r="G435" i="67"/>
  <c r="G428" i="67"/>
  <c r="G419" i="67"/>
  <c r="G410" i="67"/>
  <c r="G401" i="67"/>
  <c r="G391" i="67"/>
  <c r="G384" i="67"/>
  <c r="G377" i="67"/>
  <c r="G370" i="67"/>
  <c r="G363" i="67"/>
  <c r="G356" i="67"/>
  <c r="G349" i="67"/>
  <c r="G342" i="67"/>
  <c r="G335" i="67"/>
  <c r="G328" i="67"/>
  <c r="G319" i="67"/>
  <c r="G310" i="67"/>
  <c r="G301" i="67"/>
  <c r="G292" i="67"/>
  <c r="G285" i="67"/>
  <c r="G278" i="67"/>
  <c r="G271" i="67"/>
  <c r="G264" i="67"/>
  <c r="G257" i="67"/>
  <c r="G250" i="67"/>
  <c r="G243" i="67"/>
  <c r="G236" i="67"/>
  <c r="G229" i="67"/>
  <c r="G222" i="67"/>
  <c r="G215" i="67"/>
  <c r="G208" i="67"/>
  <c r="G201" i="67"/>
  <c r="G194" i="67"/>
  <c r="G187" i="67"/>
  <c r="G180" i="67"/>
  <c r="G167" i="67"/>
  <c r="G162" i="67"/>
  <c r="G155" i="67"/>
  <c r="G148" i="67"/>
  <c r="G121" i="67"/>
  <c r="G114" i="67"/>
  <c r="G108" i="67"/>
  <c r="G102" i="67"/>
  <c r="G97" i="67"/>
  <c r="G94" i="67"/>
  <c r="G85" i="67"/>
  <c r="G83" i="67"/>
  <c r="G81" i="67"/>
  <c r="G79" i="67"/>
  <c r="G77" i="67"/>
  <c r="G58" i="67"/>
  <c r="G44" i="67"/>
  <c r="G37" i="67"/>
  <c r="G20" i="67"/>
  <c r="G19" i="67"/>
  <c r="G17" i="67"/>
  <c r="G931" i="66"/>
  <c r="G928" i="66"/>
  <c r="G925" i="66"/>
  <c r="G922" i="66"/>
  <c r="G919" i="66"/>
  <c r="G916" i="66"/>
  <c r="G913" i="66"/>
  <c r="G897" i="66"/>
  <c r="G894" i="66"/>
  <c r="G891" i="66"/>
  <c r="G888" i="66"/>
  <c r="G885" i="66"/>
  <c r="G882" i="66"/>
  <c r="G879" i="66"/>
  <c r="G876" i="66"/>
  <c r="G856" i="66"/>
  <c r="G848" i="66"/>
  <c r="G845" i="66"/>
  <c r="G838" i="66"/>
  <c r="G825" i="66"/>
  <c r="G820" i="66"/>
  <c r="G772" i="66"/>
  <c r="G769" i="66"/>
  <c r="G759" i="66"/>
  <c r="G753" i="66"/>
  <c r="G747" i="66"/>
  <c r="G686" i="66"/>
  <c r="G683" i="66"/>
  <c r="G680" i="66"/>
  <c r="G677" i="66"/>
  <c r="C674" i="66"/>
  <c r="G674" i="66" s="1"/>
  <c r="C671" i="66"/>
  <c r="G671" i="66" s="1"/>
  <c r="C668" i="66"/>
  <c r="G668" i="66" s="1"/>
  <c r="C665" i="66"/>
  <c r="C662" i="66"/>
  <c r="G662" i="66" s="1"/>
  <c r="G646" i="66"/>
  <c r="G643" i="66"/>
  <c r="G640" i="66"/>
  <c r="G637" i="66"/>
  <c r="G634" i="66"/>
  <c r="G631" i="66"/>
  <c r="G622" i="66"/>
  <c r="C619" i="66"/>
  <c r="G619" i="66" s="1"/>
  <c r="C616" i="66"/>
  <c r="G616" i="66" s="1"/>
  <c r="C613" i="66"/>
  <c r="G613" i="66" s="1"/>
  <c r="C610" i="66"/>
  <c r="G610" i="66" s="1"/>
  <c r="C607" i="66"/>
  <c r="G607" i="66" s="1"/>
  <c r="C604" i="66"/>
  <c r="G604" i="66" s="1"/>
  <c r="C601" i="66"/>
  <c r="G601" i="66" s="1"/>
  <c r="G581" i="66"/>
  <c r="G578" i="66"/>
  <c r="G569" i="66"/>
  <c r="G566" i="66"/>
  <c r="G554" i="66"/>
  <c r="G544" i="66"/>
  <c r="G541" i="66"/>
  <c r="G538" i="66"/>
  <c r="G535" i="66"/>
  <c r="G526" i="66"/>
  <c r="G510" i="66"/>
  <c r="G503" i="66"/>
  <c r="G496" i="66"/>
  <c r="G489" i="66"/>
  <c r="G482" i="66"/>
  <c r="G475" i="66"/>
  <c r="G451" i="66"/>
  <c r="G445" i="66"/>
  <c r="G440" i="66"/>
  <c r="G435" i="66"/>
  <c r="G430" i="66"/>
  <c r="G425" i="66"/>
  <c r="G421" i="66"/>
  <c r="G413" i="66"/>
  <c r="G411" i="66"/>
  <c r="G409" i="66"/>
  <c r="G407" i="66"/>
  <c r="G405" i="66"/>
  <c r="G396" i="66"/>
  <c r="G394" i="66"/>
  <c r="G392" i="66"/>
  <c r="G390" i="66"/>
  <c r="G388" i="66"/>
  <c r="G366" i="66"/>
  <c r="G364" i="66"/>
  <c r="G362" i="66"/>
  <c r="G360" i="66"/>
  <c r="G350" i="66"/>
  <c r="G348" i="66"/>
  <c r="G346" i="66"/>
  <c r="G344" i="66"/>
  <c r="G342" i="66"/>
  <c r="G332" i="66"/>
  <c r="G330" i="66"/>
  <c r="G328" i="66"/>
  <c r="G326" i="66"/>
  <c r="G324" i="66"/>
  <c r="G308" i="66"/>
  <c r="G298" i="66"/>
  <c r="G296" i="66"/>
  <c r="G294" i="66"/>
  <c r="G292" i="66"/>
  <c r="G290" i="66"/>
  <c r="G281" i="66"/>
  <c r="G279" i="66"/>
  <c r="G277" i="66"/>
  <c r="G275" i="66"/>
  <c r="G273" i="66"/>
  <c r="G264" i="66"/>
  <c r="G262" i="66"/>
  <c r="G260" i="66"/>
  <c r="G258" i="66"/>
  <c r="G256" i="66"/>
  <c r="G247" i="66"/>
  <c r="G245" i="66"/>
  <c r="G243" i="66"/>
  <c r="G241" i="66"/>
  <c r="G239" i="66"/>
  <c r="G230" i="66"/>
  <c r="G228" i="66"/>
  <c r="G226" i="66"/>
  <c r="G224" i="66"/>
  <c r="G222" i="66"/>
  <c r="G200" i="66"/>
  <c r="G194" i="66"/>
  <c r="G180" i="66"/>
  <c r="G174" i="66"/>
  <c r="G169" i="66"/>
  <c r="G163" i="66"/>
  <c r="G153" i="66"/>
  <c r="G148" i="66"/>
  <c r="G140" i="66"/>
  <c r="G136" i="66"/>
  <c r="G128" i="66"/>
  <c r="G126" i="66"/>
  <c r="G120" i="66"/>
  <c r="G111" i="66"/>
  <c r="G104" i="66"/>
  <c r="G101" i="66"/>
  <c r="G98" i="66"/>
  <c r="G66" i="66"/>
  <c r="G62" i="66"/>
  <c r="G58" i="66"/>
  <c r="G54" i="66"/>
  <c r="G50" i="66"/>
  <c r="G43" i="66"/>
  <c r="G38" i="66"/>
  <c r="G27" i="66"/>
  <c r="G26" i="66"/>
  <c r="G25" i="66"/>
  <c r="G24" i="66"/>
  <c r="G20" i="66"/>
  <c r="F73" i="69" l="1"/>
  <c r="E309" i="69" s="1"/>
  <c r="G49" i="67"/>
  <c r="G825" i="67" s="1"/>
  <c r="G185" i="66"/>
  <c r="G948" i="66" s="1"/>
  <c r="G78" i="66"/>
  <c r="G945" i="66" s="1"/>
  <c r="G586" i="66"/>
  <c r="G954" i="66" s="1"/>
  <c r="E416" i="66"/>
  <c r="G416" i="66" s="1"/>
  <c r="E399" i="66"/>
  <c r="G399" i="66" s="1"/>
  <c r="G711" i="67"/>
  <c r="G834" i="67" s="1"/>
  <c r="E89" i="67"/>
  <c r="G89" i="67" s="1"/>
  <c r="G126" i="67" s="1"/>
  <c r="G828" i="67" s="1"/>
  <c r="G756" i="67"/>
  <c r="G837" i="67" s="1"/>
  <c r="G565" i="67"/>
  <c r="G831" i="67" s="1"/>
  <c r="G820" i="67"/>
  <c r="G840" i="67" s="1"/>
  <c r="E901" i="66"/>
  <c r="G901" i="66" s="1"/>
  <c r="C702" i="66"/>
  <c r="C712" i="66" s="1"/>
  <c r="G712" i="66" s="1"/>
  <c r="A86" i="71"/>
  <c r="A89" i="71" s="1"/>
  <c r="A92" i="71" s="1"/>
  <c r="F143" i="69"/>
  <c r="E312" i="69" s="1"/>
  <c r="F299" i="69"/>
  <c r="E315" i="69" s="1"/>
  <c r="F64" i="69"/>
  <c r="E308" i="69" s="1"/>
  <c r="F108" i="69"/>
  <c r="E311" i="69" s="1"/>
  <c r="E314" i="69"/>
  <c r="F164" i="69"/>
  <c r="E313" i="69" s="1"/>
  <c r="E251" i="66"/>
  <c r="G251" i="66" s="1"/>
  <c r="E268" i="66"/>
  <c r="G268" i="66" s="1"/>
  <c r="G335" i="66"/>
  <c r="E338" i="66" s="1"/>
  <c r="G338" i="66" s="1"/>
  <c r="G665" i="66"/>
  <c r="G691" i="66" s="1"/>
  <c r="G957" i="66" s="1"/>
  <c r="C727" i="66"/>
  <c r="G727" i="66" s="1"/>
  <c r="G353" i="66"/>
  <c r="E356" i="66" s="1"/>
  <c r="G356" i="66" s="1"/>
  <c r="E935" i="66"/>
  <c r="G935" i="66" s="1"/>
  <c r="E234" i="66"/>
  <c r="G234" i="66" s="1"/>
  <c r="E285" i="66"/>
  <c r="G285" i="66" s="1"/>
  <c r="E302" i="66"/>
  <c r="G302" i="66" s="1"/>
  <c r="G369" i="66"/>
  <c r="G372" i="66" s="1"/>
  <c r="G861" i="66"/>
  <c r="G963" i="66" s="1"/>
  <c r="G702" i="66"/>
  <c r="E316" i="69" l="1"/>
  <c r="G456" i="66"/>
  <c r="G951" i="66" s="1"/>
  <c r="G940" i="66"/>
  <c r="G966" i="66" s="1"/>
  <c r="G803" i="66"/>
  <c r="G960" i="66" s="1"/>
  <c r="G843" i="67"/>
  <c r="E9" i="74" s="1"/>
  <c r="G969" i="66" l="1"/>
  <c r="E8" i="74" l="1"/>
  <c r="E12" i="74" s="1"/>
</calcChain>
</file>

<file path=xl/sharedStrings.xml><?xml version="1.0" encoding="utf-8"?>
<sst xmlns="http://schemas.openxmlformats.org/spreadsheetml/2006/main" count="3058" uniqueCount="1195">
  <si>
    <t>Opis stavke</t>
  </si>
  <si>
    <t>Jed. mjere</t>
  </si>
  <si>
    <t>Jedinična</t>
  </si>
  <si>
    <t>Ukupna</t>
  </si>
  <si>
    <t>1.</t>
  </si>
  <si>
    <t>2.</t>
  </si>
  <si>
    <t>3.</t>
  </si>
  <si>
    <t>Redni br. stavke</t>
  </si>
  <si>
    <t>4.</t>
  </si>
  <si>
    <t>kompl.</t>
  </si>
  <si>
    <t>5.</t>
  </si>
  <si>
    <t>Cijena [kn]</t>
  </si>
  <si>
    <t>REKAPITULACIJA</t>
  </si>
  <si>
    <t>6.</t>
  </si>
  <si>
    <t>7.</t>
  </si>
  <si>
    <t>8.</t>
  </si>
  <si>
    <t>9.</t>
  </si>
  <si>
    <t>SVEUKUPNO:</t>
  </si>
  <si>
    <t>UVOD</t>
  </si>
  <si>
    <t>U svim stavkama ovog troškovnika ukljkučena je nabava, doprema, montaža i spajanje, komplet sa sitnim instalacijskim materijalom i priborom. Sve radove mora za Izvođača izvesti kvalificirana radna snaga.</t>
  </si>
  <si>
    <t>Sav građevni materijal i pribor prije ugradnje mora odobriti nadzorni inženjer.</t>
  </si>
  <si>
    <t xml:space="preserve">Izvođač radova dužan je za eventualne izmjene u toku građenja obavijestiti Investitora i nadzornog inženjera. </t>
  </si>
  <si>
    <t>Za svu ugrađenu opremu i materijal izvođač je dužan Investitoru predati isprave o sukladnosti i ostale dokaze kvalitete izvedenih radova  i ugrađenje opreme (pregled, ispitivanja, mjerenja i sl.).</t>
  </si>
  <si>
    <t>Prilikom narudžbe instalacijskog materijala, opreme i uređaja te tijekom izvođenja radova Izvođač je dužan primjenjivati  odredbe važećih zakona i propisa.</t>
  </si>
  <si>
    <t>Prilikom preuzimanja proizvoda potrebnih za izvođenje električne instalacije izvođač mora obavezno utvrditi:
 - je li građevni proizvod isporučen s oznakom sukladnosti u skladu sa važećim propisom kojim se uređuje označavanje građevnih proizvoda i podudaraju li se podaci na dokumentaciji s kojom je građevni proizvod isporučen s podacima u propisanoj oznaci
 - je li građevni proizvod isporučen sa potrebnim ispravama o sukladnosti ili tehničkim dopuštenjima
 - je li građevni proizvod isporučen s tehničkim uputama za ugradnju i uporabu na hrvatskom jeziku
 - jesu li svojstva, uključivo i rok uporabe građevnog proizvoda te podaci značajni za njegovu ugradnju, uporabu i utjecaj na svojstva i trajnost električne instalacije sukladni svojstvima i podacima određenim glavnim projektom</t>
  </si>
  <si>
    <t>U svim stavkama ovog troškovnika, prilikom izrade ponude, obuhvaćeni su ukupni troškovi materijala, opreme i rada za potpuno dovršenje cjelokupnog posla uključujući:
 - nabavu i transport na gradilište
 - spajanje i montažu opreme prema priloženoj tehničkoj dokumentaciji i uputama proizvođača, uz korištenje kvalitetnog elektroinstalacijskog materijala uporabom kvalificirane i stručne radne snage
 - popratne građevinske radove poput izrade i zatvaranja šliceva za polaganje kabela, izrade niša za ugradnju i obzidavanje razvodnih ormara, izrade otvora za ugradnju podžbukne opreme i slično, uz dovođenje svih površina zahvata u prvobitno stanje
 - pregled i ispitivanje električnih instalacija te izrada potrebnih atesta o izvršenim mjerenjima i ispitivanjima od strane ovlaštene osobe
 - puštanje sustava u rad, primopredaja sustava, izrada dokumentacije izvedenog stanja i uputa za rukovanje na hrvatskom jeziku
 - grubo i fino čišćnje prostora tijekom izvođenja i nakon izvedenih radova</t>
  </si>
  <si>
    <t>Nudi se:</t>
  </si>
  <si>
    <t>m'</t>
  </si>
  <si>
    <t>kom.</t>
  </si>
  <si>
    <t>kom</t>
  </si>
  <si>
    <r>
      <t>m</t>
    </r>
    <r>
      <rPr>
        <vertAlign val="superscript"/>
        <sz val="10"/>
        <color theme="1"/>
        <rFont val="Tahoma"/>
        <family val="2"/>
        <charset val="238"/>
      </rPr>
      <t>3</t>
    </r>
  </si>
  <si>
    <t>PRIPREMNI RADOVI</t>
  </si>
  <si>
    <t>Učešće stručnog nadzora HEP ODS-a prilikom izvođenja radova u blizini postojećih elektroenergetskih objekata. Broj izlazaka ovisi o dinamičkom planu izvođača radova.</t>
  </si>
  <si>
    <t>Učešće stručnog nadzora HT-a prilikom izvođenja radova u blizini postojećih TK instalacija. Broj izlazaka ovisi o dinamičkom planu izvođača radova.</t>
  </si>
  <si>
    <t>kompl</t>
  </si>
  <si>
    <t>m3</t>
  </si>
  <si>
    <t xml:space="preserve">Planiranje dna rova s križevima između dva vertikalna loma s točnošću +/- 3 cm. Sva eventualna udubljenja potrebno je ispuniti s kamenom sitneži krupnoće zrna do 8 mm promjera, te strojno nabiti, a sve na teret izvoditelja. Širina rova 60cm.
Obračun po m'.
</t>
  </si>
  <si>
    <t xml:space="preserve">Čišćenje prometnih površina nakon izvođenja radova i dovođenje u prvobitno stanje.
</t>
  </si>
  <si>
    <t>U svim stavkama za razvodne ormare uključena je izrada jednopolnih shema usklađenih sa izvedenim stanjem i njihova zaštita PVC folijom, dimenzioniranje razdjelnika uz najmanje 30% slobodnog prostora za buduća proširenja, ugradnja razdjelnika na za to predviđeno mjesto uz sve popratne radove, spajanje i označavanje svih dolaznih i odlaznih kabela i vodiča natpisnim pločicama, dobava i ugradnja kabelskih uvodnica, stezaljki i sabirnica, unutrašnje ožičenje razdjelnika i sl. Na vrata ormara mora se postavitit ime proizvođača, oznaka prema nacrtnoj dokumentaciji te oznaka sustava uzemljenja i vrsta zaštite.</t>
  </si>
  <si>
    <t>10.</t>
  </si>
  <si>
    <t>Traganje i obilježavanje (iskolčenje) postojećih TK podzemnih instalacija u zoni zahvata ovog projekta od strane tehničke službe Hrvatskog telekoma. Obilježavanje izvode isključivo ovlašteni predstavnici HT-a iskolčavanjem ili označavanjem bojom. U stavku je uračunata cjelokupna koordinacija izvođača radova sa predstavnicima HT-a sukladno posebnim uvjetima gradnje te svi prateći radovi i materijal. 
Obračun po m' trase.</t>
  </si>
  <si>
    <t xml:space="preserve">Ispitivanje uzemljenja sukladno Tehničkom propisu za sustave zaštite od djelovanja munje na građevinama (NN 87/08, 33/10).
</t>
  </si>
  <si>
    <t xml:space="preserve">Mjerenje rasvijetljenosti cestovne površine te izdavanje zapisnika o ispitivanju. Prvo mjerenje izvesti po ugradnji svjetiljki a drugo nakon dodatnog podešavanja svjetiljki.
</t>
  </si>
  <si>
    <t>Projekt izvedenog stanja ( projekt sa svim ucrtanim izmjenama i dopunama sukladno stvarno izvedenom stanju) izrađen u 2 primjerka  u tiskanom obliku te elektronskom obliku. Projekt izrađuje osoba ovlaštena za projektiranje uz prethodno proveden geodetski snimak instalacija prema zasebnoj stavki.</t>
  </si>
  <si>
    <t>- 1 x PVC Ø160mm</t>
  </si>
  <si>
    <t xml:space="preserve">Dobava i ugradnja priključne kutije (razdjelnice) za stup javne rasvjete, sa mogućnošću prihvata do tri kabela 4x25-35mm2. Razdjelnica mora biti opremljena sa minimalno 2 DII (E27) osigurača, stupnja zaštite IP44, klase izolacije II. Razdjelnica predviđena za ugradnju u stupove promjera većeg od 110mm, dimenzije otvora za zgradnju min  90x300mm.
U stavku uračunati ugradnju i spajanje razdjelnice sve do pune funkcionalnosti.
Obračun po kom ugrađene razdjelnice.
</t>
  </si>
  <si>
    <t xml:space="preserve">Dobava i ugradnja tipskih držača razmaka (češljeva) za ugradnju 2 PEHD u rov. Držači se postavljaju na međusobnoj udaljenost cca 2m.
Obračun po kom držača.
</t>
  </si>
  <si>
    <t xml:space="preserve">Dobava i ugradnja tipskog PE čepa za zatvaranje praznih PEHD cijevi Ø50mm u kabelskim zdencima.
Obračun po kom čepa.
</t>
  </si>
  <si>
    <t xml:space="preserve">Dobava i ugradnja originalnih obujmica za označavanje cijevi kabelske kanalizacije u kabelskim zdencima trajno čitljivim oznakama. Cijevi označiti prema podacima iz kalibracije.
Obračun po kom obujmice.
</t>
  </si>
  <si>
    <t xml:space="preserve">Dobava i polaganje PVC upozoravajuće trake "POZOR TK KABEL" u prethodno pripremljen zemljani rov prema detaljima u nacrtnoj dokumentaciji. Traka se polaže u 2 razine.
Obračun po m' položene trake.
</t>
  </si>
  <si>
    <t>Dobava materijala i izrada odvojaka (izvoda) sa uzemljivača u rovu, prosječne dužine l=1,5m na kabelske zdence. U stavku uračunati križnu FeZn spojnicu, oblivanje spoja bitumenom, te FeZn traku 25x4mm dužine l=1,5m. 
Obračun po kom izvedenog odvojka.</t>
  </si>
  <si>
    <t xml:space="preserve">Ispitivanje prohodnosti (kalibracija) položenih PEHD cijevi Ø50mm te izdavanje zapisnika o kalibraciji od strane ovlaštene osobe. 
Obračun po m' kalibrirane cijevi.
</t>
  </si>
  <si>
    <t xml:space="preserve">Geodetski snimak novo izvedene kabelske kanalizacije (EKI) kao podloga za unos u katastar vodova. Snimak se predaju u tiskanom obliku (3x) i kao elektronički zapis na digitalnom mediju.
</t>
  </si>
  <si>
    <t>KABELSKA KANALIZACIJA ZA EKI</t>
  </si>
  <si>
    <t>- kabelska kanalizacija za EKI</t>
  </si>
  <si>
    <t>- prekopi za HEP ODS</t>
  </si>
  <si>
    <t>- kabelski zdenci</t>
  </si>
  <si>
    <t xml:space="preserve">Utovar, odvoz i odlaganje viška iskopanog materijala na deponiju koju osigurava Investitor ili Izvođač (udaljenosti do 15 km), te planiranje materijala na istoj. Obračun vršen s koeficijentom rastresitosti 1,35.
Stavkom je obuhvaćena i eventualna cijena prihvata materijala na odlagalištu.
Jedinična cijena stavke uključuje sav potreban rad i transporte za kompletnu izvedbu stavke.
Prihvat na deponiji će se obračunati prema ispostavljenom računu nadležne ustanove.
Obračun po m3 odveženog materijala.
</t>
  </si>
  <si>
    <t xml:space="preserve">Dobava i polaganje PVC dvoslojnih korugiranih cijevi / polucijevi Ø160mm u prethodno pripremljen rov za zaštitu postojećih instalacija.
</t>
  </si>
  <si>
    <t>ZAŠTITA KABELSKE KANALIZACIJE HT-a</t>
  </si>
  <si>
    <t xml:space="preserve">Zaštita postojeće EKI HT-a za vrijeme otkopa dasčanim oplatama i podupiračima. Rov iznad EKI je potrebno vidljivo označiti trakama upozorenja.
Obračun po m' zaštićene EKI.
</t>
  </si>
  <si>
    <t>Označavanje postojećih elektroenergetskih podzemnih instalacija (SN i NN) u zoni zahvata ovog projekta od strane tehničke službe HEP ODS-a, Elektroprimorje Rijeka. Obilježavanje izvode isključivo ovlašteni predstavnici HEP ODS-a iskolčavanjem ili označavanjem bojom. U stavku je uračunata cjelokupna koordinacija izvođača radova sa predstavnicima HEP ODS-a sukladno posebnim uvjetima gradnje te svi prateći radovi i materijal. 
Obračun po m' trase.</t>
  </si>
  <si>
    <t>Koordinacija i suradnja sa koncesionarom javne rasvjete prilikom izvođenja radova na postojećoj javnoj rasvjeti. Broj izlazaka ovisi o dinamičkom planu izvođača radova.</t>
  </si>
  <si>
    <t>ZAMJENA SVJETILJKI JAVNE RASVJETE</t>
  </si>
  <si>
    <t xml:space="preserve">Dobava i ugradnja adaptera za postojeći Fe stup sa lukom za prihvat svjetiljki javne rasvjete otvora Ø42-60mm.
Obračun po kom ugrađenog adaptera. </t>
  </si>
  <si>
    <t xml:space="preserve">Dobava i ugradnja adaptera za postojeći Fe stup za prihvat svjetiljki javne rasvjete otvora Ø42-60mm.
Obračun po kom ugrađenog adaptera. </t>
  </si>
  <si>
    <t xml:space="preserve">Dobava i ugradnja jednostruke konzole (nosača svjetiljke) za čelično-rešetkasti stup. Duljina konzole max l=0,5m. U stavku uračunati sve potrebne radove i sitni instalacijski materijal za ugradnju. 
Obračun po kom ugrađene konzole.
</t>
  </si>
  <si>
    <t xml:space="preserve">Dobava i ugradnja jednostruke konzole (nosača svjetiljke) za pročelje građevine. Duljina konzole max l=0,5m. U stavku uračunati sve potrebne radove i sitni instalacijski materijal za ugradnju. 
Obračun po kom ugrađene konzole.
</t>
  </si>
  <si>
    <t xml:space="preserve">Dobava i ugradnja jednostruke konzole (nosača svjetiljke) za betonski stup. Duljina konzole max l=0,5m. U stavku uračunati sve potrebne radove i sitni instalacijski materijal za ugradnju. 
Obračun po kom ugrađene konzole.
</t>
  </si>
  <si>
    <r>
      <t>Dobava i ugradnja izolirane odvojne stezaljke za samonosivi kabelski snop (SKS), prolaz 16-70mm</t>
    </r>
    <r>
      <rPr>
        <vertAlign val="superscript"/>
        <sz val="10"/>
        <color theme="1"/>
        <rFont val="Tahoma"/>
        <family val="2"/>
        <charset val="238"/>
      </rPr>
      <t>2</t>
    </r>
    <r>
      <rPr>
        <sz val="10"/>
        <color theme="1"/>
        <rFont val="Tahoma"/>
        <family val="2"/>
        <charset val="238"/>
      </rPr>
      <t>, odvojak 2,5-35mm</t>
    </r>
    <r>
      <rPr>
        <vertAlign val="superscript"/>
        <sz val="10"/>
        <color theme="1"/>
        <rFont val="Tahoma"/>
        <family val="2"/>
        <charset val="238"/>
      </rPr>
      <t>2</t>
    </r>
    <r>
      <rPr>
        <sz val="10"/>
        <color theme="1"/>
        <rFont val="Tahoma"/>
        <family val="2"/>
        <charset val="238"/>
      </rPr>
      <t>.
Obračun po kom ugrađene stezaljke.</t>
    </r>
  </si>
  <si>
    <r>
      <t>- 3xH07V-U 1x4mm</t>
    </r>
    <r>
      <rPr>
        <vertAlign val="superscript"/>
        <sz val="10"/>
        <color theme="1"/>
        <rFont val="Tahoma"/>
        <family val="2"/>
        <charset val="238"/>
      </rPr>
      <t>2</t>
    </r>
  </si>
  <si>
    <r>
      <t>Dobava, doprema, polaganje i spajanje 1kV energetskog kabela tip NYY (PP00) 3x1,5mm</t>
    </r>
    <r>
      <rPr>
        <vertAlign val="superscript"/>
        <sz val="10"/>
        <color theme="1"/>
        <rFont val="Tahoma"/>
        <family val="2"/>
        <charset val="238"/>
      </rPr>
      <t>2</t>
    </r>
    <r>
      <rPr>
        <sz val="10"/>
        <color theme="1"/>
        <rFont val="Tahoma"/>
        <family val="2"/>
        <charset val="238"/>
      </rPr>
      <t xml:space="preserve"> predviđenog za unutarnje ožičenje stupa javne rasvjete. Predviđeni je kabel izoliran i oplašten PVC-om. U stavku uračunati sav potreban materijal i radove na polaganju i obostrano spajanje kabela na razdjelnici i svjetiljci, sve do pune funkcionalnosti. 
Obračun po m' položenog kabela.</t>
    </r>
  </si>
  <si>
    <t xml:space="preserve">Odspajanje i demontaža postojeće svjetiljke javne rasvjete sa stupa zračne mreže. Stavka sadrži demontažu izvora i svjetiljke te ostalog spojnog pribora (konzola, vodiča, odvojnih stezaljki i sl.). Nakon demontaže svjetiljku predate koncesionaru javne rasvjete na skladištenje.
Obračun pom kom demontirane svjetiljke.
</t>
  </si>
  <si>
    <t xml:space="preserve">Odspajanje i demontaža postojeće svjetiljke javne rasvjete sa stupa javne rasvjete (podzemna mreža). Stavka sadrži demontažu izvora i svjetiljke te ostalog spojnog pribora (konzola i sl.). Nakon demontaže svjetiljku predate koncesionaru javne rasvjete na skladištenje.
Obračun pom kom demontirane svjetiljke.
</t>
  </si>
  <si>
    <t xml:space="preserve">Podešavanje optike (nagiba) svjetiljki  novo izvedene javne rasvjete nakon provedenog mjerenja rasvijetljenosti, a sve u cilju zadovoljenja svjetlotehničkih karakteristika prema tehničkom proračunu u projektu. U stavku uračunati sve radove i opremu do pune funkcionalnosti.
Obračun po kom svjetiljke.
</t>
  </si>
  <si>
    <t xml:space="preserve">Dobava i ugradnja tipskog betonskog montažnog komunikacijskog zdenca veličine D1, dimenzija cca 78×108×98cm (Š x D x V), komplet sa srednjim elementom i uvodnim elementima (pločama) za PEHD/PVC cijevi 2x50mm te tipskim lijevano-željeznim poklopcima nosivosti 400kN. Stavka sadrži iskop jame za ugradnju zdenca, čišćenje dna jame, ugradnju, centriranje i zatrpavanje bočnih strana.
Obračun po kom ugrađenog zdenca.
</t>
  </si>
  <si>
    <t xml:space="preserve">Dobava i ugradnja tipskog betonskog montažnog komunikacijskog zdenca veličine D1-P, dimenzija cca 78×108×98cm (Š x D x V), sa rasklopivim dnom za nalijeganje na postojeću EKI, komplet sa srednjim elementom i uvodnim elementima (pločama) za PEHD/PVC cijevi 2x50mm te tipskim lijevano-željeznim poklopcima nosivosti 400kN. Stavka sadrži iskop jame za ugradnju zdenca, čišćenje dna jame, ugradnju, centriranje i zatrpavanje bočnih strana.
Obračun po kom ugrađenog zdenca.
</t>
  </si>
  <si>
    <t xml:space="preserve">Dobava i polaganje PEHD cijevi vanjskog promjera Ø50mm u prethodno pripremljen zemljani rov na pješčanu posteljicu. Cijevi moraju biti izrađene od polietilena visoke gustoće, glatke izvana i iznutra, za radni tlak do 10 bara, predviđene za upuhavanje TK kabela. U stavku uračunati originalne PEHD spojnice za ravni nastavak cijevi u rovu.
Obračun po m' konfiguracije cijevi 2 x PEHD Ø50mm.
</t>
  </si>
  <si>
    <r>
      <t xml:space="preserve">- 2 x PEHD </t>
    </r>
    <r>
      <rPr>
        <sz val="10"/>
        <color theme="1"/>
        <rFont val="Arial"/>
        <family val="2"/>
        <charset val="238"/>
      </rPr>
      <t>Ø50mm</t>
    </r>
  </si>
  <si>
    <t>Dobava i polaganje uzemljivača u prethodno pripremljen kabelski rov u materijal iz iskopa, na dubinu cca. 50-60cm. Predviđen je uzemljivač izrađen od FeZn trake 30x4mm položen sjekomice ("na nož"). U stavku uračunati sav potreban materijal i radove na polaganju uzemljivača, sve do pune funkcionalnosti. Obračun po m' položenog uzemljivača, bez križnih spojnica.</t>
  </si>
  <si>
    <t>Dobava i ugradnja križnih podzemnih FeZn spojnica za uzemljivačku traku 25x4mm. Spojnice se ugrađuju u zemljani rov na prethodno položenu traku uzemljivača na ravnim dionicama te se nakon ugradnje oblivaju bitumenom. U stavku uračunati sav potreban materijal i radove za ugradnju, sve do pune funkcionalnosti. 
Obračun po kom ugrađene spojnice.</t>
  </si>
  <si>
    <t>Dobava materijala i izrada spoja kabelske kanalizacije HT-a i investitora na mikrolokaciji budućih krajnjih zdenca nove EKI. U stavku je uračunat uvod cijevi postojeće kabelske kanalizacije HT-a  u novi zdenac te sve ostale sitne prateće radove i materijal.
Obračun po kompletu izvedenog spoja.</t>
  </si>
  <si>
    <t xml:space="preserve">Pažljivi ručni iskop na trasi postojeće kabelske kanalizacije HT-a na mjestima gdje je građevinskim projektom predviđeno otkopavanje trase. Profil iskopa rova cca 0,4x0,6m (ŠxV). Materijal iz iskopa odlagti sa strane rova 0,5m od ivice rova.
Obračun po m3 ručnog iskopa.
</t>
  </si>
  <si>
    <t xml:space="preserve">Dobava pijeska krupnoće zrna promjera 0-4 mm  i izrada posteljice  u debljini 10 cm te obloke uz cijevi i kabele te 10cm iznad tjemena najviše cijevi, po cijeloj širini kanala sa zbijanjem. Ukupna visina piješčane posteljice i obloge iznosi 20cm.  Prilikom izrade treba se pridržavati pada dna rova tako da cijevi po cijeloj dužini leži na podlozi. 
Jedinična cijena stavke uključuje sav potreban rad, pomoćna sredstva i transporte za izvedbu opisanog rada.
Obračun po m3 ugrađenog materijala u zbijenom stanju (koef. zbijenosti i koef. rastresitosti uračunati u jediničnu cijenu).
</t>
  </si>
  <si>
    <t xml:space="preserve">Izvedba betonske stabilizacije u trupu ceste iznad pješčane posteljice iznad postojeće EKI (profil 10x40cm).
Betonska stabilizacija se postavlja u sloju debljine 10 cm na prethodno zbijeni sloj pijeska. 
Jedinična cijena stavke uključuje sav potreban rad, materijal, pomoćna sredstva i transporte za izvedbu stavke.
Obračun po m3 ugrađenog betona.
</t>
  </si>
  <si>
    <t xml:space="preserve">Dobava i polaganje PVC zaštitnih polucijevi Ø160mm iznad odkopanih i ugroženih kabela EKI HT-a prije zasipanja pijeskom i zaštitnim betonom.
Obračun po m' položene polucijevi.
</t>
  </si>
  <si>
    <t>PREKOPI I ZAŠTITA ZA HEP ODS</t>
  </si>
  <si>
    <t xml:space="preserve">Geodetski snimak novo izvedene kabelske kanalizacije na prekopima kao podloga za unos u katastar vodova. Snimak se predaju u tiskanom obliku (3x) i kao elektronički zapis na digitalnom mediju.
</t>
  </si>
  <si>
    <t xml:space="preserve">Pažljivi ručni iskop na trasi postojeće elektroenergetske mreže HEP ODS-a na mjestima gdje je građevinskim projektom predviđeno otkopavanje trase. Profil iskopa rova cca 0,6x0,8m (ŠxV). Materijal iz iskopa odlagti sa strane rova 0,5m od ivice rova.
Obračun po m3 ručnog iskopa.
</t>
  </si>
  <si>
    <t xml:space="preserve">Dobava i polaganje PVC zaštitnih polucijevi Ø160mm iznad odkopanih i ugroženih kabela HEP ODS-a prije zasipanja pijeskom i zaštitnim betonom.
Obračun po m' položene polucijevi.
</t>
  </si>
  <si>
    <t xml:space="preserve">Izvedba betonske stabilizacije u trupu ceste iznad pješčane posteljice iznad postojeće EE mreže HEP ODS-a (profil 10x60cm).
Betonska stabilizacija se postavlja u sloju debljine 10 cm na prethodno zbijeni sloj pijeska. 
Jedinična cijena stavke uključuje sav potreban rad, materijal, pomoćna sredstva i transporte za izvedbu stavke.
Obračun po m3 ugrađenog betona.
</t>
  </si>
  <si>
    <t>Trasiranje (iskolčenje) - obilježavanje trasa polaganja cijevi, kabela i pozicija kabelskih zdenaca od strane ovlaštenog geodeta. Trasa je vođena na tlu.
Obračun po m' trase.</t>
  </si>
  <si>
    <t xml:space="preserve">Kombinirani strojno-ručni iskop rova dimenzija cca 0,4m x 0,8m (strojno cca 50% a ručno cca 50%) za polaganje cijevi u pločniku i kolniku, bez obzira na kategoriju terena. Dubina rova 80cm, širina rova 40cm, pokos strana okomit (sve prema normalnom profilu u nacrtnoj dokumentaciji). Sva proširenja  kao i produbljenja kanala veća od dokaznice mjera neće se priznavati već ju je izvoditelj dužan ukalkulirati u jediničnu cijenu. Proširenje i produbljenje kanala na mjestima temelja tupova, zdenaca, horizontalnih lomova i sl. uključeno u stavku. 
Na mjestima gdje rov prolazi blizu suhozida, rubnjaka i ostalih cestovnih građevina iskop vršiti pažljivo.
Jedinična cijena stavke uključuje sav potreban rad, materijal i transporte za kompletnu izvedbu opisanog rada. U cijeni su predviđene i sve zaštitne i sigurnosne mjere duž trase, kao i sva potrebna razupiranja kanala.
Višak materijala iz iskopa nakon zatrpavanja rova odvesti na deponiju, što je  obračunato posebnom stavkom troškovnika.
Obračun će se izvršiti prema projektiranom profilu bez priznavanja prekomjerno izvedenih količina iskopa.
Obračun po m3 iskopanog materijala u sraslom stanju.
</t>
  </si>
  <si>
    <t xml:space="preserve">Kombinirani strojno-ručni iskop rova dimenzija cca 0,6m x 0,8m (strojno cca 50% a ručno cca 50%) za polaganje cijevi u pločniku i kolniku, bez obzira na kategoriju terena. Dubina rova 80cm, širina rova 60cm, pokos strana okomit (sve prema normalnom profilu u nacrtnoj dokumentaciji). Sva proširenja  kao i produbljenja kanala veća od dokaznice mjera neće se priznavati već ju je izvoditelj dužan ukalkulirati u jediničnu cijenu. Proširenje i produbljenje kanala na mjestima temelja tupova, zdenaca, horizontalnih lomova i sl. uključeno u stavku. 
Na mjestima gdje rov prolazi blizu suhozida, rubnjaka i ostalih cestovnih građevina iskop vršiti pažljivo.
Jedinična cijena stavke uključuje sav potreban rad, materijal i transporte za kompletnu izvedbu opisanog rada. U cijeni su predviđene i sve zaštitne i sigurnosne mjere duž trase, kao i sva potrebna razupiranja kanala.
Višak materijala iz iskopa nakon zatrpavanja rova odvesti na deponiju, što je  obračunato posebnom stavkom troškovnika.
Obračun će se izvršiti prema projektiranom profilu bez priznavanja prekomjerno izvedenih količina iskopa.
Obračun po m3 iskopanog materijala u sraslom stanju.
</t>
  </si>
  <si>
    <t xml:space="preserve">Strojni iskop jame za ugradnju kabelskog zdenca u pločniku ili kolniku, bez obzira na kategoriju terena. Dubina jame 120cm, širina jame 100 x 120cm, pokos strana okomit. 
Jedinična cijena stavke uključuje sav potreban rad, materijal i transporte za kompletnu izvedbu opisanog rada. U cijeni su predviđene i sve zaštitne i sigurnosne mjere, kao i sva potrebna razupiranja.
Višak materijala iz iskopa nakon zatrpavanja odvesti na deponiju, što je  obračunato posebnom stavkom troškovnika.
Obračun će se izvršiti prema projektiranom profilu bez priznavanja prekomjerno izvedenih količina iskopa.
Obračun po m3 iskopanog materijala u sraslom stanju.
</t>
  </si>
  <si>
    <t xml:space="preserve">Dobava pijeska krupnoće zrna promjera 0-4 mm  i izrada posteljice  u debljini 10 cm te obloke uz cijevi i kabele te 10cm iznad tjemena najviše cijevi, po cijeloj širini kanala sa zbijanjem. Ukupna visina piješčane posteljice i obloge iznosi 20cm. Prilikom izrade treba se pridržavati pada dna rova tako da cijevi po cijeloj dužini leži na podlozi. 
Jedinična cijena stavke uključuje sav potreban rad, pomoćna sredstva i transporte za izvedbu opisanog rada.
Obračun po m3 ugrađenog materijala u zbijenom stanju (koef. zbijenosti i koef. rastresitosti uračunati u jediničnu cijenu).
</t>
  </si>
  <si>
    <t xml:space="preserve">Strojno zatrpavanje preostalog dijela rova probranim materijalom iz iskopa na dijelu gdje trasa rova prolazi kolnikom i pločnikom, uz obavezno nabijanje materijala u slojevima po 25cm. Zbijanje se vrši slojevito na vrijednost 80MN/cm2 i dokazuje atestom. Na djelovima gdje trasa prolazi po zelenom terenu ili bankini materijalom se rov zatrpava do vrha.
Obračun po m3 ugrađenog materijala u zbijenom stanju (koef. zbijenosti i koef. rastresitosti uračunati u jediničnu cijenu).
</t>
  </si>
  <si>
    <t>- kabelska kanalizacija za EKI (rov 0,4 x 0,6)</t>
  </si>
  <si>
    <t>- prekopi za HEP ODS (rov 0,6 x 0,6)</t>
  </si>
  <si>
    <t xml:space="preserve">Dobava, doprema i polaganje u rov u kolniku i pločniku tamponskog sloja frakcije 0-32 mm, debljine 30cm.
Zbijenost sloja tampona min. Me= 80MN/m2 i dokazuje se atestom. 
Jedinična cijena stavke uključuje sav potreban rad, materijal i transporte za kompletnu izvedbu stavke.
Obračun po m³ ugrađenog tampona u zbijenom stanju.
</t>
  </si>
  <si>
    <t>- kabelska kanalizacija za EKI (rov 0,4 x 0,3)</t>
  </si>
  <si>
    <t>- prekopi za HEP ODS (rov 0,6 x 0,3)</t>
  </si>
  <si>
    <t xml:space="preserve">Izvedba betonske stabilizacije na dijelu gdje trasa kabelskog rova za EKI poprečno siječe kolnik (profil 10x40cm).
Betonska stabilizacija se postavlja u sloju debljine 10 cm na prethodno zbijeni sloj tampona debljine min 25cm kao podloga za asfaltni zastor. 
Jedinična cijena stavke uključuje sav potreban rad, materijal, pomoćna sredstva i transporte za izvedbu stavke.
Obračun po m3 ugrađenog betona.
</t>
  </si>
  <si>
    <t xml:space="preserve">Dobava materijala i izrada ravnog nastavka (spojnice) na kabelu kapaciteta do 100 parica. U stavku uključena dobava i ugradnja nastavka (spojnice) tip XAGA 500 "RAYCHEM" ili jednakovrijean proizvod. Uz nastavak isporučiti i ugraditi komplet paričnih konektora i originalni kit za spajanje prema tipu ugrađenog nastavka. Stavka obuhvaća sve radove na pripremi kabela i ugradnji nastavka, sve do pune funkcionalnosti. Prije narudžbe provjeriti tip nastavka sa predstavnicima HT d.d.
Obračun po kom ugrađenog nastavka.
</t>
  </si>
  <si>
    <t xml:space="preserve">Dobava materijala i izrada ravnog nastavka (spojnice) na kabelu kapaciteta do 50 parica. U stavku uključena dobava i ugradnja nastavka (spojnice) tip XAGA 500 "RAYCHEM" ili jednakovrijean proizvod. Uz nastavak isporučiti i ugraditi komplet paričnih konektora i originalni kit za spajanje prema tipu ugrađenog nastavka. Stavka obuhvaća sve radove na pripremi kabela i ugradnji nastavka, sve do pune funkcionalnosti. Prije narudžbe provjeriti tip nastavka sa predstavnicima HT d.d.
Obračun po kom ugrađenog nastavka.
</t>
  </si>
  <si>
    <t xml:space="preserve">Dobava materijala i izrada ravnog nastavka (spojnice) na kabelu kapaciteta do 200 parica. U stavku uključena dobava i ugradnja nastavka (spojnice) tip XAGA 500 "RAYCHEM" ili jednakovrijean proizvod. Uz nastavak isporučiti i ugraditi komplet paričnih konektora i originalni kit za spajanje prema tipu ugrađenog nastavka. Stavka obuhvaća sve radove na pripremi kabela i ugradnji nastavka, sve do pune funkcionalnosti. Prije narudžbe provjeriti tip nastavka sa predstavnicima HT d.d.
Obračun po kom ugrađenog nastavka.
</t>
  </si>
  <si>
    <t xml:space="preserve">Dobava lijevano željeznog poklopca nosivosti 400kN te ugradnja na postojeće kabelske zdence HT-a u trupu ceste. Prije zamjene poklopca oko zdenca armiranim betonom ojačati rubove za ugradnju zdenca. Sve potrebne iskope oko postojećeg zdenca izvoditi isključivo ručno uz povećani oprez.
Obračun po kom ugrađenog poklopca.
</t>
  </si>
  <si>
    <t xml:space="preserve">Dobava i ugradnja kabelske niskonaponske 1kV spojnice za plastične energetske kabele sa i bez armature, za kabele presjeka do 4x150-240mm2. Stavka sadrži pripremu kabela i žila te ugradnju spojnice do pune funkcionalnosti.
Obračun po kom ugrađene spojnice.
</t>
  </si>
  <si>
    <t xml:space="preserve">Dobava i ugradnja kabelske niskonaponske 1kV spojnice za plastične energetske kabele sa i bez armature, za kabele presjeka do 4x10-35mm2. Stavka sadrži pripremu kabela i žila te ugradnju spojnice do pune funkcionalnosti.
Obračun po kom ugrađene spojnice.
</t>
  </si>
  <si>
    <t xml:space="preserve">Dobava i ugradnja kabelske srednjenaponske 20kV spojnice za energetske kabele sa zaštitom od žica ili traka, presjeka do 1x120-240mm2. Stavka sadrži pripremu kabela te ugradnju spojnice do pune funkcionalnosti.
Obračun po kom ugrađene spojnice.
</t>
  </si>
  <si>
    <t xml:space="preserve">Dobava i polaganje 1kV energetskog kabela XP00-A 4x150mm2 direktno u zemljani rov na pješčanu posteljicu.
Obračun po m' položenog kabela.
</t>
  </si>
  <si>
    <t xml:space="preserve">Dobava i polaganje 1kV energetskog kabela XP00-A 4x35mm2 direktno u zemljani rov na pješčanu posteljicu.
Obračun po m' položenog kabela.
</t>
  </si>
  <si>
    <t>GRAĐEVINSKI RADOVI UZ EKI i HEP</t>
  </si>
  <si>
    <t xml:space="preserve">Dobava i polaganje 20kV energetskog kabela XHE 49-A 1x185mm2 direktno u zemljani rov na pješčanu posteljicu.
Obračun po m' položenog kabela.
</t>
  </si>
  <si>
    <t xml:space="preserve">Zaštita postojećih kabela HEP ODS-a za vrijeme otkopa dasčanim oplatama i podupiračima. Rov iznad kabela je potrebno vidljivo označiti trakama upozorenja.
Obračun po m' zaštićenog rova.
</t>
  </si>
  <si>
    <r>
      <t>Dobava, polaganje i spajanje PVC-om izoliranog jednožičnog (punog) vodiča tip H07V-U, presjeka 4mm2, za spajanje svjetiljki javne rasvjete na odvojne stezaljke za SKS. Konfiguracija vodiča 3xH07V-U 1x2,5mm</t>
    </r>
    <r>
      <rPr>
        <vertAlign val="superscript"/>
        <sz val="10"/>
        <color theme="1"/>
        <rFont val="Tahoma"/>
        <family val="2"/>
        <charset val="238"/>
      </rPr>
      <t>2</t>
    </r>
    <r>
      <rPr>
        <sz val="10"/>
        <color theme="1"/>
        <rFont val="Tahoma"/>
        <family val="2"/>
        <charset val="238"/>
      </rPr>
      <t xml:space="preserve"> (crni, plavi, zeleno-žuti).
Obračun po m' ugrađene konfiguracije vodiča.
 </t>
    </r>
  </si>
  <si>
    <t xml:space="preserve">Dobava i polaganje kabela TK59-50 xDSL u prethodno pripremljen rov ili kabelsku kanalizaciju. Vodič kabela izrađen od meko odžarenog bakra, izolacija od pjenastog polietilena s ovojnicom od punog polietilena. Elementi použenja su parice, osnovne i glavne grupe. Jezgra mora biti sa ispunjenim međuprostorima  specijalnom masom za punjenje TK kabela. Plašt mora biti slojevit (aluminijska traka trajno slijepljena u preklopu).
Obračun po m' položenog kabela.
</t>
  </si>
  <si>
    <t>- TK59-50 xDSL 50x2x0,4</t>
  </si>
  <si>
    <t>- TK59-50 xDSL 100x2x0,4</t>
  </si>
  <si>
    <t>- TK59-50 xDSL 200x2x0,4</t>
  </si>
  <si>
    <t xml:space="preserve">Dobava i polaganje PEHD cijevi vanjskog promjera Ø50mm u prethodno pripremljen zemljani rov na pješčanu posteljicu. Cijevi moraju biti izrađene od polietilena visoke gustoće, glatke izvana i iznutra, za radni tlak do 10 bara, predviđene za upuhavanje TK kabela. U stavku uračunati originalne PEHD spojnice za ravni nastavak cijevi u rovu.
Obračun po m' konfiguracije cijevi 1 x PEHD Ø50mm.
</t>
  </si>
  <si>
    <r>
      <t xml:space="preserve">- 1 x PEHD </t>
    </r>
    <r>
      <rPr>
        <sz val="10"/>
        <color theme="1"/>
        <rFont val="Arial"/>
        <family val="2"/>
        <charset val="238"/>
      </rPr>
      <t>Ø50mm</t>
    </r>
  </si>
  <si>
    <t xml:space="preserve">Dobava i polaganje PEHD cijevi vanjskog promjera Ø110mm u prethodno pripremljen zemljani rov na pješčanu posteljicu. Cijevi moraju biti izrađene od polietilena visoke gustoće, glatke izvana i iznutra, za radni tlak do 10 bara, predviđene za upuhavanje TK kabela. U stavku uračunati originalne PEHD spojnice za ravni nastavak cijevi u rovu.
Obračun po m' konfiguracije cijevi 1 x PEHD Ø110mm.
</t>
  </si>
  <si>
    <r>
      <t xml:space="preserve">- 1 x PEHD </t>
    </r>
    <r>
      <rPr>
        <sz val="10"/>
        <color theme="1"/>
        <rFont val="Arial"/>
        <family val="2"/>
        <charset val="238"/>
      </rPr>
      <t>Ø110mm</t>
    </r>
  </si>
  <si>
    <t>Dobava i polaganje PVC cijevi Ø160mm na prekopim ceste za buduće potrebe HEP ODS-a. Cijevi se polažu u konfiguraciji 3xPVC Ø160mm, na pješčanu posteljicu u prethodno pripremljen rov. Nakon polaganja krajeve cijevi začepiti originalnim čepovima.
Obračun po m' položene cijevi.</t>
  </si>
  <si>
    <r>
      <t xml:space="preserve">- 1 x PVC </t>
    </r>
    <r>
      <rPr>
        <sz val="10"/>
        <color theme="1"/>
        <rFont val="Arial"/>
        <family val="2"/>
        <charset val="238"/>
      </rPr>
      <t>Ø160mm</t>
    </r>
  </si>
  <si>
    <t xml:space="preserve">Dobava, ugradnja i spajanje odvodnika prenapona tip 2+3, polariteta 4P, u postojeće razvodne ormare javne rasvjete. Uz odvodnik prenapona isporučiti i ugraditi predosigurač. Stavka sadrži sve radove do pune funkcionalnosti.
Obračun po kompl ugrađenog odvodnika prenapona i predosigurača.
</t>
  </si>
  <si>
    <t xml:space="preserve">Karakteristike LED modula:
- cestovna asimetrična optika
- zasjenjenje svjetiljke min. G*3 ili bolje (prema HRN EN 13201:2016 Annex A)
- klasa bliještanja min. D.5 (vrlo nisko bliještanje) ili bolje (prema HRN EN 13201:2016 Annex A)
- efektivni svjetlosni tok: min 7308lm
- ukupna snaga svjetiljke (LED modul+predspoj): max: 63W
- svjetlotehnička efikasnost svjetiljke: min 116 lm/W
- faktora snage cos φ: 0,95 ili više
- predspoj sa automatskom autonomnom regulacijom snage u 5 karakterističnih točaka (DDF2 ušteda 32%) 
- boja svjetlosti maksimalno 3000K
- uzvrat boje (Ra) minimalno 80
- trajnost LED modula i drivera: minimalno 100.000h uz održavanje 90% inicijalnog svjetlosnog toka svih doda svjetiljke uz maksimalno 10% dioda ispod incijalnog toka (oznaka L90B10)
Gornjem opisu odgovara svjetiljka kao tip: Philips ClearWay BGP307 LED84-4S/830 PSD II DM12 42/60 DDF2 SRG10,  ili jednakovrijedan proizvod.
</t>
  </si>
  <si>
    <t xml:space="preserve">Dobava, ugradnja i spajanje svijetiljke za cestovnu rasvjetu predviđena za ugradnju LED modula sa minimalno slijedećim karakteristikama:
- kućište i nosač izrađeni od tlačno lijevanog aluminija
- optički sustava načinjen od optičkih leća
- jedinstveni tip kućišta svjetiljke za LED modul od cca 1000 do 13000 lm, 
- stupanj IP zaštite (optičkog dijela svjetiljke i predspoja) min IP66
- stupanj mehaničke zaštite svjetiljke: IK08
- optika zaštićena ravnim staklom 
- ULOR ≤ 0,0%
- klasa električne zaštite: kl. II
- postavljanje na stup/konzolu promjera 42-60 mm
 - regulacija kuta svijetiljke +15° do -90°
- mogućnost regulacije preko DALI protokola
- zaštita od prenapona ≥ 3 kV
- raspon radne temperature -30°C do +35°C   
- zasebni uređaj za prenaponsku zaštitu: kl. II+III (Imax=10kA, Umax=10kV)
- pasivno hlađenje
- max. udarna površina na vjetar: Scx 0.0203 m2
- dozvoljena max. težina svjetiljke je 6kg
</t>
  </si>
  <si>
    <t xml:space="preserve">Karakteristike LED modula:
- cestovna asimetrična optika
- zasjenjenje svjetiljke min. G*4 ili bolje (prema HRN EN 13201:2016 Annex A)
- klasa bliještanja min. D.6 (vrlo nisko bliještanje) ili bolje (prema HRN EN 13201:2016 Annex A)
- efektivni svjetlosni tok: min 4806lm
- ukupna snaga svjetiljke (LED modul+predspoj): max: 40W
- svjetlotehnička efikasnost svjetiljke: min 121 lm/W
- faktora snage cos φ: 0,95 ili više
- predspoj sa automatskom autonomnom regulacijom snage u 5 karakterističnih točaka (DDF2 ušteda 32%) 
- boja svjetlosti maksimalno 3000K
- uzvrat boje (Ra) minimalno 80
- trajnost LED modula i drivera: minimalno 100.000h uz održavanje 90% inicijalnog svjetlosnog toka svih doda svjetiljke uz maksimalno 10% dioda ispod incijalnog toka (oznaka L90B10)
Gornjem opisu odgovara svjetiljka kao tip: Philips ClearWay BGP307 LED54-4S/830 PSD II DW10 42/60 DDF2 SRG10,  ili jednakovrijednan proizvod.
</t>
  </si>
  <si>
    <t>Redni
broj</t>
  </si>
  <si>
    <t>O p i s   r a d o v a</t>
  </si>
  <si>
    <t>Jedinica
mjere</t>
  </si>
  <si>
    <t>Jedinična  cijena</t>
  </si>
  <si>
    <t>Ukupna    cijena</t>
  </si>
  <si>
    <t>UREĐENJE UL. P.RADIĆA I GUNDULIĆEVE ULICE U CRIKVENICI</t>
  </si>
  <si>
    <t xml:space="preserve">Troškovnik trase ceste i potporno obložnog zida </t>
  </si>
  <si>
    <t>Napomena: Opći tehnički uvjeti za radove na cestama Hrvatskih cesta i Hrvatskih autocesta dostupni su na internetu.</t>
  </si>
  <si>
    <t>1.0.</t>
  </si>
  <si>
    <t/>
  </si>
  <si>
    <t>1.1.</t>
  </si>
  <si>
    <t xml:space="preserve">Iskolčenje glavne trase i priključaka </t>
  </si>
  <si>
    <t>Iskolčenje obuhvaća sva geodetska mjerenja za trasu i priključke, kojima se podaci s projekta prenose na teren, osiguranje osi iskolčenja, profiliranje, obnavljanje iskolčenih oznaka na terenu za svo vrijeme građenja, odnosno do predaje radova investitoru. U ovaj se rad uključuje također preuzimanje i održavanje svih predanih osnovnih geodetskih snimaka, nacrta, te iskolčenja na terenu koja je naručilac predao izvođaču radova. U cijenu održavanja osi uključena su sva potrebna mjerenja i iskolčenja za sve pristupne ceste, paralelne putove, ogradu, pozajmišta materijala, deponije i drugo, u toku rada i pri tehničkom prijemu te izvođač nema pravo na posebnu naknadu za ove radove. 
Obračun po km zahvata u skladu s projektima i kontrola kvalitete prema OTU 1-02 .</t>
  </si>
  <si>
    <t xml:space="preserve"> </t>
  </si>
  <si>
    <t>Obračun po km.</t>
  </si>
  <si>
    <t>km</t>
  </si>
  <si>
    <t>1.2.</t>
  </si>
  <si>
    <t>Prometni elaborat</t>
  </si>
  <si>
    <t>Izrada prometnog elaborata privremene regulacije prometa - 4 primjerka. Prometni elaborat treba izraditi u skladu sa zakonskim odredbama.</t>
  </si>
  <si>
    <t>paušal</t>
  </si>
  <si>
    <t>1.3.</t>
  </si>
  <si>
    <t>Rušenja i uklanjanja</t>
  </si>
  <si>
    <t>1.3.1.</t>
  </si>
  <si>
    <t xml:space="preserve">Privremeno izmještanje vidljivih i pronađenih instalacija - postojećih instalacija. Stavka obuhvaća sav rad, opremu i materijal potreban 
za izmještanje i ponovno vraćanje u funkciju svih pronađenih instalacija. Sve pronađene i izmještene instalacije za čitavo vrijeme trajanja radova na obnovi moraju biti u funkciji, što je također uključeno u cijenu.  </t>
  </si>
  <si>
    <t>1.3.2.</t>
  </si>
  <si>
    <t xml:space="preserve">Montažerski radovi pri izmještanju instalacija. Stavka obuhvaća montažerske radove po ponudi vlasnika instalacija uključujući sav potreban rad, materijal i pribor do potpunog završetka rada.  
</t>
  </si>
  <si>
    <t>1.3.3.</t>
  </si>
  <si>
    <t>Lociranje komunalnih instalacija i priključaka od strane vlasnika instalacija s označavanjem trase postojećih instalacija i križanja s novoprojektiranom trasom.  Rad obuhvaća lociranje komunalnih instalacija i priključaka, koji su sastavni dio buduće prometnice ili koji
tijekom gradnje prometnice mogu biti ugroženi. Lociranje komunalnih instalacija obavlja komunalno poduzeće, vlasnik instalacija prema nalogu nadzornog inženjera ili predstavnika investitora. 
Izvođač radova dužan je zatražiti ponudu od komunalnog poduzeća za lokaciju komunalnih instalacija. Obračun je po m1 lociranih instalacija. Izvedba, kontrola kakvoće i obračun prema OTU 1-03.5.</t>
  </si>
  <si>
    <t>m’</t>
  </si>
  <si>
    <t>1.3.4.</t>
  </si>
  <si>
    <t xml:space="preserve">
Ručni iskop probnih poprečnih rovova duž projektiranih kanala radi utvrđivanja točnih pozicija i dubina postojećih instalacija te zatrpavanje probnih poprečnih rovova. Širina probnog rova je 0,5 m, prosječna dubina 1,5 m a prosječna dužina 1,2 m. Probni šlic potrebno je iskopati na mjestima koja odredi nadzorni inženjer, odnosno na djelovima trese na kojima se zna da postoje podzemne instalacije. 
Obračun je po kom kompletno izvedenih probnih rovova. Procijenjeno 
</t>
  </si>
  <si>
    <t>1.3.5.</t>
  </si>
  <si>
    <t>Vađenje i demontiranje čelične zaštitne ograde kod odvajanja od Vinodolske ulice. Stavka obuhvaća vađenje i demontiranje svih sastavnih elemenata ograde, iskop betona, vađenje 
stupića te utovar i prijevoz na mjesto oporabe i zbrinjavanja.  Obračun je po m1 demontirane ograde.  Izvedba, kontrola kakvoće i obračun prema OTU 103.2.</t>
  </si>
  <si>
    <t>1.3.6.</t>
  </si>
  <si>
    <t xml:space="preserve">Izmještanje postojećih instalacija (nadzemna oprema) - stupova zračnih vodova električne energije, telefonskih vodova, električne rasvjete i
druge opreme. Opremu je potrebno izmjestiti prema nalogu Nadzornog inženjera na poziciju koja odgovara funkcionalnosti, novom stanju  i uvjetima lokalne zajednice. Stavkom su obuhvaćeni svi građevinski i elektrotehnički radovi potrebni za potpuno dovršenje stavke. Obračun po komadu. Predvidivo </t>
  </si>
  <si>
    <t>1.3.7.</t>
  </si>
  <si>
    <t>Vađenje, demontiranje i izmještanje prometnih znakova i reklamnih ploča.  Ovaj rad obuhvaća vađenje i pažljivo demontiranje prometnih
znakova i reklamnih ploča, radi eventualne ponovne montaže, utovar i prijevoz na
privremeno odlagalište, utovar i prijevoz do mjesta ugradnje za neoštećene-upotrebljive znakove za ponovnu montažu, iskop za
temelje, betoniranje temelja i ponovnu montažu istih. Obračun je po komadu demontiranih i ponovno montiranih znakova i ploča. Znakove za ponovno postavljanje odrediti će Nadzorni inženjer u suradnji s Investitorom. Izvedba, kontrola kakvoće i obračun prema OTU 1-03.2.</t>
  </si>
  <si>
    <t>1.3.8.</t>
  </si>
  <si>
    <t>Vađenje, demontiranje i izmještanje nosača (stupova) prometnih znakova i druge signalizalizacije.  Ovaj rad obuhvaća vađenje i pažljivo demontiranje nosača prometnih znakova radi ponovne montaže, utovar i prijevoz na privremeno odlagalište, utovar i prijevoz do mjesta ugradnje i ponovnu montažu neoštećenih nosača. Nosače za ponovno postavljanje odrediti će Nadzorni inženjer u suradnji s Investitorom.
Obračun je po komadu demontiranih i ponovno
montiranih nosača.  Izvedba, kontrola kakvoće i obračun prema OTU 103.2.</t>
  </si>
  <si>
    <t>1.3.9.</t>
  </si>
  <si>
    <t xml:space="preserve">Rušenje i uklanjanje postojećih rubnjaka s utovarom i prijevozom na mjesto oporabe ili zbrinjavanja.  Obračun je po m1 porušenih i ukonjenih rubnjaka. Izvedba, kontrola kakvoće i obračun prema OTU 1-03.2.
</t>
  </si>
  <si>
    <t>1.3.10.</t>
  </si>
  <si>
    <t xml:space="preserve">Rušenje i uklanjanje postojećih monolitnih slivnika.  Jedinična cijena obuhvaća rušenje i uklanjanje slivnika, odvoz i zbrinjavanje viška materijala na odlagalište, zatrpavanje rupe porušenog slivnika, s zbijanjem do, Ms ≥ 40 MN/m2, te uređenje okoliša nakon rušenja. Obračun je po komadu porušenog i uklonjenog slivnika. Rušenja slivnika određuje nadzorni inženjer u skladu s potrebama izgradnje-uređenja ulice. </t>
  </si>
  <si>
    <t>1.3.11.</t>
  </si>
  <si>
    <t xml:space="preserve">Rušenje i uklanjanje postojećih revizionih okana koja se položajno ne uklapaju u uređenje ulice.
Jedinična cijena obuhvaća rušenje i uklanjanje okana sa svim njegovim dijelovima, odvoz i zbrinjavanje viška materijala na odlagalište, zatrpavanje rupe porušenog okna, s zbijanjem do, Ms ≥ 40 MN/m2, te uređenje okoliša nakon rušenja. Obračun je po komadu porušenog i uklonjenog okna. Rušenje okana određuje nadzorni inženjer u skladu s zahtjevima  izgradnje-uređenja ulice. Izrada novih okana koja ostaju u funkciji predviđena su u projektima instalacija. </t>
  </si>
  <si>
    <t>1.3.12.</t>
  </si>
  <si>
    <t>1.3.13.</t>
  </si>
  <si>
    <t xml:space="preserve">
Visinska prilagodba (uklapanje) vodovodnih kapa iznad zatvarača. Obračun je po komadu.
</t>
  </si>
  <si>
    <t>1.3.14.</t>
  </si>
  <si>
    <t>Rušenje, uklanjanje i drobljenje postojećih betonskih nogostupa prosječne širine 110 cm, sa svim troškovima rada, utovara, prijevoza i zbrinjavanja materijala sukladno odredbama Zakona o održivom gospodarenju otpadom. Rušenja obavljati pažljivo, bez nanošenja štete na ostalim objektima uz cestu ili instalacijama.
Na mjestima uz objekte prije rušenja provjeriti nalazi li se objekt ispod nogostupa ili pasice te tome prilagoditi način rušenja i obnove pločnika. Također treba upoznati vlasnike objekata o obimu i načinu izrade pločnika uz objekte. Rušenja radti prema odredbi nadzornog inženjera i uz suglasnost stanara. Obračun je po m3 porušenih i uklonjenih betonskih nogostupa.  Izvedba, kontrola kakvoće i obračun prema OTU 1-03.2.</t>
  </si>
  <si>
    <t xml:space="preserve">m3 </t>
  </si>
  <si>
    <t>1.3.15.</t>
  </si>
  <si>
    <t>Rušenje, uklanjanje i drobljenje postojećih betonskih pasica prosječne  širine 30 cm i sličnih betonskih elemenata, sa svim troškovima utovara, prijevoza i zbrinjavanja sukladno odredbama Zakona o održivom gospodarenju otpadom. Rušenja obavljati pažljivo, bez nanošenja štete na ostalim objektima uz cestu ili instalacijama.  Obračun je po m1 porušenih i uklonjenih betonskih pasica.  Izvedba, kontrola kakvoće i obračun prema OTU 1-03.2.</t>
  </si>
  <si>
    <t>1.3.16.</t>
  </si>
  <si>
    <t>Rušenje, uklanjanje i drobljenje postojećih betonskih kanalica prosječne  širine 30 cm,
sa svim troškovima utovara, prijevoza i zbrinjavanja sukladno odredbama Zakona o održivom gospodarenju otpadom. Rušenja obavljati pažljivo, bez nanošenja štete na ostalim objektima uz cestu ili instalacijama.  Obračun je po m1 porušenih i uklonjenih betonskih pasica.  Izvedba, kontrola kakvoće i obračun
prema OTU 1-03.2.</t>
  </si>
  <si>
    <t>1.3.17.</t>
  </si>
  <si>
    <t xml:space="preserve">Uklanjanje asfaltnih slojeva debljine do 10 cm.  Stavka obuhvaća kompletno uklanjanje odgovarajućim tehnološkim postupkom svih
postojećih asfaltnih slojeva iz kolničke konstrukcije, utovar i odvoz uklonjenog asfaltnog sloja te zbrinjavanje i stalno odlaganje na za to predviđeno odlagalište uključujući troškove odlaganja i pronalaženja odlagališta. Zbrinjavanje provesti sukladno Zakona o održivom gospodarenju otpadom. Obračun je po m3 uklonjenih asfaltnih slojeva kolničke konstrukcije.  
</t>
  </si>
  <si>
    <t>1.3.18.</t>
  </si>
  <si>
    <t xml:space="preserve">Iskop postojećeg nosivog sloja od kamenog materijala. Dimenzija prema odredbama projekta. Stavka obuhvaća iskop postojećeg nosivog sloja od kamenog materijala iz kolničke konstrukcije ceste, prosječne debljine 20 cm, utovar i odvoz uklonjenog nosivog sloja, te stalno odlaganje na za to predviđeno odlagalište uključujući troškove odlaganja i pronalaženja odlagališta. Zbrinjavanje provesti sukladno Zakona o održivom gospodarenju otpadom. 
Obračun je po m3 uklonjenog nosivog sloja od kamenog materijala.  </t>
  </si>
  <si>
    <t>1.3.19</t>
  </si>
  <si>
    <t xml:space="preserve">Iskop postojećeg nosivog sloja od kamenog materijala. Dimenzije prema odredbama projekta. Stavka obuhvaća pažljivi iskop postojećeg nosivog sloja od kamenog materijala iz kolničke konstrukcije nogostupa, prosječne debljine 15 cm, utovar i odvoz uklonjenog nosivog sloja, te stalno odlaganje na za to predviđeno odlagalište uključujući troškove odlaganja i pronalaženja odlagališta. Iskop se obavlja do ogradnih zidova ili zidova objekata. iObračun je po m3 uklonjenog nosivog sloja od kamenog materijala.  </t>
  </si>
  <si>
    <t>1.3.20.</t>
  </si>
  <si>
    <t xml:space="preserve">Rušenje i ponovna izrada prilagođenih postojećih kolnih ulaza na projektirane (izvedene) visine - kolnika odnosno nogostupa, beton istog tipa kao nogostup. Stavka obuhvaća sav rad, opremu, prijevoze i materijal potreban za potpuno dovršenje stavke. Obračun po m2 prilagođenog prilaza. 
 </t>
  </si>
  <si>
    <t>m2</t>
  </si>
  <si>
    <t>1.3.21.</t>
  </si>
  <si>
    <t xml:space="preserve">Demontaža i ponovna montaža postojećih kolnih i pješačkih vrata. Stavka obuhvaća vađenje i demontiranje postojećih kolnih i pješačkih vrata,njihovo skladištenje za vrijeme trajanja radova, te ponovna ugradnja. Radove treba obaviti bez nanošenja štete na ostalim objektima i posjedima uz cestu. Ovaj rad i njegov obim   odrediti će nadzorni inženjer za pozicije gdje je potrebna prilagodba položaja vrata zbog uređenja ceste. Obračun je po komadu demontiranih, uskladištenih, te obnovljenih i prilagođenih novom stanju i ponovo ugrađenih vrata.  Izvedba, kontrola kakvoće i obračun prema OTU 1-03.4. 
Predvidivo 8 kom.
</t>
  </si>
  <si>
    <t>1.3.22.</t>
  </si>
  <si>
    <t>Demontaža i ponovna montaža semafora kod Vinodolske ulice.  Stavka obuhvaća pažljivo uklanjanje semaforskog stupa, skladištenje za vrijeme trajanja radova, te ponovnu ugradnju. Radove treba obaviti ovlaštena radna organizacija za tu vrstu  radova, na način da se ne nanosi šteta na instalacijama ili objektu u neposrednoj blizini.
Ovaj rad izvršiti će se prema odredbi  nadzornog inženjera. Obračun je po komadu demontiranog i ponovno postavljenog semafora nakon završenih radova na tom prostoru.</t>
  </si>
  <si>
    <t>1.3.23.</t>
  </si>
  <si>
    <t>1.4</t>
  </si>
  <si>
    <t>PRIPREMNI RADOVI UKUPNO:</t>
  </si>
  <si>
    <t>2.0.</t>
  </si>
  <si>
    <t>ZEMLJANI RADOVI</t>
  </si>
  <si>
    <t>2.1.</t>
  </si>
  <si>
    <t xml:space="preserve">
Strojni široki iskop tla u "B" kategoriji obuhvaća plitke iskope s ručnim dotjerivanjem do razina i rubova predviđenih projektom. Rad uključuje i utovar u prijevozna sredstva i odvoz na trajno odlagalište i sve troškove odlaganja. Iskop se obavlja prema profilima i visinskim kotama iz projekta, a uzimajući u obzir geomehaničke osobine tla. Postojeće intalacije u zoni izvođenja radova treba označiti i osigurati od oštećenja.
Obračun se vrši po m3 iskopanog tla u staslom stanju, a obuhvaća i utovar, prijevoz,odlaganje i uređenje na odlagalištu. Stavka sadrži sve troškove radova i sredstva do potpunog dovršenja rada s prijevozom na udaljenost od 20 km. Iskop 640 m3. (OTU st. 2-02).
</t>
  </si>
  <si>
    <t xml:space="preserve">    </t>
  </si>
  <si>
    <t>2.2.</t>
  </si>
  <si>
    <t>Planiranje i uređenje planuma posteljice od kamenih materijala. Rad obuhvaća uređenje posteljice u usjecima, nasipima, tj. grubo i fino planiranje materijala i nabijanje do tražene zbijenosti. Posteljica kao završni sloj nasipa ili usjeka treba imati ujednačenu nosivost, a uređuje se  u debljini od najviše 50 cm. Na izrađenoj posteljici treba kontrolirati kvalitetu odnosno stupanj zbijenosti Sz ≥100 % i modul stišljivosti mjeren kružnom pločom fi 30 cm  Ms ≥ 40 MN/m2. Ukoliko se ne može postići tražena zbijenost na razini poteljice treba izraditi zamjenu materijala u debljini sloja od min. 30 cm, odnosno na pozicijama koje odredi nadzorni inženjer. Izvedba, kontrola kakvoće i obračun prema OTU 2-10 i 2-10.3. Obračun po m2 uređene i zbijene površine.</t>
  </si>
  <si>
    <t>ZEMLJANI RADOVI UKUPNO:</t>
  </si>
  <si>
    <t>3.0.</t>
  </si>
  <si>
    <t>POVRŠINSKA ODVODNJA</t>
  </si>
  <si>
    <t>3.1.</t>
  </si>
  <si>
    <t xml:space="preserve">Ugradnja rubnjaka na podlozi od betona klase 
C 12/15 od predgotovljenih betonskih elemenata klase C 35/45, XF4, dimenzija 15/25 cm. Postavljanje rubnjaka prema detaljima iz projekta.  Obračun je po m1 izvedenog rubnjaka, a u cijeni je uključena izvedba podloge, nabava i doprema predgotovljenih elemenata i betona, privremeno uskladištenje i razvoz, svi prijevozi i prijenosi, priprema podloge, rad na ugradnji s obradom sljubnica cem mortom 3:1, njega betona te sav potreban dodatni rad, oprema i materijal što je potreban za potpuno dovršenje stavke. Rubnjak treba biti otporan na smrzavanje i sredstva za odmrzavanje i sol. Na mjestima uklapanja u postojeće površine i rubove, na početku i kraju izgradnje rubnjake treba uklopiti visinski i položajno u postojeće plohe ili rubnjak. Izvedba, kontrola kakvoće i obračun prema OTU 3-04.7.1. </t>
  </si>
  <si>
    <t>POVRŠINSKA ODVODNJA UKUPNO:</t>
  </si>
  <si>
    <t>4.0.</t>
  </si>
  <si>
    <t>KOLNIČKA KONSTRUKCIJA</t>
  </si>
  <si>
    <t>Asfaltna kolnička konstrukcija ceste</t>
  </si>
  <si>
    <t>4.1.</t>
  </si>
  <si>
    <t>Nosivi sloj od mehanički zbijenog zrnatog kamenog materijala - MNS Ø 0-63 mm. Rad obuhvaća dobavu, prijevoze i ugradnju zrnatog kamenog materijala u nosivi sloj kolničke konstrukcije. Debljina sloja određena je projektom i iznosi d=30 cm. Ovaj nosivi  sloj može raditi tek kad nadzorni inžinjer primi posteljicu u pogledu ravnosti, projektiranih nagiba i traženih uvjeta kvalitete. Zbijanje treba obavljati pažljivo preko cijele površine sloja i na mjestima koja nisu dostupna strojevima. Modul stišljivosti i stupanj zbijenosti završnog nosivog sloja površine od mehanički zbijenog materijala mora iznositi Ms≥100 MN/m2 i Sz≥100%. 
Obračun je po m3 ugrađenog materijala u zbijenom stanju. Izvedba, kontrola kakvoće i obračun prema OTU 5-01.
d=30 cm, Ms≥100 MN/m2</t>
  </si>
  <si>
    <t>4.2</t>
  </si>
  <si>
    <t>Nosivi sloj od mehanički zbijenog zrnatog kamenog materijala za nogostup  - MNS Ø 0-32 mm. Rad obuhvaća dobavu, prijevoze i ugradnju zrnatog kamenog materijala u nosivi sloj kolničke konstrukcije. Debljina sloja određena je projektom i iznosi d=15 cm. Ovaj nosivi  sloj može raditi tek kad nadzorni inžinjer primi posteljicu u pogledu ravnosti, projektiranih nagiba i traženih uvjeta kvalitete. Zbijanje treba obavljati pažljivo preko cijele površine sloja i na mjestima koja nisu dostupna strojevima. Modul stišljivosti i stupanj zbijenosti završnog nosivog sloja površine od mehanički zbijenog materijala mora iznositi Ms≥80 MN/m2 i Sz≥100%. 
Obračun je po m3 ugrađenog materijala u zbijenom stanju. Izvedba, kontrola kakvoće i obračun prema OTU 5-01.
d=15 cm, Ms≥80 MN/m2</t>
  </si>
  <si>
    <t>4.3.</t>
  </si>
  <si>
    <r>
      <t>Izrada bitumeniziranog nosivog sloja za srednje prometno opterećenje, debljine 6,0 cm od asfaltbetona AC 22 base 50/70 AG6 M2.</t>
    </r>
    <r>
      <rPr>
        <b/>
        <sz val="10"/>
        <rFont val="Arial"/>
        <family val="2"/>
        <charset val="238"/>
      </rPr>
      <t xml:space="preserve">
</t>
    </r>
    <r>
      <rPr>
        <sz val="10"/>
        <rFont val="Arial"/>
        <family val="2"/>
        <charset val="238"/>
      </rPr>
      <t>U cijeni su sadržani svi troškovi nabave
materijala, proizvodnje, prijevozi i ugradnje asfaltne mješavine, sva oprema i sve ostalo potrebno za potpuno izvršenje radova prema tehničkim uvjetima i standardima. Obračun je po m2 gornje površine stvarno položenog i ugrađenog nosivog sloja.  Izvedba i kontrola kakvoće prema (HRN EN 13108-1)  i tehničkim svojstvima i zahtjevima za građevne proizvode za proizvodnju asfaltnih mješavina i za asfaltne slojeve kolnika, (OTU st.5-04.)</t>
    </r>
  </si>
  <si>
    <r>
      <t>m</t>
    </r>
    <r>
      <rPr>
        <vertAlign val="superscript"/>
        <sz val="10"/>
        <rFont val="Arial"/>
        <family val="2"/>
        <charset val="238"/>
      </rPr>
      <t>2</t>
    </r>
  </si>
  <si>
    <t>4.4.</t>
  </si>
  <si>
    <t>Izrada bitumenskog međusloja za sljepljivanje asfaltnih slojeva. Rad obuhvaća nabavu materijala, prijevoz, upotrebu opreme te sav rad na izradi pripreme podloge. Obračun po m2 gornje površine ugrađenog sloja. (OTU III st 6-01)</t>
  </si>
  <si>
    <t>4.5.</t>
  </si>
  <si>
    <r>
      <t>Izrada habajućeg sloja od asfaltbetona 
AC 11 surf 50/70 AG4 M3.</t>
    </r>
    <r>
      <rPr>
        <b/>
        <sz val="10"/>
        <rFont val="Arial"/>
        <family val="2"/>
        <charset val="238"/>
      </rPr>
      <t xml:space="preserve"> </t>
    </r>
    <r>
      <rPr>
        <sz val="10"/>
        <rFont val="Arial"/>
        <family val="2"/>
        <charset val="238"/>
      </rPr>
      <t xml:space="preserve">Fizičko - mehanička svojstva, poprečni pad, položaj izvedenog sloja te ocjena kvalitete radova treba biti prema Općim tehničkim uvjetima za radove na cestama, tehničkom propisu za asfaltne kolnike i važećim normama. Rad obuhvaća nabavu materijala, pripremu podloge, prijevoz, upotrebu opreme, sva zasjecanja na spojevima sa starim asfaltom, obradu reški prema OTU te izradu, kontrolu kvalitete ugradnje i kontrolu izvedenog sloja. U cijeni su sadržani svi troškovi nabave, materijala, prijevozi i svi ostali troškovi potrebni za izvođenje radova.(OTU III st.6-03).
Obračun po m2 gornje površine položenog sloja asfaltnog sloja debljine d=4,0 cm.
</t>
    </r>
  </si>
  <si>
    <t>4.6</t>
  </si>
  <si>
    <t>Izrada obnove habajućeg sloja u Tomislavovoj ulici prema uvjetima ŽUC-a. Obnova habajućeg sloja izraditi će se od asfaltbetona 
AC 11 surf 50/70 AG3 M3., s eruptivnim agregatom. Fizičko - mehanička svojstva, poprečni pad, položaj izvedenog sloja te ocjena kvalitete radova treba biti prema Općim tehničkim uvjetima za radove na cestama, tehničkom propisu za asfaltne kolnike i važećim normama. Rad obuhvaća, glodanje, nabavu materijala, pripremu podloge, bitumenski međusloj za sljepljivanje slojeva, prijevoz, upotrebu opreme, sva zasjecanja na spojevima sa starim asfaltom, obradu reški prema OTU te izradu, kontrolu kvalitete ugradnje i kontrolu izvedenog sloja. U cijeni su sadržani svi troškovi nabave, materijala, prijevozi i svi ostali troškovi potrebni za izvođenje radova.(OTU III st.6-03).
Obračun po m2 gornje površine položenog sloja asfaltnog sloja debljine d=4,0 cm.</t>
  </si>
  <si>
    <t>glodanje prosječne debljine 4 cm</t>
  </si>
  <si>
    <t>bitumenski međusloj za sljepljivanja asfalta</t>
  </si>
  <si>
    <t xml:space="preserve">habajući sloj asfalta AC 11 surf 50/70 AG3 M3, s eruptivnim agregatom, d=4 cm </t>
  </si>
  <si>
    <t>Betonska hodna površina nogostupa</t>
  </si>
  <si>
    <t>4.7</t>
  </si>
  <si>
    <t xml:space="preserve">
Izrada nogostupa od betona klase C 35/45, razreda izloženosti XF3, debljine 15 cm. 
Betoniranje se izrađuje na ispravno izrađenoj, isplaniranoj i preuzetoj podlozi od zbijenog zrnatog kamenog materijala, zbijenog sa Ms ≥ 80 MN/m2. Beton nogostupa treba biti otporan na sol i smrzavanje prema normi HRN U.M1.055. Razdjelnice izraditi na svaka 1-2 m, ovisno o širini nogostupa, odnosno prema OTU, stavka 3-04.8.1. Reške obraditi s cementnim mortom 1:3.
U jediničnoj cijeni obračunati su svi radovi  izrade nogostupa, sredstva za rad, prijevozi, nabava materijala, doprema i ugradnja betona, te njega betona nakon ugradbe, kao i svi troškovi oplate. Kvaliteta betona, izrada i kontrola kvalitete moraju zadovoljiti uvjete iz knjige IV OTU, odnosno Tehnički propis za betonske konstrukcije. Obračun po m2 izrađene ploče nogostupa debljine 15 cm.
</t>
  </si>
  <si>
    <t>4.8</t>
  </si>
  <si>
    <t>Armaturni čelik B500B (OTU 7-01.5)
U betonski nogostup postaviti će se konstruktivna armatura od mreže Q257. Armatura mora biti čista, bez masnoća ili ljuspica korozije. Za distancu od oplate, odnosno podloge treba koristiti podmetače. 
U jediničnu cijenu ulazi nabava, svi prijevozi, čiščenje, savijanje, postavljanje i povezivanje armature, podmetači i nosači armature uz sav potreban rad i transport.
Obračun je po kg ugrađenog čelika prema armaturnim nacrtima.</t>
  </si>
  <si>
    <t>kg</t>
  </si>
  <si>
    <t>4.9</t>
  </si>
  <si>
    <t xml:space="preserve">Strojno rezanje-zasjecanje asfalta ili betona bez obzira na debljinu sloja.  Obračun po m1. Izvedba, kontrola kakvoće i obračun prema OTU 1-03.  </t>
  </si>
  <si>
    <t>m1</t>
  </si>
  <si>
    <t>KOLNIČKA KONSTRUKCIJA UKUPNO:</t>
  </si>
  <si>
    <t>5.0.</t>
  </si>
  <si>
    <t>POTPORNO OBLOŽNI ZID</t>
  </si>
  <si>
    <t>5.1.</t>
  </si>
  <si>
    <t xml:space="preserve">Iskolčenje zidova (OTU knjiga I, st. 1-02.1)
Na osnovi podataka iz projekta treba iskolčiti zid tako da se osigura  njihov pravilan položaj u horizontalnom i vertikalnom smislu. Iskolčenje obuhvaća sva geodetska mjerenja kojima se na terenu identificiraju ili postavljaju stalne točke (reperi, poligonske točke), čiji se položaj određuje koordinatno i visinski, te prenose  podaci s projekta na teren. Nakon provedbe osnovnog iskolčenja, izvoditelj iskolčenja izrađuje elaborat osnovnog iskolčenja, te ga predaje investitoru prilikom primopredaje iskolčenja. Ove radove mogu izvodit samo poduzeća registrirana za tu vrstu djelatnosti.
U osnovno iskolčenje ulazi i osiguranje točaka i osi iskolčenja, iskolčenje građevine, obnavljanje i održavenje iskolčenih oznaka do predaje radova investitoru, kao i izrada elaborata i predaja geodetskih točaka i osi investitoru.
Ukupna duljina svih zida Luk= 56,80 m
Obračun po m' zida.
</t>
  </si>
  <si>
    <t>5.2</t>
  </si>
  <si>
    <t>Strojni iskop za potporno obložni zid (OTU 4-01.1).Iskop za zid se izvodi prema projektu u nagibu od 1:6. u materijalu A kategorije.
Iskop se izvodi strojno.
U jediničnoj cijeni sadržan je sav potreban materijal i rad na iskopu te utovar u prijevozno sredstvo.
Obračun po m3 iskopanog sraslog materijala.</t>
  </si>
  <si>
    <t>5.3</t>
  </si>
  <si>
    <t xml:space="preserve">Zatrpavanje prostora uz donji dio zida
(OTU 2-16.01)  
Nasipavanje se izvodi zida kamenim materijalom iz iskopa, i to njegovim sitnim frakcijama. Nasipavanje se izvodi do linije posteljice nogostupa. Nasip se grubo planira i zbija. Zbijanje se izvodi ručnim pneumatskim nabijačima.
U jediničnu cijenu sadržan sav materijal i rad na zatrpavanju, planiranju i zbijanju
Obračun je po m3 ugrađenog materijala u zbijenom stanju.
</t>
  </si>
  <si>
    <t>5.4</t>
  </si>
  <si>
    <t>Prijevoz viška materijala iz iskopa (OTU 2-07)
Ovom stavkom obuhvaća se prijevoz sveg iskopanog materijala na odlagalište udaljenosti do 2.500 m, istovar i uređenje odlagališta, te sve ostale troškove opisane u posebnim tehničkim uvjetima ovog troškovnika i potpoglavlju 2-07 OTU/V. 
U jediničnoj cijeni sadržan sav materijal i rad na transportu, istovaru i uređenju deponije.
Obračun po m3  preveženog materijala u zbijenom stanju.</t>
  </si>
  <si>
    <t>5.5</t>
  </si>
  <si>
    <t>Podložni beton C12/15 (OTU 7-01.4)
Izrada, doprema i ugradnja sloja podložnog betona ispod zida betonom klase C12/15. Sloj je prosječne debljine 10 cm.
U jediničnoj cijeni sadržan je i sav rad i materijal na izradi, dopremi i ugradbi betona i obrada betona prilikom ugradnje.
Obračun je po m3 ugrađenog podložnog betona.</t>
  </si>
  <si>
    <t>5.6</t>
  </si>
  <si>
    <t>Beton potpornog zida C30/37 (OTU 7-01.4)
Izrada, doprema i betoniranje potpornog zida u jednostranoj oplati betonom C30/37, razreda izloženosti XC2.
U jediničnu cijenu  ulaze svi troškovi izrade, dopreme i ugradnje betona, dobava, izrada, postava, održavanje, skidanje, premiještanje i čišćenje svih potrebnih oplata i skela, uključujući sredstva za rad kao i zaštitu i njegu betona.
Obračun je po m3 ugrađenog betona.</t>
  </si>
  <si>
    <t>5.7</t>
  </si>
  <si>
    <t xml:space="preserve">
Žardinjera za cvijeće C30/37 
Žardinjere za cvijeće izvode se u sklopu armirano betonskog potpornog zida.
Količine obračunate u stavci betona potpornog zida.
</t>
  </si>
  <si>
    <t>5.8</t>
  </si>
  <si>
    <t xml:space="preserve">Oblaganje (zidanje) prednjeg lica potporno obložnog zida 
Oblaganje vanjskih ploha AB zida kamenom piljenom bunjom  nepravilnog oblika. Ukupna debljina obloge ab zida je 25 cm: 20 cm debljina obloge kamenom + 5 cm morta. Kamen se slaže bez istaknutih sljubnica (s uvučenim fugama u formi suhozida), a polaže u mort debljine 4-5 cm s prethodnom postavom armaturnih mreža Q188 uz betonski zid.  Izvesti potrebna povezivanja s nosivim zidom sidrenjem. 
Obračun je po m2 ugrađenog kamena po projektiranom presjeku, a u cijeni je uključena i dobava morta, svi prijevozi i prijenosi, izrada i demontaža oplate i skele, kao i sav drugi potrebni rad i materijal (zaštita obložene površine prema pravilima struke i završno čišćenje). 
Izvesti u svemu prema uputi konstruktera i nadzornog inženjera. </t>
  </si>
  <si>
    <t>5.9</t>
  </si>
  <si>
    <t>Izrada parapetnog zida sa dvostranom obradom  kamenom
Izrada parapetnog zida sa obradom obje strane kamenom piljenom bunjom  nepravilnog oblika 
zidanim u betonu klase C25/30, konstruktivno armiranog mrežama Q-257. Kamen se slaže bez istaknutih sljubnica (s uvučenim fugama u formi suhozida) u svemu prema nacrtima, detaljima i uvjetima iz projekta. (22,0 m3)
Obračun je po m2 parapetnog zida po projektiranom presjeku, a u cijeni je uključena dobava morta, svi prijevozi i prijenosi, izrada i demontaža oplate i skele, kao i sav drugi potrebni rad i materijal.</t>
  </si>
  <si>
    <t>5.10</t>
  </si>
  <si>
    <t>Izrada betonske kape parapetnog zida 
Dobava materijala i izvedba betonske kape prosječne širine 45 cm i prosječne debljine 10 cm betonom C25/30 u dvostrukoj glatkoj oplati. Kapa se izvodi u ravnini s kamenom oblogom (prema donjoj cesti) i s prepustom 4-5 cm na suprotnoj strani. Po cijeloj dužini kape, gdje nema prepusta, postaviti letvicu 4x4 cm, kako bi nakon uklanjanja ostala fuga po cijeloj dužini zida. Sa suprotne strane s prepustom, po cijeloj dužini izvesti okapnicu. Kapa se izvodi u padu 2% prema gornjoj cesti. Na sve bridove prilikom betoniranja postaviti letvice kako bi  rubovi ostali pod kutem od 45°. Gornju plohu kape izvesti glatku. 
U cijenu stavke uračunati trnove, spoj kape i zida, dobavu, montažu, oplatu, te sav rad i materijal. 
Obračun je po m1.</t>
  </si>
  <si>
    <t>5.11</t>
  </si>
  <si>
    <t>Armaturni čelik B500B (OTU 7-01.5)
U elemente predviđene za armiranje treba postaviti armaturu točno prema armaturnim planovima iz izvedbenog projekta. Armatura mora biti povezana visinski i horizontalno kako nebi došlo do deformacija prilikom betoniranja. 
      U sklopu osnovne armature zidaugrađuju se profili F8 (sidra)koja služe za povezivanje kamene obloge zida s betonskim dijelovima zida. Broj sidara 4 kom na m2.
Armatura mora biti čista, bez masnoća ili ljuspica korozije. Za distancu od oplate smiju se koristiti samo plastični podmetači. Strogo se pridržavati debljina zaštitnih slojeva betona za armaturu. Nakon montaže, armaturu zapisnički prima nadzorni inženjer.
     U jediničnu cijenu ulazi nabava, dobava, čiščenje, savijanje, postavljanje i povezivanje armature, podmetači i nosači armature uz sav potreban rad i transport.
Obračun je po kg ugrađenog čelika prema armaturnim nacrtima.</t>
  </si>
  <si>
    <t>5.12</t>
  </si>
  <si>
    <t xml:space="preserve">Procjednice promjera 50 mm (OTU 4-01.8)
Dobava i ugradnja procjednica u potpornim zidovima prema detalju iz projekta. Procjednice su PVC cijevi profila 50 mm na svakih cca 1,50 m.
U jediničnoj cijeni sadržana je nabava, dobava i ugradnja cijevi u oplatu  uz  sva potrebna namiještanja i učvršćenja kako nebi došlo do pomaka cijevi prilikom betoniranja.
Obračun je po m' ugrađene cijevi.
</t>
  </si>
  <si>
    <t>5.13</t>
  </si>
  <si>
    <t>Hidroizolacijski premaz unutrašnjosti žardinjere
( OTU 3-05.3.3)
Premazivanje unutarnjih površina žardinjere s dva sloja hladnog hidroizolacijskog premaza.
U jediničnoj cijeni sadržan sav materijal i rad na premazivanju površina.
Obračun po m2 premazane površine.</t>
  </si>
  <si>
    <t>5.14</t>
  </si>
  <si>
    <t>Cijevi za odvodnju
Cijevi za odvodnju viška vode iz armiranobetonske žardinjere promjera F50 mm postavlja se iza zida i priključuje na na okno oborinske odvodnje.
U jediničnu cijenu je uključen sav potreban rad i materijal potreban za dovršenje stavke.
Obračun po m ugrađene cijevi.</t>
  </si>
  <si>
    <t>5.15</t>
  </si>
  <si>
    <t xml:space="preserve">Cijevi za navodnjavalje
Za navodnjavanje se ugrađuju "alkaten" cijevi promjera 25 mm s propadajućim priborom za navodnjavanje žardinjera.
U jediničnu cijenu je uključen sav potreban rad i materijal potreban za dovršenje stavke.
Obračun po m ugrađene cijevi.
</t>
  </si>
  <si>
    <t>POTPORNO OBLOŽNI ZID UKUPNO:</t>
  </si>
  <si>
    <t>6.0.</t>
  </si>
  <si>
    <t xml:space="preserve">OSTALI RADOVI </t>
  </si>
  <si>
    <t>6.1.</t>
  </si>
  <si>
    <t xml:space="preserve">Izrada betonskih pasica (m1) od betona klase C 35/45, prema dimenzijama iz projekta. Stavka
obuhvaća monolitnu izradu betonskih pasica od betona prema detaljima iz projekta. U cijeni je
uključena nabava betona, mase za zalijevanje i ostalih potrebnih materijala, svi prijevozi i prijenosi, privremeno skladištenje materijala, planiranje i zbijanje podloge, Ms&gt;80 MN/m2, postavljanje i demontaža potrebne oplate, rad na ugradnji i njezi betona, izrada i obrada razdjelnica kao i svi pomoćni radovi, oprema i materijali za potpuno dovršenje betonskih pasica. Obračun je po m1 izvedene betonske pasice. OTU 3-04.7.1. 
</t>
  </si>
  <si>
    <t>6.2.</t>
  </si>
  <si>
    <t xml:space="preserve">Izrada stepenica od betona klase C 30/37 na mjestima ulaza u objekte ili denivelacije terena. Stavka obuhvaća prilagođenja postojećih stepenica novim visinama ceste. Stepenice na ulazima i prilazima objektima izraditi slično kao postojeće, odnosno s materijalima i prema obliku već postojećih. Jedinična cijena obuhvaća sav rad, opremu i materijal potreban za potpuno dovršenje stavke. Obim zahvata za svaku lokaciju određuje nadzorni inženjer uz suglasnost investitora.  Obračun je po komadu. Izvedba, kontrola kakvoće i obračun prema OTU 7-01.4
 </t>
  </si>
  <si>
    <t>6.3.</t>
  </si>
  <si>
    <t xml:space="preserve">Izrada obnove popločenja s postojećim ili novim betonskom elementima, min debljine d=8 cm.
Opločnici se postavljaju na isplaniranu zbijenu podlogu, preuzetu od nadzornog inženjera, na koju se postavlja sloj od drobljenog agregata 2-4 mm u sloju debljine 3-5 cm. Na ovaj sloj polažu se opločnici. Fuge se fugiraju s materijalom za fugiranje, s pijeskom 0/2 mm ili tucanikom 1/3 mm odnosno prema uputama proizvođača opločnika i nadzornog inženjera.
Rad obuhvaća dobavu, prijevoze, ugradnju, sve materijale i sredstva potreba za potpuno dovršenje rada prema uputama proizvođaća za predviđeni tip elementa. Obračun po m2 popločene površine puta.  </t>
  </si>
  <si>
    <t>6.4</t>
  </si>
  <si>
    <t xml:space="preserve">
Izrada obnove kamenog popločenja nogostupa i kamenog rubnjaka.
Rad obuhvaća zamjenu oštećenih kamenih ploča s  novim pločama. Kamene ploče trebaju biti istih dimenzija kao postojeće i od istovrsnog kamena. Ploče se polažu u cementni mort 1:3, debljine 4 cm, na pravilno isplaniranu i uređenu-obnovljenu podlogu. Također treba obnoviti i zamijeniti oštećene kamene rubnjake. Kamene rubnjake izraditi prema postojećim dimenzijama, ukoliko će se dijelom koristiti postojeći rubnjaci koji ostanu neoštećeni nakon vađenja sa sadašnjeg mjesta. Obim rada i način zamjene rubnjaka i popločenja odrediti će nadzorni inženjer u suradnji s investitorom. Rad obuhvaća izradu, dobavu, prijevoze, ugradnju, sve materijale i sredstva potreba za potpuno dovršenje rada. 
 </t>
  </si>
  <si>
    <t>6.5</t>
  </si>
  <si>
    <t>6.6</t>
  </si>
  <si>
    <t>6.7</t>
  </si>
  <si>
    <t>6.8</t>
  </si>
  <si>
    <t>Pješačka ograda od pravokutnih hladno oblikovanih čeličnih profila s vertikalnom ispunom. Ograda se antikorozivno zaštićuje vrućim pocinčavanjem te dodatnim 
dvokomponentnim epoxi premazom ukupne debljine 80 µm (u jednom ili dva sloja) i na kraju dvokomponentnim poliuretanskim premazom
debljine minimalno 60 µm. Jedinična cijena sadrži troškove nabave svih materijala,  izrade ograde, prijevoza, montaže, antikorozivne zaštite te svih radova i opreme potrebne za potpuno dovršenje rada. Duljinu ograde prilagoditi terenskim uvjetima. Obračun po m1 ispravno izrađene, antikorozivno zaštićene i montirane ograde. Ograda sa 45 kg po m1</t>
  </si>
  <si>
    <t>OSTALI RADOVI UKUPNO:</t>
  </si>
  <si>
    <t>7.0</t>
  </si>
  <si>
    <t>PROMETNA SIGNALIZACIJA</t>
  </si>
  <si>
    <t>7.1</t>
  </si>
  <si>
    <t>HORIZONTALNA SIGNALIZACIJA</t>
  </si>
  <si>
    <t>7.1.1</t>
  </si>
  <si>
    <t>7.1.2</t>
  </si>
  <si>
    <t>7.1.3</t>
  </si>
  <si>
    <t>7.1.4</t>
  </si>
  <si>
    <t>7.1.5</t>
  </si>
  <si>
    <t>7.1.6</t>
  </si>
  <si>
    <t>7.1.7</t>
  </si>
  <si>
    <t>7.1.8</t>
  </si>
  <si>
    <t>7.1.9</t>
  </si>
  <si>
    <t>7.1.10</t>
  </si>
  <si>
    <t>7.1.11</t>
  </si>
  <si>
    <t>7.1.12.</t>
  </si>
  <si>
    <t xml:space="preserve">Izrada oznaka za okomita parkirališna mjesta, dimenzija 2,5 m x 4,50 m, ( H62 ), crtom širine 10 cm žute boje  s retroreflektivnim zrncima klase II. Oznake na kolniku izvode se prema projektu te u skladu s važećim Pravilnikom o prometnim znakovima, opremi i signalizaciji na cestama i važećim hrvatskim normama koje reguliraju to područje (HRN 1436). U cijenu ulazi sav rad, materijal prijevoz i sve ostalo što je potrebno za potpuni dovršetak posla uključujući potrebna ispitivanja kakvoće materijala i rada. Obračun je po kom izvedenih oznaka. Izvedba, kontrola kakvoće i obračun prema OTU 9-02 i 9-02.2.
</t>
  </si>
  <si>
    <t>7.1.13.</t>
  </si>
  <si>
    <t>Izrada oznaka - slova "R"  visine 1,6 m,na parkirnim mjestima, s žutom bojom, klase II. Oznake na kolniku izvode se prema projektu te
u skladu s važećim Pravilnikom o prometnim znakovima, opremi i signalizaciji na cestama i važećim hrvatskim normama koje reguliraju to područje (HRN 1436). U cijenu ulazi sav rad, materijal prijevoz i sve ostalo što je potrebno za potpuni dovršetak posla uključujući potrebna ispitivanja kakvoće materijala i rada. Obračun je po kom izvedenih oznaka. Izvedba, kontrola kakvoće i obračun prema OTU 9-02 i 9-02.2.</t>
  </si>
  <si>
    <t>7.1.14.</t>
  </si>
  <si>
    <t>HORIZONTALNA SIGNALIZACIJA UKUPNO:</t>
  </si>
  <si>
    <t>7.2</t>
  </si>
  <si>
    <t>VERTIKALNA SIGNALIZACIJA</t>
  </si>
  <si>
    <t>Stavkama troškovnika je obuhvaćena nabava (izrada) i bojenje znakova i stupova, lijepljenje folije, prijevoz i postavljanje (ugradnja) prometnog znaka sa stupom - nosačem, potpornim stupom i temeljima, te ostali materijal i radovi vezani uz izradu i postavljanje prometnih znakova. Znakovi su izrađeni s retroreflektivnim materijalima stabilnim na UV zračenje i aplikacijom nanešenom na Al podlogu debljine 3.0 mm s pojačanim okvirom zbog kvalitete i trajnosti znakova. Prometni znakovi se postavljaju na vlastite stupove - nosače promjera 63.5 mm, δ = 3,2 mm, izrađene od Fe cijevi zaštićenih vrućim cinčanjem.</t>
  </si>
  <si>
    <t>Jedno stupno mjesto obuhvaća: iskop temelja za stup nosač i potporni stup, betoniranje temelja, ugradnju stupova - FeZn cijev promjera 63.5mm odgovarajuće dužine za stup nosač i potporni stup dužine prema pojedinim stavkama.  Radovi se izvode i obračunavaju prema Općim tehničkim uvjetima za radove na cestama (OTU Knjiga VI, Oprema ceste, poglavlje 9, st. 9-01).</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</si>
  <si>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</si>
  <si>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</si>
  <si>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</si>
  <si>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</si>
  <si>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</si>
  <si>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</si>
  <si>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</si>
  <si>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</si>
  <si>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</si>
  <si>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</si>
  <si>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</si>
  <si>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</si>
  <si>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</si>
  <si>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</si>
  <si>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</si>
  <si>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</si>
  <si>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</si>
  <si>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</si>
  <si>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</si>
  <si>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</si>
  <si>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</si>
  <si>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</si>
  <si>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</si>
  <si>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</si>
  <si>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</si>
  <si>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 xml:space="preserve">Nabava, prijevoz i postavljanje stupova od FeZn cijevi, Ø 63,5 mm. Stupovi se postavljaju u skladu s projektom prometne signalizacije, važećim Pravilnikom o prometnim znakovima, opremi i signalizaciji na cestama i važećim hrvatskim normama koje reguliraju to
područje. U cijeni je uključena dobava i postava stupova prema projektu, svi prijevozi i prijenosi sa skladištenjem te sav rad i materijal za ugradnju prema uvjetima iz projekta. Obračun je po m1 ugrađenih stupova.  Izvedba i kontrola kakvoće prema OTU 9-01.
</t>
  </si>
  <si>
    <t>7.2.26</t>
  </si>
  <si>
    <t xml:space="preserve">Izrada temelja stupa od betona klase C 20/25 s iskopom u materijalu "B" kategorije, oblika krnje piramide čije su stranice donjeg kvadrata 40 cm,
gornjeg 30 cm, a visine 70 cm.  Stavka obuhvaća iskop za temelje; dobavu, ugradbu i njegu betona; dobavu i ugradbu ankera i podložnih pločica za pričvršćenje stupa; zatrpavanje temelja; utovar viška materijala u prijevozno sredstvo i prijevoz do mjesta oporabe ili zbrinjavanja, odnosno sav rad, opremu i materijal potreban za potpuno dovršenje stavke.  Obračun je po komadu izvedenih temelja. Izvedba i kontrola kakvoće prema OTU 7-01, 7-01.4 i 9-01.
</t>
  </si>
  <si>
    <t>7.2.27</t>
  </si>
  <si>
    <t>VERTIKALNA SIGNALIZACIJA UKUPNO:</t>
  </si>
  <si>
    <t>REKAPITULACIJA,  TRASA - OBNOVA UL. P. RADIĆA</t>
  </si>
  <si>
    <t>1. PRIPREMNI RADOVI UKUPNO:</t>
  </si>
  <si>
    <t>kn</t>
  </si>
  <si>
    <t>2. ZEMLJANI RADOVI UKUPNO:</t>
  </si>
  <si>
    <t>3. POVRŠINSKA ODVODNJA UKUPNO:</t>
  </si>
  <si>
    <t>4. KOLNIČKA KONSTRUKCIJA UKUPNO:</t>
  </si>
  <si>
    <t>5. POTPORNI ZID UKUPNO:</t>
  </si>
  <si>
    <t>6. OSTALI RADOVI:</t>
  </si>
  <si>
    <t>7.1. HORIZONTALNA SIGNALIZACIJA UKUPNO:</t>
  </si>
  <si>
    <t>7.2. VERTIKALNA SIGNALIZACIJA UKUPNO:</t>
  </si>
  <si>
    <t xml:space="preserve">Rijeka, prosinac 2018., </t>
  </si>
  <si>
    <t>izmjena svibanj 2019.</t>
  </si>
  <si>
    <t>Sastavili:</t>
  </si>
  <si>
    <t xml:space="preserve">Branimir Pliskovac, dipl.ing.građ  </t>
  </si>
  <si>
    <t>Jolanda Ratko, dipl.ing. građ.  - točka 5</t>
  </si>
  <si>
    <t>Projektant:</t>
  </si>
  <si>
    <t>Branimir Pliskovac, dipl.ing.građ.</t>
  </si>
  <si>
    <t xml:space="preserve">   TROŠKOVNIK OBORINSKE KANALIZACIJE</t>
  </si>
  <si>
    <t xml:space="preserve">OBORINSKI KOLEKTOR </t>
  </si>
  <si>
    <t>OK1</t>
  </si>
  <si>
    <t>PVC DN 300</t>
  </si>
  <si>
    <t>L=</t>
  </si>
  <si>
    <t>OK2</t>
  </si>
  <si>
    <t>PVC DN 400</t>
  </si>
  <si>
    <t>OK3</t>
  </si>
  <si>
    <t>OK3.1</t>
  </si>
  <si>
    <t>OK4</t>
  </si>
  <si>
    <t>OK4.1</t>
  </si>
  <si>
    <t>OK4.2</t>
  </si>
  <si>
    <t>OK4.3</t>
  </si>
  <si>
    <t>OK5</t>
  </si>
  <si>
    <t>PES DN 400</t>
  </si>
  <si>
    <t>OK6</t>
  </si>
  <si>
    <t>PES DN 500</t>
  </si>
  <si>
    <t>21.65</t>
  </si>
  <si>
    <t>UKUPNO</t>
  </si>
  <si>
    <t>NAPOMENA:</t>
  </si>
  <si>
    <t>-Obračunski rov (dubina x širina): Oborinski rov: 160x100 cm
- Ovim troškovnikom nisu obuhvaćeni radovi na izvedbi oborinskog kolektora OK6 od okna 6.1-6.4</t>
  </si>
  <si>
    <t>A.</t>
  </si>
  <si>
    <t xml:space="preserve">PRIPREMNI RADOVI </t>
  </si>
  <si>
    <t>Iskolčenje trase  kolektora s označavanjem i osiguranjem svih važnijih točaka na trasi, prema projektu i situaciji. U količinu za stavku su uračunati i priključci slivnika.</t>
  </si>
  <si>
    <t>Obračunata i izrada elaborata skice iskolčenja, koja se prilaže na tehničkom pregledu.</t>
  </si>
  <si>
    <t>Sve glavne točke vezane na geodetsku mrežu
točaka.</t>
  </si>
  <si>
    <t>Izvođač preuzima iskolčenje i stalne geodetske točke na čuvanje tijekom cijele gradnje.</t>
  </si>
  <si>
    <t xml:space="preserve">Jedinična cijena sadrži i kontrolu visina tokom gradnje. </t>
  </si>
  <si>
    <t>Obračun po 1 m' iskolčene trase/cijevi neovisno o broju cjevovoda u rovu.</t>
  </si>
  <si>
    <t>a</t>
  </si>
  <si>
    <r>
      <rPr>
        <b/>
        <sz val="10"/>
        <rFont val="Arial"/>
        <family val="2"/>
        <charset val="238"/>
      </rPr>
      <t>Ograđivanje gradilišta</t>
    </r>
    <r>
      <rPr>
        <sz val="10"/>
        <rFont val="Arial"/>
        <family val="2"/>
        <charset val="238"/>
      </rPr>
      <t xml:space="preserve"> u skladu s propisima zaštite na radu. Izrada fiksne čvrste ograde radi osiguranja pješaka u tijeku gradnje.</t>
    </r>
  </si>
  <si>
    <t>Ograda visine 1.20 m postavlja se na rub radnog pojasa, tako da ne ometa radove. Predviđena je višekratna upotreba drvene građe, metalne konstrukcije i šipki. Ograda se postavlja obostrano po cijeloj duljini rova.</t>
  </si>
  <si>
    <t>Obračun po 1 m' postavljene ograde.</t>
  </si>
  <si>
    <t>Izrada Elaborata iskolčenja objekta od strane ovlaštenog geodeta (oborinska kanalizacija).</t>
  </si>
  <si>
    <t>Elaborat je potrebno izraditi u skladu s Zakonom regulativom.</t>
  </si>
  <si>
    <t>Predati kao digitalnu snimku u .dwg formatu na CD-u uz tri primjerka uvezanog elaborata.</t>
  </si>
  <si>
    <t xml:space="preserve">Jedinična cijena stavke uključuje sve potrebne terenske i uredske radove, te materijale za izradu komplet elaborata katastra </t>
  </si>
  <si>
    <t>Obračun komplet.</t>
  </si>
  <si>
    <t>komplet</t>
  </si>
  <si>
    <r>
      <rPr>
        <b/>
        <sz val="10"/>
        <rFont val="Arial"/>
        <family val="2"/>
        <charset val="238"/>
      </rPr>
      <t>Označavanje pozicije postojećih podzemnih instalacija.</t>
    </r>
    <r>
      <rPr>
        <sz val="10"/>
        <rFont val="Arial"/>
        <family val="2"/>
        <charset val="238"/>
      </rPr>
      <t xml:space="preserve">
Prije početka zemljanih radova u suradnji s nadležnim institucijama utvrditi dubine i pozicije podzemnih instalacija duž trase, te označiti njihove trase na terenu. Tijekom izvođenja radova pratiti da ne dođe do njihovog oštećenja.</t>
    </r>
  </si>
  <si>
    <t>Obračun po m' trase oborinske kanalizacije.</t>
  </si>
  <si>
    <r>
      <t xml:space="preserve">Ručni iskop probnih rovova
</t>
    </r>
    <r>
      <rPr>
        <sz val="10"/>
        <rFont val="Arial"/>
        <family val="2"/>
        <charset val="238"/>
      </rPr>
      <t>Ručni iskop probnih poprečnih rovova bez obzira na kategoriju terena duž projektirnih kanala, izvesti nakon obilježavanja postojećih instalacija.
Probni rovovi predviđaju se izvesti poprečno duljine 1,20 m, širine 0,60 m i dubine cca 1,2 m.
U cijenu stavke uključeno je zatrpavanje, nakon sondiranja postojećih instalacija. Za svaki probni rov potrebno je 1,50 m³ iskopa i zatrpavanja.</t>
    </r>
  </si>
  <si>
    <t>Obračun po kom. probnog šlica</t>
  </si>
  <si>
    <r>
      <t xml:space="preserve">Mostić za pješake
</t>
    </r>
    <r>
      <rPr>
        <sz val="10"/>
        <rFont val="Arial"/>
        <family val="2"/>
        <charset val="238"/>
      </rPr>
      <t>Dobava materijala, izrada i postavljanje mostića za prijelaz preko iskopanog rova za vrijeme izvođenja radova. Mostiće će se višekratno upotrebljavati (svaki 5-10 puta) te njihovo demontiranje i premještanje potrebno uračunati u cijenu stavke.</t>
    </r>
  </si>
  <si>
    <t>Obračun po komadu postavljenog mostića</t>
  </si>
  <si>
    <r>
      <t xml:space="preserve">Čelična ploča za prijelaz vozila.
Dobava čeličnih ploča za prijelaz automobila preko iskopanog rova za vrijeme izvođenja radova. </t>
    </r>
    <r>
      <rPr>
        <sz val="10"/>
        <rFont val="Arial"/>
        <family val="2"/>
        <charset val="238"/>
      </rPr>
      <t xml:space="preserve"> Mostiće će se višekratno upotrebljavati (svaki 5-10 puta) te njihovo demontiranje i premještanje potrebno uračunati u cijenu stavke.</t>
    </r>
  </si>
  <si>
    <r>
      <t>Izrada fotodokumentacije</t>
    </r>
    <r>
      <rPr>
        <sz val="10"/>
        <rFont val="Arial"/>
        <family val="2"/>
        <charset val="238"/>
      </rPr>
      <t xml:space="preserve"> karakterističnih detalja na trasi koji se ruše/obnavljaju prilikom izvođenja radova ili specifičnih detalja izvedbe na samoj oborinskoj kanalizaciji ili vodi.</t>
    </r>
  </si>
  <si>
    <t>Fotodokumentaciju je potrebno izraditi na trasi kolektora uz okućnice, potporne ili ogradnje zidpve, križanja s postojećim instalacijama te izvedbu prelaganja istih. Ovom stvakom je obraćunata i foto dokumentacija po nalogu Nadzora ili Projektanta. Potrebno je sve sporne detalje fotodokumentirati prije početka radova, za vrijeme izvedbe te po izvedenim radovima.</t>
  </si>
  <si>
    <t>Foto dokumentaciju potrebno je na CD predati Investitoru.</t>
  </si>
  <si>
    <t>ukupno</t>
  </si>
  <si>
    <t>B.</t>
  </si>
  <si>
    <t>ZEMLJANI I SLIČNI RADOVI</t>
  </si>
  <si>
    <t>NAPOMENA: 
Stavkama zemljanih radova obuhvaćeni su svi zemljani radovi za oborinsku kanalizaciju i  rekonstrukciju vodovoda.</t>
  </si>
  <si>
    <t>Kombinirani ručni i strojni iskop rova za polaganje oborinske kanalizacije i rekonstruiranog vodovoda, bez obzira na kategoriju tla.</t>
  </si>
  <si>
    <r>
      <t xml:space="preserve">Dubina i širina kanala prema uzdužnom profilu i karakterističnim poprečnim presjecima. </t>
    </r>
    <r>
      <rPr>
        <b/>
        <sz val="10"/>
        <rFont val="Arial"/>
        <family val="2"/>
        <charset val="238"/>
      </rPr>
      <t>(Iskop rova obračunat je do kote nivelete postojeće prometnice!)</t>
    </r>
  </si>
  <si>
    <t>Iskop vršiti strojno uz pomoć pneumatskog pribora ili ručno. U blizini postojećih instalacija ili objekata iskope vršiti ručno. Jediničnom cijenom stavke potrebno je obuhvatiti ove radove.</t>
  </si>
  <si>
    <t>Upotreba ekspoloziva nije moguća.</t>
  </si>
  <si>
    <t>Stranice iskopa zasjeći vertikalno, a iskopani materijal odvesti na trajnu deponiju.</t>
  </si>
  <si>
    <t>Uključena su sva potrebna produbljenja i proširenja kanala na mjestima gdje je to potrebno (npr. podzemne instalacije, podzemne građevine) te na mjestima predviđenim za izradu prekopa prometnice.</t>
  </si>
  <si>
    <t>Produbljenja i proširenja nastala iskopom, pogrešan iskop ili prekop, svi pokosi stranica iskopa bez obzira na kategoriju zemljišta, odroni i obrušavanja uslijed nepažnje ili atmosferskih utjecaja, radovi na zaštiti postojećih instalacija, kao i svi prateći radovi vezani za iskop neće se posebno priznavati niti u naročito otežanim okolnostima. Stoga sve gore navedeno treba uključiti u jediničnu cijenu rada.</t>
  </si>
  <si>
    <t>Stabilnost pokosa, ako je to potrebno treba postići prikladnim razupiranjem ili drugim prikladnim načinom. Kod većih se dubina rovovi obavezno moraju razupirati, a način razupiranja ovisi o dubini rova i vrsti tla. Način razupiranja predlaže izvođač, a odobrava nadzorni inžinjer. Kao svijetla širina kod nerazupiranih rovova računa se razmak u dnu, a kod razupiranja se računa razmak između razupiranih stijenki rova.</t>
  </si>
  <si>
    <t>Jedinična cijena stavke uključuje sav potreban rad i materijal za kompletnu izvedbu iskopa.</t>
  </si>
  <si>
    <t>Napomena:
prilikom iskopa potrebno je posebnu pažnju obratiti na dionice koje se izvode blizu postojećeg sanitarnog kolektora s obzirom da nije planirana rekonstrukcija istog.</t>
  </si>
  <si>
    <r>
      <t>Obračun po m</t>
    </r>
    <r>
      <rPr>
        <vertAlign val="superscript"/>
        <sz val="10"/>
        <rFont val="Arial"/>
        <family val="2"/>
        <charset val="238"/>
      </rPr>
      <t>3</t>
    </r>
    <r>
      <rPr>
        <sz val="10"/>
        <rFont val="Arial"/>
        <family val="2"/>
        <charset val="238"/>
      </rPr>
      <t xml:space="preserve"> materijala u sraslom stanju.</t>
    </r>
  </si>
  <si>
    <t>Iskop rova za polaganje cijevi oborinske kanalizacije i vodovoda</t>
  </si>
  <si>
    <t>Za karakteristični presjek uzet je presjek rova koji će se kao idealni presjek koristiti za obračun radova. (detalj iz projekta)</t>
  </si>
  <si>
    <r>
      <t>m</t>
    </r>
    <r>
      <rPr>
        <vertAlign val="superscript"/>
        <sz val="10"/>
        <rFont val="Arial"/>
        <family val="2"/>
        <charset val="238"/>
      </rPr>
      <t>3</t>
    </r>
  </si>
  <si>
    <t>Iskop rova na mjestima proširenja za okna kanalizacije i vodovoda.</t>
  </si>
  <si>
    <t>Za karakteristični obračunski presjek iskopa rova na mjestima okana uzet je pravokutni presjek 50 cm širi od vanjske stijenke okna.</t>
  </si>
  <si>
    <t>Iskop rova za slivnike, linijske rešetke i za cijev spoja slivnika i okna te iskop za hidrante.</t>
  </si>
  <si>
    <r>
      <t>Planiranje dna kanala</t>
    </r>
    <r>
      <rPr>
        <sz val="10"/>
        <rFont val="Arial"/>
        <family val="2"/>
        <charset val="238"/>
      </rPr>
      <t xml:space="preserve"> nakon iskopa.</t>
    </r>
  </si>
  <si>
    <t>Obuhvaćeno je planiranje dna kanala s točnošću +/-3 cm prema uzdužnom profilu.</t>
  </si>
  <si>
    <t xml:space="preserve">Eventualna prekomjerna produbljenja kanala ispuniti kamenom sitneži 0/8 mm i zbiti strojno. </t>
  </si>
  <si>
    <r>
      <t>Zbijenost podloge min. 20 MN/m</t>
    </r>
    <r>
      <rPr>
        <vertAlign val="superscript"/>
        <sz val="10"/>
        <rFont val="Arial"/>
        <family val="2"/>
        <charset val="238"/>
      </rPr>
      <t>2</t>
    </r>
    <r>
      <rPr>
        <sz val="10"/>
        <rFont val="Arial"/>
        <family val="2"/>
        <charset val="238"/>
      </rPr>
      <t>.</t>
    </r>
  </si>
  <si>
    <r>
      <t>Obračun po 1 m</t>
    </r>
    <r>
      <rPr>
        <vertAlign val="superscript"/>
        <sz val="10"/>
        <rFont val="Arial"/>
        <family val="2"/>
        <charset val="238"/>
      </rPr>
      <t>2</t>
    </r>
    <r>
      <rPr>
        <sz val="10"/>
        <rFont val="Arial"/>
        <family val="2"/>
        <charset val="238"/>
      </rPr>
      <t xml:space="preserve"> isplaniranog dna kanala oborinske kanalizacije i vodovoda</t>
    </r>
  </si>
  <si>
    <r>
      <t>Dobava, doprema pijeska veličine</t>
    </r>
    <r>
      <rPr>
        <sz val="10"/>
        <rFont val="Arial"/>
        <family val="2"/>
        <charset val="238"/>
      </rPr>
      <t xml:space="preserve"> </t>
    </r>
    <r>
      <rPr>
        <b/>
        <sz val="10"/>
        <rFont val="Arial"/>
        <family val="2"/>
        <charset val="238"/>
      </rPr>
      <t>zrna 0-8 mm</t>
    </r>
    <r>
      <rPr>
        <sz val="10"/>
        <rFont val="Arial"/>
        <family val="2"/>
        <charset val="238"/>
      </rPr>
      <t xml:space="preserve"> te izrada pješčane posteljice 10 cm ispod cijevi najmanje 25 cm, odnosno 30 cm oko i iznad tjemena cijevi.</t>
    </r>
  </si>
  <si>
    <r>
      <t>Posteljica se izvodi od 2 dijela: donji dio ispod cijevi, razastrti cijelom širinom kanala, poravnati u točno projektiranoj visini i nagibu te strojno zbiti na min. 20 MN/m</t>
    </r>
    <r>
      <rPr>
        <vertAlign val="superscript"/>
        <sz val="10"/>
        <rFont val="Arial"/>
        <family val="2"/>
        <charset val="238"/>
      </rPr>
      <t>2</t>
    </r>
    <r>
      <rPr>
        <sz val="10"/>
        <rFont val="Arial"/>
        <family val="2"/>
        <charset val="238"/>
      </rPr>
      <t>.</t>
    </r>
  </si>
  <si>
    <t>Na donji dio posteljice položiti cijev kolekora i podbiti je s obje strane pijeskom, tako da naliježe min 90°.</t>
  </si>
  <si>
    <r>
      <t>Nakon polaganja cijevi izvodi se bočni i gornji dio posteljice. Posebno dobro nabiti posteljicu bočno od cijevi. Zbijanje posteljice izvoditi pažljivo lakim strojem ("žabom"). Zbijenost gornje površine gotove posteljice min. 20 MN/m</t>
    </r>
    <r>
      <rPr>
        <vertAlign val="superscript"/>
        <sz val="10"/>
        <rFont val="Arial"/>
        <family val="2"/>
        <charset val="238"/>
      </rPr>
      <t>2</t>
    </r>
    <r>
      <rPr>
        <sz val="10"/>
        <rFont val="Arial"/>
        <family val="2"/>
        <charset val="238"/>
      </rPr>
      <t>.</t>
    </r>
  </si>
  <si>
    <t>Zbijanje posteljice izvoditi pažljivo, isključivo ručnim nabijačima. Posebno dobro nabiti posteljicu bočno oko cijevi.</t>
  </si>
  <si>
    <t>Jedinična cijena stavke uključuje dobavu, dopremu, raznašanje duž rova prirodnog ili strojnog pijeska, ubacivanje pijeska u rov sa razastiranjem i planiranjem posteljice, kao i ostale radove vezane za izradu posteljice.</t>
  </si>
  <si>
    <r>
      <t>Obračun po 1 m</t>
    </r>
    <r>
      <rPr>
        <vertAlign val="superscript"/>
        <sz val="10"/>
        <rFont val="Arial"/>
        <family val="2"/>
        <charset val="238"/>
      </rPr>
      <t>3</t>
    </r>
    <r>
      <rPr>
        <sz val="10"/>
        <rFont val="Arial"/>
        <family val="2"/>
        <charset val="238"/>
      </rPr>
      <t xml:space="preserve"> ugrađenog pijeska u zbijenom stanju prema idealnom računskom poprečnom presjeku.</t>
    </r>
  </si>
  <si>
    <r>
      <t>Odvoz cjelokupnog materijala iz iskopa</t>
    </r>
    <r>
      <rPr>
        <sz val="10"/>
        <color indexed="8"/>
        <rFont val="Arial"/>
        <family val="2"/>
        <charset val="238"/>
      </rPr>
      <t>, s istovarom, djelomično na privremenu deponiju gradilišta (materijal za zatrpavanje), a djelomično  na stalnu deponiju udaljenosti do 10 km, kontinuirano za vrijeme iskopa.</t>
    </r>
  </si>
  <si>
    <t>Stavka uključuje i naknadno planiranje viška materijala iz iskopa na deponiji, po završetku svih zemljanih radova. Troškove deponije snosi izvođeč.</t>
  </si>
  <si>
    <t xml:space="preserve">Koef. rastresitosti odvezenog materijala 1.30. </t>
  </si>
  <si>
    <r>
      <t>Obračun po 1 m</t>
    </r>
    <r>
      <rPr>
        <vertAlign val="superscript"/>
        <sz val="10"/>
        <color indexed="8"/>
        <rFont val="Arial"/>
        <family val="2"/>
        <charset val="238"/>
      </rPr>
      <t>3</t>
    </r>
    <r>
      <rPr>
        <sz val="10"/>
        <color indexed="8"/>
        <rFont val="Arial"/>
        <family val="2"/>
        <charset val="238"/>
      </rPr>
      <t xml:space="preserve"> odvezenog materijala. </t>
    </r>
  </si>
  <si>
    <r>
      <t>m</t>
    </r>
    <r>
      <rPr>
        <vertAlign val="superscript"/>
        <sz val="10"/>
        <color indexed="8"/>
        <rFont val="Arial"/>
        <family val="2"/>
        <charset val="238"/>
      </rPr>
      <t>3</t>
    </r>
  </si>
  <si>
    <r>
      <t>Utovar i dovoz radi zatrpavanja,</t>
    </r>
    <r>
      <rPr>
        <sz val="10"/>
        <color indexed="8"/>
        <rFont val="Arial"/>
        <family val="2"/>
        <charset val="238"/>
      </rPr>
      <t xml:space="preserve"> probranog materijala iz iskopa, s privremene deponije gradilišta te dovođenje površine deponije u prvobitno stanje. Obračun po m</t>
    </r>
    <r>
      <rPr>
        <vertAlign val="superscript"/>
        <sz val="10"/>
        <color indexed="8"/>
        <rFont val="Arial"/>
        <family val="2"/>
        <charset val="238"/>
      </rPr>
      <t>3</t>
    </r>
    <r>
      <rPr>
        <sz val="10"/>
        <color indexed="8"/>
        <rFont val="Arial"/>
        <family val="2"/>
        <charset val="238"/>
      </rPr>
      <t xml:space="preserve"> utovarenog i dovezenog materijala. </t>
    </r>
    <r>
      <rPr>
        <b/>
        <sz val="10"/>
        <color indexed="8"/>
        <rFont val="Arial"/>
        <family val="2"/>
        <charset val="238"/>
      </rPr>
      <t>(ako izvođač nije u mogućnosti probrati dovoljnu količinu potrebnog materijala iz iskopa za zatrpavanje, potrebno je dovesti određenu količinu zamjenskog materijala te to uračunati u samu cijenu stavke.)</t>
    </r>
  </si>
  <si>
    <r>
      <t xml:space="preserve">Zatrpavanje preostalog dijela kanala </t>
    </r>
    <r>
      <rPr>
        <sz val="10"/>
        <rFont val="Arial"/>
        <family val="2"/>
        <charset val="238"/>
      </rPr>
      <t xml:space="preserve">nakon kompletne izvedbe okana, slivnika, linijskih rešetki, ugradnje cijevi te pijeska. </t>
    </r>
  </si>
  <si>
    <t>Zatrpavanje sa zbijanjem od Ms ≥ 40 MN/m2 izvesti do tamponskog sloja kolničke konstrukcije u slojevima od 30 cm s polijevanjem vodom i odgovarajućim ručnim i strojnim zbijanjem na potrebnu zbijenost.</t>
  </si>
  <si>
    <t>Za zatrpavanje upotrijebiti izdvojeni materijal iz iskopa. Najveća kamena zrna smiju biti promjera 10 cm. Materijal mora biti kameni, miješani, bez primjesa zemlje ili organskog materijala. Ukoliko u iskopu nema dovoljno odgovarajućeg materijala Izvođač ga mora dovesti s pozajmišta što je uključeno u jediničnu cijenu stavke.</t>
  </si>
  <si>
    <t>Za obračun radova koristiti idealan presjek kao u stavkama iskopa. Povećanje zatrpavanja uslijed proširenog presjeka zbog neravnomjernosti iskopa uključiti u jediničnu cijenu radova.</t>
  </si>
  <si>
    <t>Jedinična cijena uključuje sav potreban rad, materijal i transporte za izvedbu opisanog rada, sa uračunatim koeficijentom zbijenosti od 1,10.</t>
  </si>
  <si>
    <r>
      <t>Obračun po 1 m</t>
    </r>
    <r>
      <rPr>
        <vertAlign val="superscript"/>
        <sz val="10"/>
        <rFont val="Arial"/>
        <family val="2"/>
        <charset val="238"/>
      </rPr>
      <t>3</t>
    </r>
    <r>
      <rPr>
        <sz val="10"/>
        <rFont val="Arial"/>
        <family val="2"/>
        <charset val="238"/>
      </rPr>
      <t xml:space="preserve"> ugrađenog materijala u zbijenom stanju, prema idealnom presjeku kao u stavkama iskopa. Povećanje zatrpavanja iskopa nastalo uslijed proširenog presjeka zbog neravnomjernosti iskopa neće se posebno priznavati te mora biti uključeno u jediničnu cijenu stavke.</t>
    </r>
  </si>
  <si>
    <r>
      <t xml:space="preserve">Tampon
</t>
    </r>
    <r>
      <rPr>
        <sz val="10"/>
        <rFont val="Arial"/>
        <family val="2"/>
        <charset val="238"/>
      </rPr>
      <t>Dobava, doprema i polaganje u rov tampona, čiste kamene frakcije 0-32 mm. Tampon se izvodi u sloju debljine: 20 cm kao podloga za asfaltni zastor na dijelu prekopa vinodolske ulice u širini od 3 m.</t>
    </r>
  </si>
  <si>
    <t>Obračun po m³ ugrađenog materijala u zbijenom stanju (koef. zbijenosti i koef. rastresitosti uračunati u jediničnu cijenu).</t>
  </si>
  <si>
    <t>Površinski iskop humusa u sloju debljine 20 cm na dijelu izvedbe separatora i mimovoda</t>
  </si>
  <si>
    <t>Rad obuhvaća iskop humusa, transport na privremenu deponiju.</t>
  </si>
  <si>
    <t>Iskop se izvodi ručno.</t>
  </si>
  <si>
    <t>Nakon zatrpavanja kanala humus se vraća u prvobitno stanje i fino planira.</t>
  </si>
  <si>
    <t>Jedinična cijena stavke uključuje sav potreban rad, materijal, pomoćna sredstva i transporte za izvedbu opisanog rada.</t>
  </si>
  <si>
    <r>
      <t>Obračun po 1 m</t>
    </r>
    <r>
      <rPr>
        <vertAlign val="superscript"/>
        <sz val="10"/>
        <rFont val="Arial"/>
        <family val="2"/>
        <charset val="238"/>
      </rPr>
      <t>2</t>
    </r>
    <r>
      <rPr>
        <sz val="10"/>
        <rFont val="Arial"/>
        <family val="2"/>
        <charset val="238"/>
      </rPr>
      <t xml:space="preserve"> uklonjenog humusa.</t>
    </r>
  </si>
  <si>
    <r>
      <t xml:space="preserve">Iskop i razbijanje betonskih rubnjaka dim. 15/25/100cm županijske </t>
    </r>
    <r>
      <rPr>
        <sz val="10"/>
        <rFont val="Arial"/>
        <family val="2"/>
        <charset val="238"/>
      </rPr>
      <t>ceste ŽC 5089 (Vinodolska ulica) na dionicama gdje je to potrebno.</t>
    </r>
  </si>
  <si>
    <t>Materijal od razbijanja sakupiti, utovariti u vozilo i odvesti na odlagalište.</t>
  </si>
  <si>
    <t>Obračun po 1 m' razbijenog rubnjaka.</t>
  </si>
  <si>
    <t>Uklanjanje postojećeg asfalta.</t>
  </si>
  <si>
    <t>Ovisno o tehnologiji izvođenja radova ponuditelja ovih radova, dozvoljava se izvedba opisanog rada frezanjem, ali po jediničnim cijenama stavki koje slijede.</t>
  </si>
  <si>
    <t>10.1</t>
  </si>
  <si>
    <r>
      <t>Zasijecanje asfaltne površine</t>
    </r>
    <r>
      <rPr>
        <sz val="10"/>
        <rFont val="Arial"/>
        <family val="2"/>
        <charset val="238"/>
      </rPr>
      <t>, radi polaganja kolektora s priključcima na županijskoj cesti ŽC 5089 (Vinodolska ulica).</t>
    </r>
  </si>
  <si>
    <t>Zasijecanje županijske ceste ceste</t>
  </si>
  <si>
    <t>U jediničnu cijenu stavke uključeno je dvostruko zasijecanje asfaltne površine po trasi kolektora, a po liniji budućeg iskopa uvećane za 50 cm obostrano  i na mjestima proširenja za okna. Zasjecanje izvršiti pravilno radi kasnijeg lakšeg asfaltiranja.</t>
  </si>
  <si>
    <t>Obračun po m' zasječenog asfalta.</t>
  </si>
  <si>
    <t>10.2</t>
  </si>
  <si>
    <r>
      <rPr>
        <b/>
        <sz val="10"/>
        <rFont val="Arial"/>
        <family val="2"/>
        <charset val="238"/>
      </rPr>
      <t>Strojno ili ručno razbijanje i odvoz postojećeg asfaltnog zastora</t>
    </r>
    <r>
      <rPr>
        <sz val="10"/>
        <rFont val="Arial"/>
        <family val="2"/>
        <charset val="238"/>
      </rPr>
      <t>,</t>
    </r>
    <r>
      <rPr>
        <b/>
        <sz val="10"/>
        <rFont val="Arial"/>
        <family val="2"/>
        <charset val="238"/>
      </rPr>
      <t xml:space="preserve"> </t>
    </r>
    <r>
      <rPr>
        <sz val="10"/>
        <rFont val="Arial"/>
        <family val="2"/>
        <charset val="238"/>
      </rPr>
      <t>bez obzira na ukupnu debljinu slojeva, do šljunčane ili tucaničke podloge, s odvozom na predviđenu deponiju.</t>
    </r>
  </si>
  <si>
    <t>Skinuti asfaltni materijal utovariti na vozilo i odvesti na deponiju bez obzira na udaljenost. Investitor nije u obavezi osiguranja deponija.</t>
  </si>
  <si>
    <r>
      <t>Obračun po 1 m</t>
    </r>
    <r>
      <rPr>
        <vertAlign val="superscript"/>
        <sz val="10"/>
        <rFont val="Arial"/>
        <family val="2"/>
        <charset val="238"/>
      </rPr>
      <t>2</t>
    </r>
    <r>
      <rPr>
        <sz val="10"/>
        <rFont val="Arial"/>
        <family val="2"/>
        <charset val="238"/>
      </rPr>
      <t xml:space="preserve"> razbijenog asfaltnog zastora.</t>
    </r>
  </si>
  <si>
    <t>11.</t>
  </si>
  <si>
    <t>Uklanjanje radi iskopa kamenog popločenja šetnice uz Dubračinu (lokacija blizu separatora).</t>
  </si>
  <si>
    <t>Uklanjanje kamenog popločenja planirano je ručno kako se kamene ploče ne bi oštetile. Planirano je da se postojeće kamene ploče ponovo ugrade nakon izvedbe radova na lokaciji.</t>
  </si>
  <si>
    <t xml:space="preserve">Obračun po m² uklopnjenog kamenog popločenja.
</t>
  </si>
  <si>
    <t>12.</t>
  </si>
  <si>
    <t>Obnova humusa u sloju debljine 20 cm na dijelu izvedbe separatora i mimovoda sa sijanjem trave.</t>
  </si>
  <si>
    <t>Rad obuhvaća dobavu, transport, razastiranje  humusa sijanje trave u pripremljenu podlogu.</t>
  </si>
  <si>
    <t>Po završetku svih radova na lokaciji separator i ispusta zelena površina vraća se u prvobitno stanje.</t>
  </si>
  <si>
    <r>
      <t>Obračun po 1 m</t>
    </r>
    <r>
      <rPr>
        <vertAlign val="superscript"/>
        <sz val="10"/>
        <rFont val="Arial"/>
        <family val="2"/>
        <charset val="238"/>
      </rPr>
      <t>2</t>
    </r>
    <r>
      <rPr>
        <sz val="10"/>
        <rFont val="Arial"/>
        <family val="2"/>
        <charset val="238"/>
      </rPr>
      <t xml:space="preserve"> obnovljene zelene površine.</t>
    </r>
  </si>
  <si>
    <t>C.</t>
  </si>
  <si>
    <t>BETONSKI, AB  i  ASFALTERSKI RADOVI</t>
  </si>
  <si>
    <t>1.1</t>
  </si>
  <si>
    <t>Izrada betonske zaštite oko cijevi  DN 200 mm, spoja slivnika s oknom ili direktno s cijevi.</t>
  </si>
  <si>
    <t>Dimenzije betonskog  bloka su 0.50x0.40 m. Prosječna količina betona 0,20 m3/m' bloka.</t>
  </si>
  <si>
    <t>U jediničnoj cijeni stavke obuhvaćeni su svi potrebni materijali (osim cijevi), radovi, oplata te pomoćna sredstva i transport za kompletnu izvedbu kao i potrebna armatura za izvedbu bloka.</t>
  </si>
  <si>
    <t>Obračun po m' betonskog bloka.</t>
  </si>
  <si>
    <t>1.2</t>
  </si>
  <si>
    <t>Izrada betonske zaštite oko cijevi  DN 400 mm, na prekopu županijske ceste u vinodolskoj Ulici između okana 5.14 i 6.5.</t>
  </si>
  <si>
    <t>Dimenzije betonskog  bloka su 0.80x0.70m. Prosječna količina betona  0,50 m3/m' bloka.</t>
  </si>
  <si>
    <r>
      <t xml:space="preserve">Kompletna izvedba novih betonskih  okana </t>
    </r>
    <r>
      <rPr>
        <sz val="10"/>
        <rFont val="Arial"/>
        <family val="2"/>
        <charset val="238"/>
      </rPr>
      <t>, tlocrtnih dimenzija 80x100 cm, te debljine stijenke dna i zidova 20cm i ploče 15cm.</t>
    </r>
  </si>
  <si>
    <t>Stavka uključuje sve potrebne radove, betonske, armiranobetonske, zidarske, tesarske i dr.</t>
  </si>
  <si>
    <t>Radovi i materijali za izvedbu jednog okna:</t>
  </si>
  <si>
    <t>Betoniranje dna i zidova okna betonom C25/30 s dodatkom sredstva za povećanje vodonepropusnosti, u dvostranoj glatkoj oplati.</t>
  </si>
  <si>
    <t xml:space="preserve">Izvedba armiranobetonske pokrovne ploče okna betonom C25/30. </t>
  </si>
  <si>
    <t>Uključena je sva potrebna armatura oznake čelika B500B. Na donjoj površini ploče ne smije se pojaviti armatura, a zaštitni sloj mora biti najmanje 5 cm.</t>
  </si>
  <si>
    <t>Beton ugrađivati pomoću pervibratora, a pripremiti ga i njegovati prema TPGK.</t>
  </si>
  <si>
    <t>Izrada cementne glazure na vrhu ploče. Debljina namaza 2.0 cm, omjera 1:3, zaglađen do sjaja.</t>
  </si>
  <si>
    <t>Kinetu izraditi od betona C25/30 u pravilnom hidrauličkom obliku. Površinu kinete obraditi cementinim mortom omjera 1:2, debljine 2 cm, zagladiti do crnog sjaja. Kineta unutar okna mora imati uzdužni nagib kao i ostali dio trase. Dubina kinete mora iznositi 2/3 promjera cijevi, a minimalna visina od dna okna 5 cm.</t>
  </si>
  <si>
    <t>Dobava, doprema, izrada, montiranje i skidanje sve oplate.</t>
  </si>
  <si>
    <t>Unutarnje površine dna i zidova okna obraditi brzovezućim kitom (tikovit ili sličan materijal), zapunjavanjem rupa u betonu do postizanja vodonepropusnosti te gletanjem istom vodonepropusnom masom do visine pokrovne ploče u dva sloja, u svemu prema uputama Proizvođača.</t>
  </si>
  <si>
    <t>Ugradnja kvadratnog okvira ljevanoželjeznog poklopca 600/600 mm nosivosti  400 kN.</t>
  </si>
  <si>
    <t>Na okviru za poklopac se buše 3 rupe i ugrađuju se trnovi GAØ12 mm za fiksiranje poklopaca.
Nakon što je poklopac fiksiran u uzdužnom i poprečnom smislu betonira se betonski prsten za fiksiranje poklopca srednje visine 15cm betonom C 25/30. Preko betonskog prstena prevlači se završni sloj asfaltne konstrukcije. Oštre rubove betonskog prstena zakositi pod kutem od 45° prema detalju u projektu.</t>
  </si>
  <si>
    <t>U stijenke zidova okna, u toku betoniranja, potrebno je ugraditi nastavak za ubetoniravanje za priključak PVC cijevi novog priključka kolektora na okno. Kontaktnu površinu cijevi i betona premazati (obraditi) trikovitom ili sličnim materijalom.</t>
  </si>
  <si>
    <t>U jediničnoj cijeni stavke obuhvaćeni su svi potrebni materijali, radovi, pomoćna sredstva i transport za kompletnu izvedbu stavke.</t>
  </si>
  <si>
    <t>Obračun po 1 kompletno izvedenom oknu.</t>
  </si>
  <si>
    <t>2.1</t>
  </si>
  <si>
    <t xml:space="preserve">Okno kanalizacije veličine 0.80x1.00 m, h = 2.00 m  </t>
  </si>
  <si>
    <t>* beton, C25/30</t>
  </si>
  <si>
    <t>*  armatura B500B</t>
  </si>
  <si>
    <t>*  dvostrana glatka oplata</t>
  </si>
  <si>
    <t>* vodonepropusni premaz</t>
  </si>
  <si>
    <t>* ugradnja okvira ljevanoželjeznog poklopca</t>
  </si>
  <si>
    <t>2.2</t>
  </si>
  <si>
    <t xml:space="preserve">Okno kanalizacije veličine 1.00x1.00 m, h = 2.00 m  </t>
  </si>
  <si>
    <t>2.3</t>
  </si>
  <si>
    <t xml:space="preserve">Okno kan. veličine 0.6x1.0m, h = 2.0 m  </t>
  </si>
  <si>
    <t>2.4</t>
  </si>
  <si>
    <t xml:space="preserve">Okno kanalizacije veličine 0.60x1.40 m, h = 2.00 m  </t>
  </si>
  <si>
    <t>2.5</t>
  </si>
  <si>
    <t xml:space="preserve">Okno kanalizacije veličine 1.40x1.40 m, h = 2.00 m  </t>
  </si>
  <si>
    <t>Obračun po 1 kompletno izvedenom oknu</t>
  </si>
  <si>
    <t>Izrada otvora u zidu postojećeg okna radi izvedbe priključka cijevi oborinskog kolektora.</t>
  </si>
  <si>
    <t>U zidu postojećeg okno potrebno je izraditi otvor dim. 50x50 cm, 10 cm ispod nivelete cijevi koja se spaja. Po montaži cijevi otvor je potrebno zatvoriti betonom C 25/30. S unutarnje strane okna potrebno je zid obraditi i zagladiti, obraditi vodonepropusnim materijalom. Ako se nova cijev ubada u kinetu, kinetu je potrebno vratiti u prvobitno stanje te zagladiti do crnog sjaja.</t>
  </si>
  <si>
    <t xml:space="preserve">Obračun po 1 kom. </t>
  </si>
  <si>
    <t>Kompletna izvedba betonskih slivnika s jednom ili dvije rešetke dim. svjetlog otvora 400x400 mm tj. 900x400mm.</t>
  </si>
  <si>
    <t>Radovi i materijali za izvedbu jednog slivnika :</t>
  </si>
  <si>
    <t>Betoniranje dna i zidova slivnika betonom C25/30, s dodatkom sredstva za povećanje vodonepropusnosti u jednostranoj oplati. Za unutarnju oplatu koristiti izgubljenu oplatu od vertikalno postavljene rebraste PVC cijevi DN 500mm, u svemu prema priloženom detalju u projektu.</t>
  </si>
  <si>
    <t>Visina taložnice 1.00 m.</t>
  </si>
  <si>
    <t>Slivnici moraju biti vodonepropusni.</t>
  </si>
  <si>
    <t>Dobava, doprema, izrada, montiranje i skidanje oplate, postavljanje rebraste PVC cijevi DN 500mm.</t>
  </si>
  <si>
    <t>Ugradnja ulične slivničke rešetke s četvrtastim okvirom, nosivosti 250 kN.</t>
  </si>
  <si>
    <t>U jediničnoj cijeni stavke obuhvaćeni su svi potrebni materijali, radovi, pomoćna sredstva i transporti za kompletnu izvedbu stavke kao i montaža i spajanje slivnika s  oknom ili direktno na cijev.</t>
  </si>
  <si>
    <t>Obračun po 1 kompletno izvedenom slivniku.</t>
  </si>
  <si>
    <t>4.1</t>
  </si>
  <si>
    <t>Slivnik s jednom rešetkom, h =1.70m</t>
  </si>
  <si>
    <t>* beton C25/30</t>
  </si>
  <si>
    <t>* jednostrana oplata</t>
  </si>
  <si>
    <t>* dobava, doprema i ugradnja rebraste PVC cijevi DN 500mm</t>
  </si>
  <si>
    <t>* ugradnja okvira tipske slivničke rešetke 400/400mm  - oslonac na 4 strane</t>
  </si>
  <si>
    <t>Obračun po 1 kompletno izvedenom slivniku s jednom rešetkom.</t>
  </si>
  <si>
    <t>Slivnik sa dvije rešetke, h =1.70m</t>
  </si>
  <si>
    <t>* ugradnja okvira dvostrukeslivničke rešetke 900/400mm</t>
  </si>
  <si>
    <t>Obračun po 1 kompletno izvedenom slivniku s dvije rešetke.</t>
  </si>
  <si>
    <t>4.3</t>
  </si>
  <si>
    <r>
      <t xml:space="preserve">Uski slivnik 0.30x1.00m slivnik s dvije rešetke, h =1.0m 
</t>
    </r>
    <r>
      <rPr>
        <sz val="10"/>
        <rFont val="Arial"/>
        <family val="2"/>
        <charset val="238"/>
      </rPr>
      <t>na lokacijama izvedbe iznad sanitarnog kolektora ili na dionicama iznimno uske ulice</t>
    </r>
  </si>
  <si>
    <t>* ugradnja okvira dvije slivničke rešetke 500/300(260)mm</t>
  </si>
  <si>
    <t>Obračun po 1 kompletno izvedenom slivniku s dvije rešetkom.</t>
  </si>
  <si>
    <r>
      <t>Kompletna izvedba betonskih kanala oborinske rešetke</t>
    </r>
    <r>
      <rPr>
        <sz val="10"/>
        <rFont val="Arial"/>
        <family val="2"/>
        <charset val="238"/>
      </rPr>
      <t>,</t>
    </r>
  </si>
  <si>
    <t>tlocrtnih dimenzija
3.50x0.40 m do 5.50x0.40m, debljine stijenki zidova i dna 0.15 m, s taložnicom h=0.40 m u svemu prema detalju iz projekta.</t>
  </si>
  <si>
    <t>Dno kanala izvesti u padu prema mjestu preljeva u kolektor odvodnje. Kanal izvesti od betona C 25/30, s dodatkom sredstva za povećanje vodonepropusnosti, u dvostranoj glatkoj oplati.</t>
  </si>
  <si>
    <t>Dobava, doprema, izrada, montiranje i skidanje oplate</t>
  </si>
  <si>
    <t>Ugradnja kanalske linijske rešetke dim. 500x400 mm.</t>
  </si>
  <si>
    <t>U stijenku zida kanala u toku betoniranja potrebno je ugraditi priključnu cijev za priključak kanala rešetke na kolektor. Kontaktnu površinu cijevi i betona premazati (obraditi) trikovitom ili sličnim materijalom radi postizanja vodonepropusnosti.</t>
  </si>
  <si>
    <t>Unutarnje površine dna i zidova kanala obraditi brzovezućim kitom (trikovit ili sličan materijal)  zapunjavanjem rupa u betonu do postizanja vodonepropusnosti, te gletanjem istom vodonepropusnom masom do visine ugradnje linijske rešetke u dva sloja, u svemu prema uputama Proizvođača.</t>
  </si>
  <si>
    <t>Stavka obuhvaća sve potrebne radove, dobavu i dopremu svih materijala, pripomoći i pomoćna sredstva za kompletnu izvedbu.</t>
  </si>
  <si>
    <t xml:space="preserve">Obračun po kompletno izrađenom kanalu.       </t>
  </si>
  <si>
    <t>5.1</t>
  </si>
  <si>
    <t xml:space="preserve">Kanal linijske rešetke LR1 i LR3 </t>
  </si>
  <si>
    <t>dim. 3.50x0.40m</t>
  </si>
  <si>
    <t xml:space="preserve">* beton C 25/30 </t>
  </si>
  <si>
    <t>* dvostrana glatka oplata</t>
  </si>
  <si>
    <t>* ugradnja kanalske linijske rešetke 500x400 mm, nosivosti 250kN</t>
  </si>
  <si>
    <t>Obračun po 1 kompletno izvedenom kanalu.</t>
  </si>
  <si>
    <t>Kanal linijske rešetke LR2 I LR4</t>
  </si>
  <si>
    <t>dim. 5.50x0.40m</t>
  </si>
  <si>
    <r>
      <t xml:space="preserve">Obnova betonskih površina.
</t>
    </r>
    <r>
      <rPr>
        <sz val="10"/>
        <color indexed="8"/>
        <rFont val="Arial"/>
        <family val="2"/>
        <charset val="238"/>
      </rPr>
      <t xml:space="preserve">Izvedba betonskh površina u sloju debljine 10-20 cm od betona C25/30 na prethodno zbijenom sloju tampona debljine 20 cm na površinama koje su izvedene od betona koji će se našim iskopom uništiti ili oštetiti. </t>
    </r>
  </si>
  <si>
    <t>Jedinična cijena stavke uključuje sav potreban rad, materijal, oplatu, pomoćna sredstva i transporte za izvedbu stavke.</t>
  </si>
  <si>
    <t>Obračun po m2 obnovljene površine.</t>
  </si>
  <si>
    <r>
      <t xml:space="preserve">Dobava svih materijala i izvedba </t>
    </r>
    <r>
      <rPr>
        <b/>
        <sz val="10"/>
        <rFont val="Arial"/>
        <family val="2"/>
        <charset val="238"/>
      </rPr>
      <t>cementne stabilizacije kod poprečnih prekopa županijske ceste ŽC 5089 (Vinodolska ulica)</t>
    </r>
    <r>
      <rPr>
        <sz val="10"/>
        <rFont val="Arial"/>
        <family val="2"/>
        <charset val="238"/>
      </rPr>
      <t>, debljine sloja 20 cm.
Izradu stabilizacije obaviti na dobro zbijenoj i ispitanoj podlozi, u širini obostrano 20 cm preko projektiranog ruba iskopa rova, završno do kote polaganja nosivog sloja kolničke konstrukcije.
Izvedba od granuliranog materijala s hidrauličkim vezivom (cementom). Kakvoću izvedbe cementne stabilizacije treba osigurati provođenjem postupaka propisanih u OTU  III st.5-01.
Jedinična cijena stavke uključuje sav potreban rad, materijal, pomoćna sredstva i transporte za izvedbu opisanog rada.</t>
    </r>
  </si>
  <si>
    <t>Obračun po  m2 ugrađene cementne stabilizacije.</t>
  </si>
  <si>
    <r>
      <t xml:space="preserve">Dobava, dobava i ugradnja </t>
    </r>
    <r>
      <rPr>
        <b/>
        <sz val="10"/>
        <rFont val="Arial"/>
        <family val="2"/>
        <charset val="238"/>
      </rPr>
      <t>tipskih cestovnih rubnjaka dim. 15/25/100cm</t>
    </r>
    <r>
      <rPr>
        <sz val="10"/>
        <rFont val="Arial"/>
        <family val="2"/>
        <charset val="238"/>
      </rPr>
      <t xml:space="preserve"> na županijskoj cesti ŽC 5089 (Vinodolska ulica).</t>
    </r>
  </si>
  <si>
    <t>Stavkom je obuhvaćeno:
nabava i ugradnja betonskog rubnjaka C35/45, poprečnog presjeka 15/25cm
Beton ugrađenog rubnjaka mora biti klase C 35/45 –v/c faktor ispod 0,45, otporan na smrzavanje i soli za odmrzavanje. 
Za ugradnju rubnjaka potreban je beton C20/25 (0,15 m3 / m' rubnjaka) što je uključeno u cijenu stavke.
Jedinična cijena stavke uključuje sav potreban rad, materijal, pomoćna sredstva i transporte za kompletnu izvedbu rubnjaka.</t>
  </si>
  <si>
    <t>Obračun po m' ugrađenih cestovnih rubnjaka.</t>
  </si>
  <si>
    <t>Obnova asfaltnih voznih površina županijske ceste ŽC 5089 (Vinodolska ulica).</t>
  </si>
  <si>
    <t>Stavkom je obuhvaćeno: 
* Dobava, doprema i ugradnja AC 11 surf 50/70 AG4 M3  habajućeg sloja prometnice u debljini od 4 cm,
* Dobava, doprema i ugradnja AC 22 base 50/70 AG6 M2  nosivog sloja prometnice u debljini od 6 cm,
Stavka obuhvaća sve potrebne radove i transporte materijala za kompletnu izvedbu.
Ukupno obračun po 1m2 asfaltne vozne površine županijske ceste</t>
  </si>
  <si>
    <t>* Između slojeva se nanosi bitumenizirani međusloj za sljepljivanje asfaltnih slojeva s bitumeniziranom emulzijom PmB u količini 0,35kg/m³.
* stavkom je obračunato premazivanje rubova mjesta kontakta starog i novom asfalta bitumeniziranom emulzijom rad kvalitetnijeg spajanja</t>
  </si>
  <si>
    <t>Obnova nogostupa županijske ceste ŽC 5089 (Vinodolska ulica).</t>
  </si>
  <si>
    <t>Asfaltni sloj nanosi se na prethodno zbijenu tamponsku podlogu. 
Uključena je dobava materijala, te prijenos do mjesta ugradnje i ugradnja.
Bitumenizirani nosivo-habajući sloj
AC 8 surf 50/70, debljine 4,0 cm
* stavkom je obračunato premazivanje rubova mjesta kontakta starog i novom asfalta bitumeniziranom emulzijom rad kvalitetnijeg spajanja</t>
  </si>
  <si>
    <t>Obračun po m² ugrađenog sloja.</t>
  </si>
  <si>
    <t>Obnova kamenog popločenja šetnice uz Dubračinu (lokacija blizu separatora) prema postojećem stanju.</t>
  </si>
  <si>
    <t>Nabava i doprema materijala te izvedba kamenog opločenja. Opločenje izraditi od lomljenog benkovačkog kamena (ploče) debljine 3-4 cm. 
Stavkom uključena:
Izrada tamponske podloge 0-32 mm, zbijenosti Me = 60 MN/m²,  debljine 10 cm. 
Izrada betonske podloge debljine 10 cm betonom C 20/25, u koju se polažu kamene ploče. Između kamenih ploča ostavlja se reška 2-3 cm koja se obrađuje prema upitama proizvođača kamena. Prilikom ugradnje pridržavati se uputa proizvođača kamena.
Stavkom troškovnika obračunati su radovi na oblikovanju i izvedbi opločenja na mjestima ugradnje poklopaca.
Stavka obuhvaća sve potrebne materijale, transporte i rad za kompletnu izvedbu stavke</t>
  </si>
  <si>
    <t>Obračun po m² izvedebog popločenja.</t>
  </si>
  <si>
    <t>13.</t>
  </si>
  <si>
    <t>Izvedba betonske utočne građevine na mjestu ispusta oborinskog kolektora u korito Dubračine.</t>
  </si>
  <si>
    <t>Betonska građevina se izvodi kao zaštita oko cijevi ispusta DN 600 mm u debljini od 20 cm. Obloga se izvodi u duljini cca 1,05 m. Lice izlaza prati pokos korita vodotoka. Na betonsku zaštitu montira se okvir zaštitne rešetke dim. 80x90 cm od nehrđajučeg čelika "U" profila 50x50x4 mm s ispunom od šipki na razmaku od 10cm.</t>
  </si>
  <si>
    <t>Stavka obuhvaća sve potrebne radove, transporte i  materijale za kompletnu izvedbu građevine ispusta po detalju iz projekta.
Materijal potreban za izvođenje stavke:
*beton C20/25 - 0,5 m3
* zaštitna rešetka radi spriječavanja ulaska u cijev ispusta, dim. 0.90x0.80m sa šipkama na razmaku od 10cm te debljinom šipki 8mm od nehrđajućeg čelika.</t>
  </si>
  <si>
    <t>Obračun po kompletno izvedenoj stavci</t>
  </si>
  <si>
    <t>BETONSKI I OSTALI RADOVI,</t>
  </si>
  <si>
    <t>D.</t>
  </si>
  <si>
    <t xml:space="preserve">DOBAVA I DOPREMA  MATERIJALA </t>
  </si>
  <si>
    <t xml:space="preserve">Cijevi se spajaju na naglavak, s brtvljenjem spoja sintetičkom gumenom brtvom. Cijevi i spojni materijal dobaviti prema uputama proizvođača.  </t>
  </si>
  <si>
    <t>Radi eventualnog oštećenja i krojenja cijevi između okana dobavljeno je 2 % više cijevi.</t>
  </si>
  <si>
    <t>Cijevi dobaviti sa svim potrebnim spojnim materijalom za međusobno spajanje i spajanje s betonskim oknima, te ga ukalkulirati u cijenu same cijevi po m'.</t>
  </si>
  <si>
    <t>Deponiju materija osigurava Izvođač, materijal deponirati u skladu s preporukama proizvođača.</t>
  </si>
  <si>
    <t>O primopredaji materijala potrebno je izraditi zapisnik kojeg potpisuje ovlaštena osoba naručitelja, nadzor i dobavljača.</t>
  </si>
  <si>
    <t>U jediničnoj cijeni stavke obuhvaćeni su svi potrebni materijali, radovi, pomoćna sredstva i transporti potrebni za izvršenje stavke.</t>
  </si>
  <si>
    <t>Obračun po 1 m' dobavljene cijevi.</t>
  </si>
  <si>
    <t xml:space="preserve">PVC SN8 DN 400 mm </t>
  </si>
  <si>
    <t>Obavezno ispunjava ponuditelj:</t>
  </si>
  <si>
    <t>Proizvođač:</t>
  </si>
  <si>
    <t>Zemlja porijekla:</t>
  </si>
  <si>
    <t>Tip:</t>
  </si>
  <si>
    <t xml:space="preserve">PVC SN8 DN 300 mm </t>
  </si>
  <si>
    <t>PVC SN8 DN 200 mm - za spoj slivnika i LR</t>
  </si>
  <si>
    <t>1.4.</t>
  </si>
  <si>
    <t>PVC luk45°  DN 200 za spoj slivnika direktno na cijev</t>
  </si>
  <si>
    <t>1.5.</t>
  </si>
  <si>
    <t>PVC T komad DN 400/200 za spoj slivnika direktno na cijev</t>
  </si>
  <si>
    <t>1.6.</t>
  </si>
  <si>
    <t>PVC T komad DN 300/200 za spoj slivnika direktno na cijev</t>
  </si>
  <si>
    <t>Dobava i doprema do mjesta ugradnje tipskih kanalizacijskih lijevanoželjeznih poklopaca za okna klase D400.</t>
  </si>
  <si>
    <t>Okvir poklopca je upušten tako da je nakon ugradnje i izvedbe završnog sloja ceste vidljiv samo poklopac.</t>
  </si>
  <si>
    <t>Dosjed poklopca: prsten od specijalnog materijala - elastomera, radi boljeg nalijeganja i sprječavanja buke - BEZ KONTAKTA METALA S METALOM</t>
  </si>
  <si>
    <t>Šarke: Poklopac je opremljen šarkama za otvaranje tako da se poklopac otvara do 130°, blokira se na 90° prilikom zatvaranja. Šarka nesmije biti u kontaktu s okvirom kada je poklopac zatvoren te podnosi naprezanje jedino tijekom otvaranja i zatvaranja poklopca. Okvire  i  poklopce dostaviti zajedno.</t>
  </si>
  <si>
    <t>Cijenom stavke su obuhvaćeni svi potrebni radovi, materijali, pomagala i transporti za kompletnu izvedbu rada.</t>
  </si>
  <si>
    <t>Obračun po 1 kom poklopca.</t>
  </si>
  <si>
    <r>
      <t xml:space="preserve">poklopac </t>
    </r>
    <r>
      <rPr>
        <sz val="10"/>
        <rFont val="Calibri"/>
        <family val="2"/>
        <charset val="238"/>
      </rPr>
      <t>Ø</t>
    </r>
    <r>
      <rPr>
        <sz val="10"/>
        <rFont val="Arial"/>
        <family val="2"/>
        <charset val="238"/>
      </rPr>
      <t xml:space="preserve"> 610 mm, nosivosti 400 kN za oborinsku kanalizaciju s kvadratnim okvirom i okruglim poklopcem s rupama       </t>
    </r>
  </si>
  <si>
    <r>
      <t xml:space="preserve">Dobava, prijevoz, isporuka i istovar na deponiju gradilišta </t>
    </r>
    <r>
      <rPr>
        <sz val="10"/>
        <rFont val="Arial"/>
        <family val="2"/>
        <charset val="238"/>
      </rPr>
      <t>slivničkih rešetki za slivnike i za linijske rešetke, nosivosti 250 kN</t>
    </r>
    <r>
      <rPr>
        <b/>
        <sz val="10"/>
        <rFont val="Arial"/>
        <family val="2"/>
        <charset val="238"/>
      </rPr>
      <t>.</t>
    </r>
  </si>
  <si>
    <t>3.1</t>
  </si>
  <si>
    <t>Slivnička rešetka 500/500mm oslonac na 4 strane</t>
  </si>
  <si>
    <t>3.2</t>
  </si>
  <si>
    <t xml:space="preserve">Dvostruka slivnička rešetka 1000/500mm </t>
  </si>
  <si>
    <t>3.3</t>
  </si>
  <si>
    <t xml:space="preserve">Slivnička rešetka 500/300(260)mm </t>
  </si>
  <si>
    <t>3.4</t>
  </si>
  <si>
    <t>Slivnička rešetka 500/400mm  za linijske rešetke - oslonac na dvije strane</t>
  </si>
  <si>
    <t>Uz cijevi dobaviti i FWC simetričnih spojnica za PES cijevi, PN 1 bar, za spajanje cijevi. Puni gumeni profil izrađen od EPDM-a, fiksno je ugrađen u tijelo od poliesterske smole ojačane staklenim vlaknima. Spojnice moraju biti istik karakteristika kao i cijevni materijal.</t>
  </si>
  <si>
    <t>Obračun po 1 m'</t>
  </si>
  <si>
    <t>PES cijev DN 500</t>
  </si>
  <si>
    <t>PES cijev DN 400</t>
  </si>
  <si>
    <r>
      <t>Dobava, prijevoz, isporuka i istovar na gradilišnu deponiju</t>
    </r>
    <r>
      <rPr>
        <b/>
        <sz val="10"/>
        <rFont val="Arial"/>
        <family val="2"/>
        <charset val="238"/>
      </rPr>
      <t xml:space="preserve"> ugradbenih komada za okno PES cijevi, tip F (traka od terolita i površina posuta pijeskom), dužine 0.50 m.</t>
    </r>
  </si>
  <si>
    <t>Ugradbeni komad mora biti istih karakteristika kao i cijevni materijal.</t>
  </si>
  <si>
    <t>Jediničnom cijenom stavke obuhvaćen je sav brtveni materijal, svi potrebni radovi i transporti potrebni za izvršenje stavke.</t>
  </si>
  <si>
    <t xml:space="preserve">Obračun po 1 komadu . </t>
  </si>
  <si>
    <t>6.1</t>
  </si>
  <si>
    <t>DN 400 mm</t>
  </si>
  <si>
    <t>6.2</t>
  </si>
  <si>
    <t>DN 500 mm</t>
  </si>
  <si>
    <t>DOBAVA I DOPREMA MATERIJALA</t>
  </si>
  <si>
    <t>E.</t>
  </si>
  <si>
    <t>MONTERSKI RADOVI</t>
  </si>
  <si>
    <t>U stavci montaže opreme uključeno je:</t>
  </si>
  <si>
    <t>* zapisničko preuzimanje opreme na deponiji od strane dobavljača, kao i propisno skladištenje na odgovarajućoj gradilišnoj deponiji uz zapisnik potpisan od dobavljača</t>
  </si>
  <si>
    <t>* doprema pojedinog komada opreme ili drugih dijelova od deponije gradilišta do mjesta ugradnje opreme</t>
  </si>
  <si>
    <t>* ugradnja opreme u ispravni položaj sa dovođenjem u funkciju, te puštanjem u probni rad</t>
  </si>
  <si>
    <r>
      <t>Transport materijala od privremene deponije</t>
    </r>
    <r>
      <rPr>
        <sz val="10"/>
        <rFont val="Arial"/>
        <family val="2"/>
        <charset val="238"/>
      </rPr>
      <t xml:space="preserve"> do pogodne lokacije gradilišne privremene deponije. Za preuzimanje materijala od Investitora (svake količine) potrebno je izraditi zapisnik.</t>
    </r>
  </si>
  <si>
    <t>Jediničnom cijenom stavke obuhvačeni su svi potrebni radovi, transporti i pomagala potrebni za izvršenje stavke.</t>
  </si>
  <si>
    <t>Obračun po 1 m' transportirane cijevi te ljevanoželjeznih poklopaca i zaštitnih rešetki, i sl.</t>
  </si>
  <si>
    <t>težine do 100 kg</t>
  </si>
  <si>
    <t>težine preko 100 kg</t>
  </si>
  <si>
    <t>1.3</t>
  </si>
  <si>
    <t>PES SN8 DN 500 mm</t>
  </si>
  <si>
    <t>PES SN8 DN 400 mm</t>
  </si>
  <si>
    <t>1.5</t>
  </si>
  <si>
    <t>PVC SN8 DN 400 mm</t>
  </si>
  <si>
    <t>1.6</t>
  </si>
  <si>
    <t>PVC SN8 DN 300 mm</t>
  </si>
  <si>
    <t>1.7</t>
  </si>
  <si>
    <t>PVC SN8 DN 200 mm</t>
  </si>
  <si>
    <t>1.8</t>
  </si>
  <si>
    <t>Uzdužna linijska rešetka ULR1 i ULR2</t>
  </si>
  <si>
    <r>
      <t xml:space="preserve">Kompletna izrada svih </t>
    </r>
    <r>
      <rPr>
        <b/>
        <sz val="10"/>
        <rFont val="Arial"/>
        <family val="2"/>
        <charset val="238"/>
      </rPr>
      <t>spojeva kanalizacijskih PES i PVC cijevi pomoću odgovarajućih spojnica</t>
    </r>
    <r>
      <rPr>
        <sz val="10"/>
        <rFont val="Arial"/>
        <family val="2"/>
        <charset val="238"/>
      </rPr>
      <t>, u svemu prema uputama Proizvođača, kao i ugradnja prefabricirane uzdužne linijske rešetke.</t>
    </r>
  </si>
  <si>
    <t>Uključeno je raznošenje duž rova, rezanje cijevi, čišćenje spojnih mjesta, priprema i postava brtvi, navlačenje spojnica i sve ostalo, spuštanje na pripremljenu posteljicu, poravnanje po pravcu i niveleti uz kontrolu geodetskim instrumentom i potrebnu montersku pripomoć.</t>
  </si>
  <si>
    <t xml:space="preserve">Uključeno je  čišćenje spojnih mjesta, priprema i postava brtvi, uvlačenje u spojnicu i sve ostalo. </t>
  </si>
  <si>
    <t>Raznašanje obaviti ručno ili strojno, ovisno o terenskim prilikama. Spuštanje na posteljicu izvesti pažljivo prema uputama Proizvođača.</t>
  </si>
  <si>
    <t>Obračun po 1 m' kompletno spojenog
cjevovoda.</t>
  </si>
  <si>
    <t>PVC SN8 DN 200 mm - spojevi slivnika</t>
  </si>
  <si>
    <t>2.6</t>
  </si>
  <si>
    <t>Završno ispitivanje kanalizacije na vodonepropusnost.</t>
  </si>
  <si>
    <t xml:space="preserve">Ispitivanje vršiti prije asfaltiranja, a poslije zatrpavanja.  Ako cjevovod ili kontrolno okno ne zadovoljava ispitne zahtjeve Izvođač je dužan sanirati cjevovod ili/i kontrolno okno, te ponoviti ispitivanje. </t>
  </si>
  <si>
    <t>Sva višekratna ispitivanja neće se posebno obračunavati, već svako drugo i daljnje ispitivanje ide na teret Izvoditelja radova.</t>
  </si>
  <si>
    <t>Završno izvješće mora biti ovjereno od laboratorija koji je akreditiran za provedbu ispitivanja.</t>
  </si>
  <si>
    <t>Jedinična cijena stavke uključuje sav potreban rad, materijal, vodu koja se koristi za ispitivanje i pomoćna sredstva za izvedbu opisanog rada i završno izvješće predano u najmanje 3 primjerka izdano i ovjereno od laboratorija koji je vršio ispitivanje.</t>
  </si>
  <si>
    <t>Obračun po 1 m' uspješno ispitanog kolektora, komadu okna i slivnika.</t>
  </si>
  <si>
    <t>3.5</t>
  </si>
  <si>
    <t>3.6</t>
  </si>
  <si>
    <t>Okno oborinske kanalizacije</t>
  </si>
  <si>
    <t>3.7</t>
  </si>
  <si>
    <t>Slivnik</t>
  </si>
  <si>
    <t>3.8</t>
  </si>
  <si>
    <t>Linijska rešetka</t>
  </si>
  <si>
    <t>3.9</t>
  </si>
  <si>
    <t>F.</t>
  </si>
  <si>
    <t>OSTALI RADOVI</t>
  </si>
  <si>
    <r>
      <t>Kompletna izrada elaborata Katastra oborinske kanalizacije</t>
    </r>
    <r>
      <rPr>
        <sz val="10"/>
        <rFont val="Arial"/>
        <family val="2"/>
        <charset val="238"/>
      </rPr>
      <t>, u svemu prema zakonskim odredbama.</t>
    </r>
  </si>
  <si>
    <t>Elaborat dostaviti nadležnoj upravnoj geodetskoj službi za upis u katastar instalacija.</t>
  </si>
  <si>
    <t>Uključeni su svi potrebni terenski radovi, koji moraju teći uporedno s izvođenjem radova, te završni terenski radovi, kao i svi uredski radovi i potrebne takse.</t>
  </si>
  <si>
    <t>Potrebno je snimiti sve cjevovode, slivnike, vodovode, prespoje i objekte.</t>
  </si>
  <si>
    <t>Elaborat katastra vodova se dostavlja u 4 primjerka u pisanom obliku i u 1 primjerku na elektronskom mediju (CD-ROM).</t>
  </si>
  <si>
    <t>Jedinična cijena stavke uključuje sve potrebne terenske i uredske radove, te materijale za izradu kompletnog elaborata katastra.</t>
  </si>
  <si>
    <t>Obračun po 1 m' trase/rova kompletno
izvedenog cjevovoda.</t>
  </si>
  <si>
    <t>OBORINSKA KANALIZACIJA + spojevi slivnika + uzdužne linijske rešetke</t>
  </si>
  <si>
    <r>
      <t>Projekt izvedenog stanja</t>
    </r>
    <r>
      <rPr>
        <sz val="10"/>
        <rFont val="Arial"/>
        <family val="2"/>
      </rPr>
      <t xml:space="preserve"> izrađen od ovlaštene organizacije. Projekt izvedenog stanja mora obuhvatiti i sve izmjene na građevini koje su se desile tijekom gradnje u odnosu na osnovni projekt.</t>
    </r>
  </si>
  <si>
    <t>Projekt izvedenog stanja mora sadržavati:
- situaciju i uzdužni presjek položenih cjevovoda 
- snimiti dimenzije okana, te ih ucrtati na situaciji
- snimak instalacija u toku radova pri otvorenom rovu
- u tehničkom izvješću napisati broj glavnog/ izvedbenog projekta po kojem je izvedena građevina
- kolektori kao i svi pripadajući elementi moraju biti snimljeni i prikazani 3D polilinijom koje moraju biti spajane na način da prikazuju tjeme cijevi te moraju biti crtane u smjeru toka</t>
  </si>
  <si>
    <t xml:space="preserve">- svaki element instalacije treba biti u svom layer-u 
- sve elemente treba opisati i numerirati na isti način kao i u projektu </t>
  </si>
  <si>
    <t>- uz svaku cijev treba naznačiti materijal profil, uključujući kućne priključke,
- snimiti instalaciju za optičke i druge kablove kao pripadajući dio građevine, s njegovim elementima (zdenac i sl.),
- u crtežu treba naznačiti sve instalacije ( struja, telefon, propusti i sl.) koje presjecaju predmetni cjevovod, te i njih snimiti u 3D polilinijom
- snimak kućnih priključaka, te njihov spoj na cijev ili okno</t>
  </si>
  <si>
    <t>Obračun po 1 m' instalacije.</t>
  </si>
  <si>
    <t>Kontrolno snimanje izvedenih kolektora</t>
  </si>
  <si>
    <t>CCTV inspekcija ne smije se vršiti brzinom većom od 15cm/s. Minimalna rezolucija snimke CCTV inspekcije mora biti 768x576 pixela. Robot kamera kojom se vrši CCTV inspekcija mora posjedovati pan&amp;tilt opciju za mjerenje stvarnog pada kanala. Stvarni pad kanala za svaku dionicu/sekciju kolektora mora biti sastavni dio izvještaja.</t>
  </si>
  <si>
    <t>Obračun po m'.</t>
  </si>
  <si>
    <t>OBORINSKA KAN. + spojevi slivnika</t>
  </si>
  <si>
    <t>Izvedba betonskog okna priključka na vodoopskrbnu mrežu za potrebe zalijevanja sadnica u nišama potpornog zida.</t>
  </si>
  <si>
    <t>Unutarnje tlocrtne dimenzije 50 x 50 cm i ukupne prosječne visine 70 cm.</t>
  </si>
  <si>
    <t>Stavka uključuje dobavu i dopremu svih potrebnih materijala i opreme, potrebne radove, betonirske, zidarske, tesarske, ugradbu opreme i dr.</t>
  </si>
  <si>
    <t>Radovi i materijali za izvedbu okna :</t>
  </si>
  <si>
    <t>Betoniranje trakastog temelja zidova okna betonom C16/20, dimenzija 20x10 cm.</t>
  </si>
  <si>
    <t>Betoniranje  zidova okna betonom C25/30, deblj. 12 cm.</t>
  </si>
  <si>
    <t>Ugradnja poklopca u betonski vijenac C25/30. Uključena je min. povezna armatura.</t>
  </si>
  <si>
    <t>Izvedba poda okna iz cistog kamenog agregata 32/64 mm debljine 10 cm.</t>
  </si>
  <si>
    <t>Potrebni sitni zidarsko-zanatski radovi i pripomoći oko završetka okna i ugradnje vodovodne opreme.</t>
  </si>
  <si>
    <t>ugradnja okvira lijevanoželjeznog poklopca veličine 500/500 mm</t>
  </si>
  <si>
    <t>Prosječne količine materijala za 1 okno :</t>
  </si>
  <si>
    <t>beton C16/20 za temelj,</t>
  </si>
  <si>
    <r>
      <t>m</t>
    </r>
    <r>
      <rPr>
        <vertAlign val="superscript"/>
        <sz val="10"/>
        <rFont val="Trebuchet MS"/>
        <family val="2"/>
        <charset val="238"/>
      </rPr>
      <t>3</t>
    </r>
  </si>
  <si>
    <t>beton C25/30 za zidove,</t>
  </si>
  <si>
    <t xml:space="preserve">beton za ugradnju i izvedbu vjenca C25/30, s oplatom, </t>
  </si>
  <si>
    <t>Kameni agregat 32/64 mm za pod,</t>
  </si>
  <si>
    <t xml:space="preserve">armatura B500, RA, </t>
  </si>
  <si>
    <t>ugradnja okvira</t>
  </si>
  <si>
    <t xml:space="preserve">Obračun po 1 kompletno izrađenom oknu. </t>
  </si>
  <si>
    <t>Dobava i doprema poklopca okna priključka na vodoopskrbnu mrežu za potrebe zalijevanja sadnica u nišama potpornog zida.</t>
  </si>
  <si>
    <t>Stavka obuhvaća dobavu i dopremu ljevanoželjeznog poklopca kućnog priključka dim.500x500 mm nosivosri 150 kN s ugradnim okvirom. Troškove osiguranja deponije ili skladišta materijala u potpunosti snosi izvođač radova.</t>
  </si>
  <si>
    <t>Prije narudžbe poklopaca potrebno je provijeriti koji broj postojećih se može ponovo ugraditi.</t>
  </si>
  <si>
    <t>Obračun po 1 kompletno dobavljenom poklopcu.</t>
  </si>
  <si>
    <t>Dobava, doprema materijala i monterski radovi za izvedbu okna priključka na vodoopskrbnu mrežu za potrebe zalijevanja sadnica u nišama potpornog zida.</t>
  </si>
  <si>
    <t>Stavka obuhvaća dobavu, dopremu i montažu specificiranog vodovodnog materijala za izvedbu okna kućnog priključka. Troškove osiguranja deponije ili skladišta materijala u potpunosti snosi izvođač radova.
Stavkom su obuhvaćeni  svi vodoinstalaterski radovi i pomoćna sredstva za kompletnu izvedbu okna i spoja kućnog priključka na novu vodoopskrbnu cijev.</t>
  </si>
  <si>
    <t>Predviđena prosječna količina materijala i radova za  izvedbu 1 kućnog priključka i njegovog spoja na novi vodovod:
- Pocinčana cijev 1"  (6,0 m')
- Ogrlica 150/1" (100/1") s ventilom, ugradbenom garniturom i uličnom kapom
- Koljeno i nipl 1" - (2 kom za svaki element)
- Redukcija 1" / 3/4" (1 kom)
- Sigurnosni ventil   3/4"   (1 kom)
- Propusni ventil  s ispustom  3/4"   (1 kom)
- Dekorodal traka za 6m pocinčane cijevi
- Kratka i duga spojnica (po 1 kom za svaki element)</t>
  </si>
  <si>
    <t>- Ugradnja novog vodomjera (vodomjer isporučuje investitor)
- Stavkom je potrebno obuhvatiti dobavu, dopremu i ugradnju svog potrebnog spojnog materijala ili cijevi (3/4") za izvedbu spoja priključka na novu vodoopskrbnu cijev, te spoj i radove unutar okna. Radove izvesti uz nadzor investitora i po njegovim uzancama. 
Obračun po 1 kompletno izvedenom spoju .</t>
  </si>
  <si>
    <r>
      <t xml:space="preserve">Obnova horizontalne prometne signalizacije </t>
    </r>
    <r>
      <rPr>
        <sz val="10"/>
        <rFont val="Arial"/>
        <family val="2"/>
        <charset val="238"/>
      </rPr>
      <t xml:space="preserve">na obnovljenim asfaltiranim površinama prometnica, sve u dogovoru i uz odobrenje predstavnicima tvrtke koja upravlja prometnicom. </t>
    </r>
  </si>
  <si>
    <t>U cijenu je uključeno čišćenje kolnika neposredno prije izrade oznaka, predmarkiranje, nabava i prijevoz materijala (boja, razrjeđivač, reflektirajuće kuglice), prethodna dopuštenja i atesti te tekuća kontrola kvalitete, sav rad, pribor i oprema za izradu oznaka.</t>
  </si>
  <si>
    <t>Obračun po 1 m' punih i isprekidanih linija, odnosno po 1kom. pješačkih prijelaza i otoka, sve komplet.</t>
  </si>
  <si>
    <t>11.1.</t>
  </si>
  <si>
    <t>Puna crta,  jednostruka (razdjelna, rubna, usmjeravanja ispred otoka i prepreka), debljine 15 cm</t>
  </si>
  <si>
    <t>11.2.</t>
  </si>
  <si>
    <t>Pješački prijelazi</t>
  </si>
  <si>
    <r>
      <t>Radove na zaštiti postojećih instalacija</t>
    </r>
    <r>
      <rPr>
        <sz val="10"/>
        <rFont val="Arial"/>
        <family val="2"/>
        <charset val="238"/>
      </rPr>
      <t xml:space="preserve"> izvesti uz predhodni dogovor i uz nadzor stručne službe nadležnog poduzeća.</t>
    </r>
  </si>
  <si>
    <t>Uključeni su svi potrebni materijali i terenski radovi, koji moraju teći uporedo s izgradnjom cjevovoda, te završni terenski radovi.</t>
  </si>
  <si>
    <t>Ovom stavkom obuhvaćeni su radovi na zaštitit instalacija koje suizgrađene popreko ili uzdužno duž trase planiranih cjevovoda. Sav rad, materijal koji je potrebno uključiti za pridržavanje, vješanje, pokrivanje ili zaštitu postojećih instalacija uračunati su u jediničnu cijenu.</t>
  </si>
  <si>
    <t>Obračun paušalno.</t>
  </si>
  <si>
    <t>12.1.</t>
  </si>
  <si>
    <t>Osiguranje postojećih kabela HEP-a.</t>
  </si>
  <si>
    <t>Na mjestima križanja min. vertikalna udaljenost kabela i oborinske kanalizacije iznosi min. 0.50m za kabel bez zaštitne cijevi, odnosno 0.40 m uz uvijet da je kabel položen u zaštitnu cijev. Stavkom su obuhvaćene zaštitne polucijevi od tvrdog PVC-a duljine 2.50 m, za jedno križanje, kao i dobava i ugradnja pijeska u zaštitne polucijevi zajedno s kabelom.
Na trisi postoje lokacije s križanjem većeg snopa kabela, to su mjesta gdje instalacije izlaze iz TS.</t>
  </si>
  <si>
    <t>Predviđa se 50 križanja s HEP kabelima.</t>
  </si>
  <si>
    <t>Paralelno vođenje s HEP kabelima planirana duljina 80 m.</t>
  </si>
  <si>
    <t>12.2.</t>
  </si>
  <si>
    <t>Osiguranje postojećih telefonskih kabela.</t>
  </si>
  <si>
    <t>Na mjestima križanja min. vertikalna udaljenost kabela i oborinske kanalizacije iznosi min. 0.30m. Stavkom su obuhvaćene zaštitne polucijevi od tvrdog PVC-a duljine 2.50 m, za jedno križanje, kao i dobava i ugradnja pijeska u zaštitne polucijevi zajedno s kabelom.</t>
  </si>
  <si>
    <t>Predviđa se 10 križanja s Tk kabelima.</t>
  </si>
  <si>
    <t>Paralelno vođenje s TK kabelima planirana duljina 100 m.</t>
  </si>
  <si>
    <t>12.3.</t>
  </si>
  <si>
    <t>Osiguranje postojećih sanitarnih kolektora</t>
  </si>
  <si>
    <t xml:space="preserve">Cijelom duljinom izgradnje cjevovoda postoji sanitarna odvodnja koja se ne rekonstruira i mora cijelo vrijeme biti u funkciji. Na nekim dionicama planirani cjevovodi su cca 0,50 m udaljeni od sanitarnog kolektora. Na nekim dionicama točne pozicije okana i cijevi nisu se mogle odrediti jer je veliki boje istih preasfaltiran. </t>
  </si>
  <si>
    <t>Ovom stavkom potrebno je obračunati zaštitu cijevi nakon pažljivog iskopa.</t>
  </si>
  <si>
    <t>G.</t>
  </si>
  <si>
    <t>SEPARATOR</t>
  </si>
  <si>
    <r>
      <t xml:space="preserve">Dubina uljevne cijevi sustava, mjereno od kote poklopca do kote dna cijevi uljeva </t>
    </r>
    <r>
      <rPr>
        <b/>
        <sz val="10"/>
        <color indexed="8"/>
        <rFont val="Arial"/>
        <family val="2"/>
        <charset val="238"/>
      </rPr>
      <t>T=1,8m</t>
    </r>
    <r>
      <rPr>
        <sz val="10"/>
        <color indexed="8"/>
        <rFont val="Arial"/>
        <family val="2"/>
        <charset val="238"/>
      </rPr>
      <t xml:space="preserve">. Svi elementi sustava se trebaju isporučivati s poklopcima klase A15, svijetlog otvora promjera 600mm ili 800mm.
Separator se mora isporučivati s cijevnim priključcima za PEHD cijevi dimenzija :
</t>
    </r>
    <r>
      <rPr>
        <b/>
        <sz val="10"/>
        <color indexed="8"/>
        <rFont val="Arial"/>
        <family val="2"/>
        <charset val="238"/>
      </rPr>
      <t>- cijev uljev i izljeva iz sustava DN 500;
- cijev prema separatoru DN 300;
- cijev mimotoka DN 500.</t>
    </r>
  </si>
  <si>
    <t>NAPOMENA:  uz separator dobaviti, dopremiti i ugraditi i potrebne prstenove za niveliranje poklopca budući da se separator ugrađuje na velikoj dubini, te ih je potrebno ukalkulirati u ukupnu cijenu separatora.</t>
  </si>
  <si>
    <t>Kombinirani ručni i strojni iskop rova za ugradnju  separatora i cijevi separatora bez obzira na kategoriju tla.</t>
  </si>
  <si>
    <t>Zabranjena je upotreba eksploziva pri iskopu.</t>
  </si>
  <si>
    <t>Stranice iskopa zasjeći u nagibu 5:1, a iskopani materijal odvesti na trajnu deponiju.</t>
  </si>
  <si>
    <t>Uključena su sva potrebna produbljenja i proširenja kanala na mjestima gdje je to potrebno (npr. podzemne instalacije, podzemne građevine), te na mjestima predviđenim za izradu prekopa prometnice.</t>
  </si>
  <si>
    <t>Produbljenja i proširenja, pogrešan iskop ili prekop, svi pokosi stranica iskopa bez obzira na kategoriju zemljišta, odroni i obrušavanja uslijed nepažnje ili atmosferskih utjecaja, radovi na zaštiti postojećih instalacija, kao i svi prateći radovi vezani za iskop neće se posebno priznavati niti u naročito otežanim okolnostima. Stoga sve gore navedeno treba uključiti u jediničnu cijenu rada.</t>
  </si>
  <si>
    <t>Stabilnost pokosa kanala treba postići ako je to potrebno s obzirom na fizičko-mehanička svojstva tla prikladnim razupiranjem ili drugim prikljadnim načinom. Kod većih se dubina rovovi obavezno moraju razupirati, a način razupiranja ovisi o dubini rova i vrsti tla. Način razupiranja predlaže izvođač, a odobrava nadzorni inžinjer. Kao svijetla širina kod nerazupiranih rovova računa se razmak u dnu, a kod razupiranja se računa razmak između razupiranih stijenki rova.</t>
  </si>
  <si>
    <r>
      <t>Obračun po m</t>
    </r>
    <r>
      <rPr>
        <vertAlign val="superscript"/>
        <sz val="10"/>
        <rFont val="Arial"/>
        <family val="2"/>
        <charset val="238"/>
      </rPr>
      <t>3</t>
    </r>
    <r>
      <rPr>
        <sz val="10"/>
        <rFont val="Arial"/>
        <family val="2"/>
        <charset val="238"/>
      </rPr>
      <t xml:space="preserve"> iskopanog materijala u sraslom stanju.</t>
    </r>
  </si>
  <si>
    <t>Iskop rova za ugradnju  separatora i cijevi separatora.</t>
  </si>
  <si>
    <r>
      <t>Odvoz cjelokupnog materijala iz iskopa</t>
    </r>
    <r>
      <rPr>
        <sz val="10"/>
        <color indexed="8"/>
        <rFont val="Arial"/>
        <family val="2"/>
        <charset val="238"/>
      </rPr>
      <t xml:space="preserve">, sa istovarom, djelomično na privremenu deponiju gradilišta (materijal za zatrpavanje), a djelomično  na stalnu deponiju udaljenosti do 10 km, koju odredi Investitor. </t>
    </r>
  </si>
  <si>
    <t xml:space="preserve">Stavka uključuje i naknadno planiranje viška materijala na deponiji, po završetku radova. </t>
  </si>
  <si>
    <t xml:space="preserve">Koef. rastresitosti odvezenog materijala 1.3. </t>
  </si>
  <si>
    <r>
      <t>Utovar i dovoz radi zatrpavanja,</t>
    </r>
    <r>
      <rPr>
        <sz val="10"/>
        <color indexed="8"/>
        <rFont val="Arial"/>
        <family val="2"/>
        <charset val="238"/>
      </rPr>
      <t xml:space="preserve"> probranog materijala iz iskopa, sa privremene deponije gradilišta, te dovođenje površine deponije u prvobitno stanje. Obračun po m</t>
    </r>
    <r>
      <rPr>
        <vertAlign val="superscript"/>
        <sz val="10"/>
        <color indexed="8"/>
        <rFont val="Arial"/>
        <family val="2"/>
        <charset val="238"/>
      </rPr>
      <t>3</t>
    </r>
    <r>
      <rPr>
        <sz val="10"/>
        <color indexed="8"/>
        <rFont val="Arial"/>
        <family val="2"/>
        <charset val="238"/>
      </rPr>
      <t xml:space="preserve"> utovarenog i dovezenog materijala. </t>
    </r>
    <r>
      <rPr>
        <b/>
        <sz val="10"/>
        <color indexed="8"/>
        <rFont val="Arial"/>
        <family val="2"/>
        <charset val="238"/>
      </rPr>
      <t>(ako izvođač nije u mogućnosti probrati dovoljnu količinu potrebnog materijala iz iskopa za zatrpavanje, potrebno je dovesti određenu količinu zamjenskog materijala te to uračunati u samu cijenu stavke.)</t>
    </r>
  </si>
  <si>
    <r>
      <t xml:space="preserve">Zatrpavanje preostalog dijela kanala </t>
    </r>
    <r>
      <rPr>
        <sz val="10"/>
        <rFont val="Arial"/>
        <family val="2"/>
        <charset val="238"/>
      </rPr>
      <t>nakon kompletne izvedbe okana, ugradnje cijevi, te pijeska, u slojevima od 30 cm sa polijevanjem vodom i odgovarajućim ručnim ili strojnim zbijanjem na potrebnu zbijenost.</t>
    </r>
  </si>
  <si>
    <t>Zatrpavanje sa zbijanjem izvesti dozavršnog sloja.</t>
  </si>
  <si>
    <r>
      <t>Obračun po 1 m</t>
    </r>
    <r>
      <rPr>
        <vertAlign val="superscript"/>
        <sz val="10"/>
        <rFont val="Arial"/>
        <family val="2"/>
        <charset val="238"/>
      </rPr>
      <t>3</t>
    </r>
    <r>
      <rPr>
        <sz val="10"/>
        <rFont val="Arial"/>
        <family val="2"/>
        <charset val="238"/>
      </rPr>
      <t xml:space="preserve"> ugrađenog materijala u zbijenom stanju. Povećanje zatrpavanja iskopa zbog nepravilnog iskopa mora biti uključeno u jediničnu cijenu stavke.</t>
    </r>
  </si>
  <si>
    <t>H.</t>
  </si>
  <si>
    <t>PRIKLJUČCI OBORINSKE ODVODNJE KROVNIH VODA</t>
  </si>
  <si>
    <t>Kompletna izvedba priključka krovnih voda okolnih zgrada na projektiranu oborinsku kanalizaciju prema DETALJU A2.6</t>
  </si>
  <si>
    <t>Stavka uključuje sve potrebne radove: zemljane, betonske, dobavu materijala i dr.</t>
  </si>
  <si>
    <t>Radovi i materijali za izvedbu priključka prosječne duljine 5.0 m:</t>
  </si>
  <si>
    <t>iskop kanala za smještaj priključne lj.ž cijevi Ø100mm od objekta do slivnika.</t>
  </si>
  <si>
    <t xml:space="preserve">                             </t>
  </si>
  <si>
    <t>Dobava i ugradnja pijeska za posteljicu i za oblogu cijevi, kao i naknadno zatrpavanje rova.</t>
  </si>
  <si>
    <t>Dobava, doprema i ugradnja: vertikale-lj.ž. cijevi Ø100 mm s revizijom za čišćenje (l=1.50 m), zaštitna kapa na prijelazu s postojeće krovne vertikale na novu lj.ž. cijev, luk 45° ili 90°cijev Ø100 mm.</t>
  </si>
  <si>
    <t>Kompletna obrada spoja priključne cijevi na slivnik ili cijev.</t>
  </si>
  <si>
    <t>U jediničnoj cijeni stavke obuhvaćeni su svi potrebni materijali, radovi, pomoćna sredstva i transport za kompletnu izvedbu.</t>
  </si>
  <si>
    <t>Obračun po  kompletno izvedenom priključku.</t>
  </si>
  <si>
    <t>Za jedan priključak potrebno je:</t>
  </si>
  <si>
    <t>* iskop</t>
  </si>
  <si>
    <t>*  ugradnja pijeska</t>
  </si>
  <si>
    <t>* zatrpavanje rova nakon polaganja cijevi i pijeska</t>
  </si>
  <si>
    <t>*  ugradnja vertikale - lj.ž. cijev Ø125 mm s revizijom za čišćenje, dužine l=1.50 m</t>
  </si>
  <si>
    <t>* ugradnja zaštitne kape na prijelazu sa postojeće vertikale na novu lj.ž. cijev</t>
  </si>
  <si>
    <t>* ugradnja lj.ž. luk 45°  ili  90°</t>
  </si>
  <si>
    <t xml:space="preserve">* ugradnja lj.ž. cijevi Ø125 mm </t>
  </si>
  <si>
    <t>* obrada kompletnog spoja na okno kolektora (spoj vertikala-okno)</t>
  </si>
  <si>
    <t>Obračun po kompletno izvedenom priključku krovnih voda na slivnik.</t>
  </si>
  <si>
    <t>Kompletna izvedba priključka krovnih voda okolnih zgrada preko slivničkog okna na projektiranu oborinsku kanalizaciju prema DETALJU A2.7</t>
  </si>
  <si>
    <t>Radovi i materijali za izvedbu priključka prosječne duljine 5.0 m:  :</t>
  </si>
  <si>
    <t>Dobava, doprema i ugradnja: vertikale-lj.ž. cijevi Ø100 mm, zaštitna kapa na prijelazu s postojeće krovne vertikale na novu lj.ž. cijev, luk 45 ili 90°, cijev Ø100 mm.</t>
  </si>
  <si>
    <t>*ugradnja pijeska</t>
  </si>
  <si>
    <t>*  ugradnja vertikale - lj.ž. cijev Ø100 mm s revizijom za čišćenje, dužine l=1.50 m</t>
  </si>
  <si>
    <t>* obrada kompletnog spoja na slivnik (spoj vertikala-slivnik)</t>
  </si>
  <si>
    <t>PRIKLJUČCI OBORINSKE ODVODNJE 
KROVNIH VODA</t>
  </si>
  <si>
    <t xml:space="preserve">REKAPITULACIJA </t>
  </si>
  <si>
    <t xml:space="preserve">PRIPREMNI  RADOVI </t>
  </si>
  <si>
    <t>ZEMLJANI  I SL. RADOVI</t>
  </si>
  <si>
    <t>BETONSKI I AB  RADOVI</t>
  </si>
  <si>
    <t>F .</t>
  </si>
  <si>
    <t>G .</t>
  </si>
  <si>
    <t>H .</t>
  </si>
  <si>
    <t xml:space="preserve">   TROŠKOVNIK VODOVODA</t>
  </si>
  <si>
    <t>VODOVOD</t>
  </si>
  <si>
    <t>V1</t>
  </si>
  <si>
    <r>
      <rPr>
        <sz val="10"/>
        <rFont val="Calibri"/>
        <family val="2"/>
        <charset val="238"/>
      </rPr>
      <t>Ø</t>
    </r>
    <r>
      <rPr>
        <i/>
        <sz val="10"/>
        <rFont val="Arial"/>
        <family val="2"/>
        <charset val="238"/>
      </rPr>
      <t>150</t>
    </r>
  </si>
  <si>
    <t>V4.1</t>
  </si>
  <si>
    <t>V4.1.1</t>
  </si>
  <si>
    <r>
      <rPr>
        <sz val="10"/>
        <rFont val="Calibri"/>
        <family val="2"/>
        <charset val="238"/>
      </rPr>
      <t>Ø</t>
    </r>
    <r>
      <rPr>
        <i/>
        <sz val="10"/>
        <rFont val="Arial"/>
        <family val="2"/>
        <charset val="238"/>
      </rPr>
      <t>100</t>
    </r>
    <r>
      <rPr>
        <b/>
        <sz val="10"/>
        <rFont val="Arial"/>
        <charset val="238"/>
      </rPr>
      <t/>
    </r>
  </si>
  <si>
    <t>V9.1</t>
  </si>
  <si>
    <t>V12.1</t>
  </si>
  <si>
    <t>V12.1.1</t>
  </si>
  <si>
    <t>V30.1</t>
  </si>
  <si>
    <r>
      <rPr>
        <sz val="10"/>
        <rFont val="Calibri"/>
        <family val="2"/>
        <charset val="238"/>
      </rPr>
      <t>Ø</t>
    </r>
    <r>
      <rPr>
        <i/>
        <sz val="10"/>
        <rFont val="Arial"/>
        <family val="2"/>
        <charset val="238"/>
      </rPr>
      <t>100</t>
    </r>
  </si>
  <si>
    <t xml:space="preserve">Obračunski rov (dubina x širina): 
Vodovodni rov: 130x80 cm
</t>
  </si>
  <si>
    <t>Zemljani radovi obrađeni su u dijelu oborinske odvodnje</t>
  </si>
  <si>
    <t>Iskolčenje trase vodovoda s označavanjem i osiguranjem svih važnijih točaka na trasi, prema projektu i situaciji. U količinu za stavku su uračunati i priključci planiranog vodovoda na postojeći vodovod.</t>
  </si>
  <si>
    <t>Izrada Elaborata iskolčenja objekta od strane ovlaštenog geodeta.</t>
  </si>
  <si>
    <t>Elaborat je potrebno izraditi u skladu s Zakonom o prostornom uređenju i gradnji.</t>
  </si>
  <si>
    <t>Jedinična cijena stavke uključuje sve potrebne terenske i uredske radove, te materijale za izradu komplet elaborata katastra.</t>
  </si>
  <si>
    <t>BETONSKI I AB RADOVI</t>
  </si>
  <si>
    <r>
      <t>Izrada sidrenih blokova</t>
    </r>
    <r>
      <rPr>
        <sz val="10"/>
        <rFont val="Arial"/>
        <family val="2"/>
      </rPr>
      <t xml:space="preserve"> na vertikalnim i horizontalnim lomovima dionica vodovoda, odvojcima hidranta.</t>
    </r>
  </si>
  <si>
    <t>U jediničnoj cijeni stavke obuhvaćeni su svi potrebni materijali, radovi, oplata te pomoćna sredstva i transport za kompletnu izvedbu.</t>
  </si>
  <si>
    <t>Za jedan blok ili stupić potrebno je:</t>
  </si>
  <si>
    <t>beton C20/25</t>
  </si>
  <si>
    <r>
      <t>m</t>
    </r>
    <r>
      <rPr>
        <vertAlign val="superscript"/>
        <sz val="10"/>
        <rFont val="Arial"/>
        <family val="2"/>
      </rPr>
      <t>3</t>
    </r>
  </si>
  <si>
    <t xml:space="preserve">oplata </t>
  </si>
  <si>
    <r>
      <t>m</t>
    </r>
    <r>
      <rPr>
        <vertAlign val="superscript"/>
        <sz val="10"/>
        <rFont val="Arial"/>
        <family val="2"/>
      </rPr>
      <t>2</t>
    </r>
  </si>
  <si>
    <t>Obračun po 1 komadu.</t>
  </si>
  <si>
    <r>
      <t>Kompletna izvedba novih betonskih  okana vodovoda,</t>
    </r>
    <r>
      <rPr>
        <sz val="10"/>
        <rFont val="Arial"/>
        <family val="2"/>
        <charset val="238"/>
      </rPr>
      <t xml:space="preserve"> tlocrtnih dimenzija 160x160 cm, te debljine stijenke dna i  zidova 20cm i ploče 15cm.</t>
    </r>
  </si>
  <si>
    <t>Betoniranje dna i zidova okna betonom C25/30 u dvostranoj glatkoj oplati.</t>
  </si>
  <si>
    <t>Uključena je sva potrebna armatura oznake čelika B500B. Na donjoj površini ploče ne smije se pojaviti armatura, a zaštitni sloj betona mora biti najmanje 5 cm.</t>
  </si>
  <si>
    <t>Dobava, doprema, izrada, montiranje i skidanje glatke oplate.</t>
  </si>
  <si>
    <t>Dobava i ugradnja penjalica (za vodovodna okna), na vertikalnom razmaku od 30 cm.</t>
  </si>
  <si>
    <t>Ugradnja ljevanoželjeznog poklopca 600/600 mm s kvadratnim okvirom i poklopcem.</t>
  </si>
  <si>
    <t xml:space="preserve">Vodovodno okno V.4 veličine 1.50x1.50 m, h = 2.20 m </t>
  </si>
  <si>
    <t>* ugradnja penjalica</t>
  </si>
  <si>
    <t>* ugradnja kvadratnog okvira ljevanoželjeznog poklopca 600/600 mm</t>
  </si>
  <si>
    <r>
      <rPr>
        <b/>
        <sz val="10"/>
        <rFont val="Arial"/>
        <family val="2"/>
        <charset val="238"/>
      </rPr>
      <t>Izrada betonskih blokova za potrebe hidranta</t>
    </r>
    <r>
      <rPr>
        <sz val="10"/>
        <rFont val="Arial"/>
        <family val="2"/>
        <charset val="238"/>
      </rPr>
      <t>, betonom C12/15, a u svemu prema detalju iz projekta.
U jediničnoj cijeni stavke obuhvaćeni su svi potrebni materijali, radovi, oplata te pomoćna sredstva i transport za kompletnu izvedbu.</t>
    </r>
  </si>
  <si>
    <t>Bet.podloga ispod N-komada hidranta, dim.50/50/20 cm.</t>
  </si>
  <si>
    <t>Obračun po 1 kom. betonskog bloka.</t>
  </si>
  <si>
    <t>Bet.podloga oko hidranta i ulične kape zasuna, dim.140/80/40 cm.</t>
  </si>
  <si>
    <t>Obračun po 1 kom. izrađenog betonskog bloka.</t>
  </si>
  <si>
    <t>Beton kao podloga i ukruta ulične kape na zasunima vodovoda</t>
  </si>
  <si>
    <r>
      <t>Betoniranje betonom C12/15 približno 0.3m</t>
    </r>
    <r>
      <rPr>
        <vertAlign val="superscript"/>
        <sz val="10"/>
        <rFont val="Arial"/>
        <family val="2"/>
        <charset val="238"/>
      </rPr>
      <t>3</t>
    </r>
    <r>
      <rPr>
        <sz val="10"/>
        <rFont val="Arial"/>
        <family val="2"/>
        <charset val="238"/>
      </rPr>
      <t xml:space="preserve"> betona</t>
    </r>
  </si>
  <si>
    <t>Obračun po 1 kom. Izrađenom bloku.</t>
  </si>
  <si>
    <t>Izvedba otvora u zidu postojećeg okna radi provlačenja nove cijevi vodovoda.</t>
  </si>
  <si>
    <t>U zidu postojećeg okna potrebno je izvesti otvor dim. 20x20 cm na visini ovisno o visini nivelete cijevi koja se spaja.Nakon provlačenja cijevi otvor je potrebno zatvoriti.</t>
  </si>
  <si>
    <t>Obračun po 1 kom. Izrađenonom otvoru.</t>
  </si>
  <si>
    <t>Rušenje odnosno uklanjanje postojećih betonskih vodovodnih okana koje je potrebno nanovo izvesti ili koja se u potpunosti ukidaju.</t>
  </si>
  <si>
    <t>Stavkom je potrebno u potpunosti ukloniti postojeće betonsko okno koje se uklanja ili kojeg je potrebno nanovo izvesti.  
Ovim projektom ova stavka se odnosi na okno V.4 koje je potrebno u potpunosti razrušiti te ponovno izgraditi, a sve po detalju i dimenzijama iz projekta, te na okno koje se nalazi u neposrednoj blizini okna V.4, a čiji prespoj će se u budućnosti napraviti iz novog okna V.4.</t>
  </si>
  <si>
    <t>U jediničnoj cijeni stavke obuhvaćeni su svi potrebni materijali, radovi, pomoćna sredstva i transport za kompletnu izvedbu stavke. Kao i sav odvoz betona i dovoz zamjenskog materijala za nasipavanje novonastalog rova.</t>
  </si>
  <si>
    <t>Obračun po 1 kom. uklonjenom oknu.</t>
  </si>
  <si>
    <t>Rekonstrukcija armiranobetonske ploče postojećeg okna koje se zadržava.</t>
  </si>
  <si>
    <t>Pri izvođenju tj. rekonstrukciji postojećeg vodovoda neće biti moguće napraviti rekonstrukciju fazonerije i armatura samo kroz otvor poklopca okna, te će biti potrebno ukloniti cijelu ploču okna kako bi se rekonstrukcija mogla izvršiti.</t>
  </si>
  <si>
    <t>Stavkom je potrebno obračunati radove na uklanjanju postojeće betonske ploče vodovodnih okana koje se zadržavaju. Stavka također treba sadržavati i sve radove na zbrinjavanju uklonjenog materijala, kao i izvedbu nove betonske ploče, novog vijenca za poklopac, te naposljetku, ugradnju poklopca samog okna čija dobava i doprema je obračunata zasebnom stavkom. Stavkom je uzeto da će se na izvedbu nove armiranobetonske ploče utrošiti do 0,5 m3 betona C25/30, debljina ploče iznosi 15cm.</t>
  </si>
  <si>
    <t>U jediničnoj cijeni stavke obuhvaćeni su svi potrebni materijali, radovi, pomoćna sredstva i transport za kompletnu izvedbu stavke. Kao i sav potreban beton i armatura za izvedbu stavke.</t>
  </si>
  <si>
    <t>Obračun po 1 kom. rekonstruirane ploče.</t>
  </si>
  <si>
    <t>Zajedno s cijevima dobaviti dovoljan broj gumenih spojničkih prstenova za izradu spojeva pomoću naglavka. Cijevi su duljine  l=6.0 m.</t>
  </si>
  <si>
    <t>*  Unutarnja zaštita od cementne obloge za pitku vodu</t>
  </si>
  <si>
    <t>*  Vanjska zaštita izvedena je od cink-aluminija (400 g/m2) i zaštitnog sloja od epoxy premaza</t>
  </si>
  <si>
    <t>Cijevi i spojni materijal dobaviti prema uputama proizvođača, a zbog sječenja cijevi na gradilištu potrebno je radi iskorištenja odsječenih dijelova koristiti lukove s obostranim naglavkom.</t>
  </si>
  <si>
    <t>Radi eventualnog oštećenja i krojenja cijevi između okana obračunato 2% više cijevi.</t>
  </si>
  <si>
    <t>Sve transporte, preuzimanje, prijem i uskladištenje cijevi i gumenih brtvi provesti točno prema propisima i tehničkim uvjetima proizvođača.</t>
  </si>
  <si>
    <t>Cjenom stavke obuhvaćen je i sav potreban spojni i brtveni materijal, što uključuje nabavu i dopremu brtve,mast za podmazivanje, te alat za montažu.</t>
  </si>
  <si>
    <t>Obračun po 1m' dobavljene cijevi.</t>
  </si>
  <si>
    <t>* DUKTIL cijevi DN 150 mm za potrebe vodovoda i prespoja postojećeg vodovoda</t>
  </si>
  <si>
    <t>* DUKTIL cijevi DN 100 mm za potrebe vodovoda i prespoja kućnih priključaka</t>
  </si>
  <si>
    <t>* DUKTIL cijevi DN 80 mm za potrebe vodovoda, hidranata i prespoja kućnih priključaka</t>
  </si>
  <si>
    <t>Prije same dobave, dopreme i ugradnje nove fazonerije i armatura potrebno je postojeće fazonske komade i armature koji se mjenjaju, demontirati te propisno zbrinuti.</t>
  </si>
  <si>
    <t>Postojeće armature i fazoneriju uklanjati u skladu s planom radovi i u skladu s izvođenjem mimovoda. Posebnu pozornost obratiti na to koja se postojeća fazonerija i armature ostavljaju u funkciji, a koje se mjenjaju.</t>
  </si>
  <si>
    <t>Obračun po 1 kom. demontiranog i zbrinutog komada</t>
  </si>
  <si>
    <t>Jedinična cijena stavke uključuje sve potrebne materijale, radove, pomočna sredstva i transporte, osim spajanja komada međusobno i na ostalu opremu.</t>
  </si>
  <si>
    <t>Obračun po 1 dobavljenom komadu.</t>
  </si>
  <si>
    <t>FAZONSKI KOMADI</t>
  </si>
  <si>
    <r>
      <t>* FFG -800 mm,</t>
    </r>
    <r>
      <rPr>
        <sz val="10"/>
        <rFont val="Symbol"/>
        <family val="1"/>
        <charset val="2"/>
      </rPr>
      <t xml:space="preserve"> </t>
    </r>
    <r>
      <rPr>
        <sz val="10"/>
        <rFont val="Arial"/>
        <family val="2"/>
      </rPr>
      <t>DN 200 mm</t>
    </r>
  </si>
  <si>
    <t>3.2.</t>
  </si>
  <si>
    <r>
      <t>* FFG -1000 mm,</t>
    </r>
    <r>
      <rPr>
        <sz val="10"/>
        <rFont val="Symbol"/>
        <family val="1"/>
        <charset val="2"/>
      </rPr>
      <t xml:space="preserve"> </t>
    </r>
    <r>
      <rPr>
        <sz val="10"/>
        <rFont val="Arial"/>
        <family val="2"/>
      </rPr>
      <t>DN 150 mm</t>
    </r>
  </si>
  <si>
    <r>
      <t>* FFG -800 mm,</t>
    </r>
    <r>
      <rPr>
        <sz val="10"/>
        <rFont val="Symbol"/>
        <family val="1"/>
        <charset val="2"/>
      </rPr>
      <t xml:space="preserve"> </t>
    </r>
    <r>
      <rPr>
        <sz val="10"/>
        <rFont val="Arial"/>
        <family val="2"/>
      </rPr>
      <t>DN 150 mm</t>
    </r>
  </si>
  <si>
    <t>3.4.</t>
  </si>
  <si>
    <r>
      <t>* FFG -1000 mm,</t>
    </r>
    <r>
      <rPr>
        <sz val="10"/>
        <rFont val="Symbol"/>
        <family val="1"/>
        <charset val="2"/>
      </rPr>
      <t xml:space="preserve"> </t>
    </r>
    <r>
      <rPr>
        <sz val="10"/>
        <rFont val="Arial"/>
        <family val="2"/>
      </rPr>
      <t>DN 100 mm</t>
    </r>
  </si>
  <si>
    <r>
      <t>* FFG -300 mm,</t>
    </r>
    <r>
      <rPr>
        <sz val="10"/>
        <rFont val="Symbol"/>
        <family val="1"/>
        <charset val="2"/>
      </rPr>
      <t xml:space="preserve"> </t>
    </r>
    <r>
      <rPr>
        <sz val="10"/>
        <rFont val="Arial"/>
        <family val="2"/>
      </rPr>
      <t>DN 80 mm</t>
    </r>
  </si>
  <si>
    <t>* F komad,  DN 150 mm</t>
  </si>
  <si>
    <t>* F komad,  DN 100 mm</t>
  </si>
  <si>
    <t>* EU -komad,  DN 150 mm</t>
  </si>
  <si>
    <t>* EU -komad,  DN 100 mm</t>
  </si>
  <si>
    <t>3.10</t>
  </si>
  <si>
    <t>* EU -komad,  DN 80 mm</t>
  </si>
  <si>
    <t>3.11</t>
  </si>
  <si>
    <t>T komad DN 200/150 mm</t>
  </si>
  <si>
    <t>3.12</t>
  </si>
  <si>
    <t>T komad DN 150/100 mm</t>
  </si>
  <si>
    <t>3.13</t>
  </si>
  <si>
    <t>T komad DN 100/80 mm</t>
  </si>
  <si>
    <t>3.14</t>
  </si>
  <si>
    <t>TT komad DN 150/150 mm</t>
  </si>
  <si>
    <t>3.15</t>
  </si>
  <si>
    <t>* FFR - 200/150 mm</t>
  </si>
  <si>
    <t>3.16</t>
  </si>
  <si>
    <t>* FFR - 150/100 mm</t>
  </si>
  <si>
    <t>3.17</t>
  </si>
  <si>
    <t>* FFR - 100/65 mm</t>
  </si>
  <si>
    <t>3.18</t>
  </si>
  <si>
    <t>3.19</t>
  </si>
  <si>
    <t>3.20</t>
  </si>
  <si>
    <t>3.21</t>
  </si>
  <si>
    <t>3.22</t>
  </si>
  <si>
    <t>* N komad,  DN 80 mm</t>
  </si>
  <si>
    <t>3.23</t>
  </si>
  <si>
    <t>* MMA - komad ,  DN 150/80 mm</t>
  </si>
  <si>
    <t>3.24</t>
  </si>
  <si>
    <t>* MMA - komad ,  DN 150/50 mm</t>
  </si>
  <si>
    <t>3.25</t>
  </si>
  <si>
    <t>*Slijepa prirubnica,X  DN 100 mm  - bušena na licu sa navojema za fi 32 mm</t>
  </si>
  <si>
    <t>3.26</t>
  </si>
  <si>
    <t>*Slijepa prirubnica,X  DN 100 mm  - bušena na licu sa navojema za fi 40 mm</t>
  </si>
  <si>
    <t>3.27</t>
  </si>
  <si>
    <t>* MMK - komad ,  DN 150mm  30° mm</t>
  </si>
  <si>
    <t>3.28</t>
  </si>
  <si>
    <t>* MMK - komad ,  DN 150mm  11° mm</t>
  </si>
  <si>
    <t>3.29</t>
  </si>
  <si>
    <t>* Spojnica za pocinčane cijevi DN 40mm</t>
  </si>
  <si>
    <t>3.30</t>
  </si>
  <si>
    <t>* Spojnica za pocinčane cijevi DN 32mm</t>
  </si>
  <si>
    <t>ARMATURE</t>
  </si>
  <si>
    <t>3.31</t>
  </si>
  <si>
    <t>3.32</t>
  </si>
  <si>
    <t>3.33</t>
  </si>
  <si>
    <t>3.34</t>
  </si>
  <si>
    <t>3.35</t>
  </si>
  <si>
    <t>3.36</t>
  </si>
  <si>
    <t>* Zasun kao V2-05 MIV DN 65mm bez ručnog kola ili jednakovrijedno, istih ili boljih karakteristika.</t>
  </si>
  <si>
    <t>3.37</t>
  </si>
  <si>
    <t>3.38</t>
  </si>
  <si>
    <t>* Montažno-demontažni komad DN 200mm kratki L=200mm.</t>
  </si>
  <si>
    <t>3.39</t>
  </si>
  <si>
    <t>* Montažno-demontažni komad DN 150mm kratki L=200mm.</t>
  </si>
  <si>
    <t>3.40</t>
  </si>
  <si>
    <t>* Montažno-demontažni komad DN 100mm kratki L=200mm.</t>
  </si>
  <si>
    <t>3.41</t>
  </si>
  <si>
    <t>Nadzemni hidrant H=2450mm,  DN 80 mm</t>
  </si>
  <si>
    <t>3.42</t>
  </si>
  <si>
    <t>3.43.</t>
  </si>
  <si>
    <t>LUKOVI NA VODOVODU</t>
  </si>
  <si>
    <t>3.44</t>
  </si>
  <si>
    <t>* MMK11 - Luk 11 1/4°,  DN 150 mm</t>
  </si>
  <si>
    <t>3.45</t>
  </si>
  <si>
    <t>* MMK22 - Luk 22°,  DN 150 mm</t>
  </si>
  <si>
    <t>3.46</t>
  </si>
  <si>
    <t>* MMK30 - Luk 30°,  DN 150 mm</t>
  </si>
  <si>
    <t>3.47</t>
  </si>
  <si>
    <t>* MMK45 - Luk 45°,  DN 150 mm</t>
  </si>
  <si>
    <t>3.48</t>
  </si>
  <si>
    <t>* MMK22 - Luk 22°,  DN 100 mm</t>
  </si>
  <si>
    <t>3.49</t>
  </si>
  <si>
    <t>* MMK30 - Luk 30°,  DN 100 mm</t>
  </si>
  <si>
    <t>Dobava i doprema do mjesta ugradnje tipskih vodovodnih lijevanoželjeznih poklopaca za okna klase D 400.</t>
  </si>
  <si>
    <t>Okvire  i  poklopce dostaviti zajedno.
Poklopac dostaviti s natpisom VODOVOD ŽRNOVNICA.</t>
  </si>
  <si>
    <t>Obračun po 1 kom poklopcu.</t>
  </si>
  <si>
    <t xml:space="preserve">poklopac 600x600 mm, nosivosti 400 kN za vodovodna okna s kvadratnim okvirom i poklopcem bez rupa       </t>
  </si>
  <si>
    <t>Dobava, doprema i istovar na deponiju gradilišta  tipskih ljevanoželjeznih penjalica za vodovodna okna.</t>
  </si>
  <si>
    <t>Uključen je dodatni zaštitni premaz nakon ugradbe, u skladu s tvorničkim premazom.</t>
  </si>
  <si>
    <t>penjalica Ø16 mm, 450x150 mm - vertikalna ugradnja na razmaku od 30 cm.</t>
  </si>
  <si>
    <t xml:space="preserve">Obračun po 1 dobavljenoj penjalici. </t>
  </si>
  <si>
    <t xml:space="preserve">* zapisničko preuzimanje opreme na deponiji od strane dobavljača, kao i propisno skladištenje na odgovarajućoj gradilišnoj deponiji uz zapisnik potpisan od dobavljača </t>
  </si>
  <si>
    <t>* ugradnja opreme u ispravni položaj s dovođenjem u funkciju, te puštanjem u probni rad</t>
  </si>
  <si>
    <r>
      <t>Transport materijala od deponije</t>
    </r>
    <r>
      <rPr>
        <sz val="10"/>
        <rFont val="Arial"/>
        <family val="2"/>
        <charset val="238"/>
      </rPr>
      <t xml:space="preserve"> do pogodne lokacije gradilišne privremene deponije.</t>
    </r>
  </si>
  <si>
    <t>Obračun po 1 m' transportirane cijevi te ljevanoželjeznih poklopaca, i sl.</t>
  </si>
  <si>
    <t>DUKTIL DN 150 mm</t>
  </si>
  <si>
    <t>DUKTIL DN 100 mm</t>
  </si>
  <si>
    <t>DUKTIL DN 80 mm</t>
  </si>
  <si>
    <r>
      <t xml:space="preserve">Kompletna (montaža) izrada svih </t>
    </r>
    <r>
      <rPr>
        <b/>
        <sz val="10"/>
        <rFont val="Arial"/>
        <family val="2"/>
        <charset val="238"/>
      </rPr>
      <t>spojeva cijevi i lukova te fazonskih komada i armatura od nodularnog lijeva (duktil) pomoću naglavaka ili na prirubnicu,</t>
    </r>
    <r>
      <rPr>
        <sz val="10"/>
        <rFont val="Arial"/>
        <family val="2"/>
        <charset val="238"/>
      </rPr>
      <t xml:space="preserve"> u svemu prema uputama Proizvođača.</t>
    </r>
  </si>
  <si>
    <t>Uključeno je rezanje cijevi, čišćenje spojnih mjesta, priprema i postava brtvi, uvlačenje u naglavak, te dobava dovoljne količine spojnog materijala te sve ostalo</t>
  </si>
  <si>
    <t xml:space="preserve">Prije spajanja potrebno je dobro očistiti unutarnju stranu naglavka i gumeni prsten, te kraj cijevi koji se umeće u naglavak. </t>
  </si>
  <si>
    <t>Stavkom je obuhvaćeno poravnanje po pravcu i niveleti uz kontrolu geodetskim instrumentom i potrebnu montersku pripomoć.</t>
  </si>
  <si>
    <t xml:space="preserve">Jediničnom cijenom stavke obuhvaćeni su svi potrebni radovi , transporti i pomagala potrebni za izvršenje stavke. </t>
  </si>
  <si>
    <t>Obračun po  1 m' montiranog cjevovoda.</t>
  </si>
  <si>
    <t>* DUKTIL cijevi DN 150 mm</t>
  </si>
  <si>
    <t>* DUKTIL cijevi DN 100 mm</t>
  </si>
  <si>
    <t>* DUKTIL cijevi DN 80 mm</t>
  </si>
  <si>
    <t>* DUKTIL lukovi, fazonski komadi i armature</t>
  </si>
  <si>
    <t>Kompletna izvedba sklopa na krajevima dionice cjevovoda koja se tlačno ispituje, uprtog u sidrene blokove. (1050 m cjevovoda će se ispitivati u 10 dionica)</t>
  </si>
  <si>
    <t>Sklop je F ili E/EU ili E-BS ili "multi-joint" sa X-prirubnicom, potrebnog DN i NP prema zahtjevima projektiranog cjevovoda na datoj dionici.</t>
  </si>
  <si>
    <t>Potrebna oprema, materijali i radova za izvedbu:</t>
  </si>
  <si>
    <t>Dobava i doprema fazonskih komada tipa F ili E/EU ili E-BS ili "multi-joint", potrebnog DN i NP prema uvjetima cjevovoda. Uključen je spojni komplet brtve, vijci s maticama dimenz. prema standardu.</t>
  </si>
  <si>
    <t>Dobava i doprema X prirubnice, potrebnog DN i NP prema prethodnom. Uključen je spojni komplet brtve, vijci s maticama dimenz. prema standardu.</t>
  </si>
  <si>
    <t>Kompletna ugradnja sklopa od fazona. Potrebno učvršćivanje za betonski sidreni blok.</t>
  </si>
  <si>
    <t>Kompletno demontiranje sklopa.</t>
  </si>
  <si>
    <t>Potrebni građevinski radovi s materijalima za učvršćenje/usidrenje sklopa, nužno za punu funkcionalnost sklopa.</t>
  </si>
  <si>
    <t>Stavka obuhvaća sve potrebne materijale, opremu, radove i pomoćna sredstva za kompletnu izvedbu.</t>
  </si>
  <si>
    <t xml:space="preserve">Nakon provedene tlačne probe sklop se kompletno demontira i ugrađuje na novoj poziciji. </t>
  </si>
  <si>
    <t>Obračun po 1 kompletno izvedenom pa naknadno demontiranom sklopu.</t>
  </si>
  <si>
    <t>Sklop DN 150 mm, NP 25 bara.</t>
  </si>
  <si>
    <t>Sklop DN 100 mm, NP 25 bara.</t>
  </si>
  <si>
    <t>Tlačno ispitivanje vodonepropusnosti  izgrađenog vodovoda.</t>
  </si>
  <si>
    <t>Tlačno ispitivanje direktno utječe na kvalitetu građevine, te je ona uvjet za puštanje građevine u funkciju, i ne dozvoljava se nastavak radova dok se isti ne dovede u funkcionalnost.</t>
  </si>
  <si>
    <t>Kao osnovnu podlogu za provedbu ispitivanja potrebno je pripremiti svu potrebnu bazu podataka sa svim potrebnim nacrtima i detaljima.</t>
  </si>
  <si>
    <t>Cijenom stavke obuhvaćeni su svi potrebni radovi, materijali, pomagala i transporti za kompletno ispitivanje sve do konačne uspješnosti.</t>
  </si>
  <si>
    <t>Pod time se misli da osim samog ispitivanja Izvoditelj treba osigurati sljedeće uvjete za ispitivanje:</t>
  </si>
  <si>
    <t> osigurati nesmetan pristup građevini 
 cjevovod treba biti ispravno podijeljen u ispitne dionice tako da se na najnižem dijelu postigne ispitni tlak (STP), a na najvišem najmanje najveći projektirani tlak (MDP), osim, ako Projektant odredi drugačije</t>
  </si>
  <si>
    <t> osigurati situacijski prikaz objekata sa montažnim planom iz projektne dokumentacije, hidrauličkim proračunom, karakteristikama cijevnog materijala (unutrašnji promjer cijevi-D, debljina stjenke cijevi-e, modul elastičnosti stjenke cijevi u smjeru opsega-ER i armature, naznačenim projektiranim tlakom, najvećim projektiranim tlakom, pogonskim i servisnim tlakom  te ispitnim tlakom sustava, kao i dijelovima sustava</t>
  </si>
  <si>
    <t> osigurati sigurne prometne uvjete za radove u prometnici
 cjevovod mora biti zatrpan, spojevi slobodni, uporišta čvrsta, završni dijelovi cijevi (fazonski komadi) poduprti primjereno dopuštenom pritisku gdje se oslanjaju</t>
  </si>
  <si>
    <t> potrebno osigurati nesmetano ispuštanje vode iz cjevovoda
 očistiti cjevovod od svih nečistoća
 osigurati završnu ploču na koju se montira mjerni uređaj za tlak, dopunjavanje vode, pražnjenje vode, mjerenje temperature</t>
  </si>
  <si>
    <t>Sva višekratna ispitivanja na jednoj dionici neće se posebno priznavati, već svako drugo i daljnje ispitivanje na istoj dionici ide na teret izvoditelja radova. Ako cjevovod ne zadovoljava ispitne zahtjeve Izvođač radova je dužan sanirati cjevovod, te ponoviti ispitivanje.</t>
  </si>
  <si>
    <t>Obračun po 1m' uspješno ispitanog cjevovoda.</t>
  </si>
  <si>
    <t>Završno izvješće mora biti ovjereno od laboratorija koji je akreditiran za provedbu ispitivanja i izrada završnog izvještaja je uključena u stavku.</t>
  </si>
  <si>
    <t>duktil cijevi DN 150 mm</t>
  </si>
  <si>
    <t>duktil cijevi DN 100 mm</t>
  </si>
  <si>
    <t>duktil cijevi DN 80 mm</t>
  </si>
  <si>
    <t>4.4</t>
  </si>
  <si>
    <t>Mimovod PE-HD DN 25 mm</t>
  </si>
  <si>
    <r>
      <t>Pranje, dezinfekcija i ispiranje cjevovoda</t>
    </r>
    <r>
      <rPr>
        <sz val="10"/>
        <rFont val="Arial"/>
        <family val="2"/>
      </rPr>
      <t xml:space="preserve"> s rastopinom klorne lužine ( 0,35 l/m</t>
    </r>
    <r>
      <rPr>
        <vertAlign val="superscript"/>
        <sz val="10"/>
        <rFont val="Arial"/>
        <family val="2"/>
      </rPr>
      <t>3</t>
    </r>
    <r>
      <rPr>
        <sz val="10"/>
        <rFont val="Arial"/>
        <family val="2"/>
      </rPr>
      <t xml:space="preserve"> vode). </t>
    </r>
  </si>
  <si>
    <t>Voda za dezinfekciju zadržava se u cjevovodu 24 sata. Nakon toga cjevovod se ispire trostrukom količinom vode nakon čeka se pristupa bakteriološkom ispitivanju i kontroli kvalitete vode. Uključeno je ishođenje atesta o sanitarnoj ispravnosti vode, nakon čega je dozvoljena upotreba cjevovoda.</t>
  </si>
  <si>
    <t>U cijeni stavke obračunata je potrebna količina vode, sredstvo za dezinfekciju, te sav potreban rad.</t>
  </si>
  <si>
    <t>Obračun po 1 m' cjevovoda.</t>
  </si>
  <si>
    <r>
      <t>Spoj novoizvedenog vodovoda na postojeći</t>
    </r>
    <r>
      <rPr>
        <sz val="10"/>
        <rFont val="Arial"/>
        <family val="2"/>
        <charset val="238"/>
      </rPr>
      <t>.</t>
    </r>
  </si>
  <si>
    <t>Stavkom obuhvatiti rad na izvedbi prespoja izvedenog vodovoda na  postojeći vodovod. Samu poziciju prespoja biti će potrebno odrediti pri izvođenju, a prespoj treba izvesti u što kraćem vremenskom roku.</t>
  </si>
  <si>
    <t>Cijena stavke uključuje sav potreban rad i dodatne materijale za izvršenje prespoja na postojeći vodovod.</t>
  </si>
  <si>
    <t>Obračun po 1 komadu priključka.</t>
  </si>
  <si>
    <t>Prespoj na postojeći vodovod DN &gt;150mm</t>
  </si>
  <si>
    <t>Prespoj na postojeći vodovod DN 100mm</t>
  </si>
  <si>
    <t>6.3</t>
  </si>
  <si>
    <t>Prespoj na postojeći vodovod DN 50-100mm</t>
  </si>
  <si>
    <t>Prespoj na postojeći vodovod DN ≤ 50mm'</t>
  </si>
  <si>
    <t>Ispitivanje pritiska i protočnosti hidranata.
Kompletno ispitivanje funkcionalnosti nadzemnih  protupožarnih hidranata DN 80 mm od strane Ovlaštene institucije.
Ispitivanje obuhvaća ispitivanje pritiska i protočnosti na priključcima hidranta. Uključen je priključni vod DN 80 mm, od priključka na glavni cjevovod.
Ispitivanje se vrši od strane ovlaštene institucije koja po ispitivanju izdaje atest ili Izvješće o ispitivanju ovlaštene institucije.
Stavka obuhvaća sve potrebne radove, pomoćna sredstva, uključujući i potrebnu količinu vode koju je potrebno previdjeti zajedno sa hidrantskim priključkom i vodomjerom i ostalo za kompletnu izvedbu stavke.</t>
  </si>
  <si>
    <t>Obračun po 1 kompletno ispitanom hidrantu s priključkom i izdanom atestu.</t>
  </si>
  <si>
    <r>
      <t>Kompletna izrada elaborata Katastra izvedenog vodovoda</t>
    </r>
    <r>
      <rPr>
        <sz val="10"/>
        <rFont val="Arial"/>
        <family val="2"/>
        <charset val="238"/>
      </rPr>
      <t>, u svemu prema zakonskim odredbama.</t>
    </r>
  </si>
  <si>
    <t>Potrebno je snimiti sve vodovode, prespoje i objekte te križanja i okna.</t>
  </si>
  <si>
    <t>Obračun po 1 m' trase/rova kompletno
izvedenih cjevovoda.</t>
  </si>
  <si>
    <t>VODOVOD + prespoji na post. vodovod</t>
  </si>
  <si>
    <t>Projekt izvedenog stanja mora sadržavati:
- situaciju i uzdužni presjek položenih cjevovoda  te montažne planove svih čvorova i okana,
- snimiti dimenzije okana, te ih ucrtati na situaciji (ne odnosi se na okna kućnih priključaka),
- snimak instalacija u toku radova pri otvorenom rovu
- u tehničkom izvješću napisati broj glavnog/ izvedbenog projekta po kojem je izvedena građevina
- cjevovodi i kolektori kao i svi pripadajući elementi moraju biti snimljeni i prikazani 3D polilinijom koje moraju biti spajane na način da prikazuju tjeme cijevi, te moraju biti crtane u smjeru toka</t>
  </si>
  <si>
    <t>- svi popratni elemetni kao što su okna, priključni fazonski komadi za izravan priključak, moraju ležati na cijevi kolektora,
- sve elemente treba opisati i numerirati na isti način kao i u projektu</t>
  </si>
  <si>
    <t>- uz svaku cijev treba naznačiti materijal profil, uključujući kućne priključke, 
- snimiti instalaciju za optičke i druge kablove kao pripadajući dio građevine, s njegovim elementima (zdenac i sl.),
- u crtežu treba naznačiti sve instalacije ( struja, telefon, propusti i sl.) koje presjecaju predmetni cjevovod, te i njih snimiti u 3D polilinijom</t>
  </si>
  <si>
    <t>Kompletna izvedba privremenih mimovodnih vodovodnih cjevovoda (by-pass) na trasi za vrijeme izvođenja novih vodovodnih cjevovoda. Stavka uključuje dobavu, transport, pomagala i ugradnju privremenih mimovoda opskrbnih cjevovoda na trasi postojećih ogranaka od PEHD-a, zajedno sa svim fazonskim komadima  i armaturama, kao i dovoljan broj spojnih elemenata za izradu kućnih priključaka, te prespoje na postojeće cjevovode. Mimovodni cjevovod proteže se duž trase prema dinamici građenja s obje strane prometnice, a sve prema izvedbenom projektu i prometnom rješenju. Po naputku investitora koristiti će se PEHD cijevi DN 25 mm s obje strane ceste i na najnižem dijelu mora imati ventil za ispuštanje i uzimanje uzoraka. Obračun po 1 m' kompletno položene i demontirane mimovodne dionice.</t>
  </si>
  <si>
    <t>Izvođač radova, uz kontrolu nadzornog inženjera, provodi montažu mimovoda, a navedeno se mora izvesti u koordinaciji s djelatnikom nadležnog VOP-a i predstavnikom Službe kontrole kvalitete vode i sanitarnog nadzora vezano uz dezinficiranje mjesta spoja na postojeće cjevovode (cjevovod ili hidrant), kao i definiranje mjesta, načina i vremena uzorkovanja voda radi analize, te poštovanje procedure vezano uz kontrolu kvalitete vode za piće.</t>
  </si>
  <si>
    <t>Cjevovod se polaže po terenu uz trasu, a u cilju zaštite od mehaničkih oštećenja i temperaturnih utjecaja cijev se mora prekriti i zaštititi daskama te temperaturno izolirati.
Prije puštanja mimovoda u funkciju izvođač mora provesti dezinfekciju i ispiranje mimovodnih cijevi. Ispiranje se provodi dok mutnoća vode na izlazu iz cijevi nije &lt;3NTU. Predstavnik službe kontrole kvalitete vode i sanitarnog nadzora nakon provedenog ispiranja uzima uzorak na analizu i tek nakon verifikacije uspješnosti ispiranja od strane Službe kontrole kvalitete vode i sanitarnog nadzora Izvođač može pustiti mimovod u korištenje.
Radove izvoditi uz obvezno prisustvo i u koordinaciji s predstavnicima nadležnog VOP-a, odnosno uz stručni nadzor procesa ispiranja mimovodnih cjevi od strane predstavnika Službe kontrole kvalitete vode i sanitarnog nadzora.</t>
  </si>
  <si>
    <t>Obuhvaćeni su radovi i materijali za učvršćenje/usidrenje mimovoda na terenu.
Na krajevima mimovoda postavljaju se zasuni sa svim potrebnim fazonama i spojnicama za priključak na postojeću/novu dionicu vodovoda koja je standardno ugrađena u zemlju. Spajanje postojećih ogranaka uključuje sve fazonske komade i zasune potrebne za prespoj na mimovod.</t>
  </si>
  <si>
    <t>Nakon prestanka potrebe za mimovodom isti se kompletno demontira a materijal zbrinjava sukladno traženju investitora. Stavkom je obuhvaćena demontaža, vađenje i polaganje pored rova, transport do kamiona, odvoz i istovar materijala na deponij ili skladište. Troškove osiguranja deponije ili skladišta u potpunosti snosi izvođač radova.
Izvođač radova mora osigurati pristup vodomjernim oknima tijekom cijelog vremena izvođenja radova, tj. mora omogućiti nesmetano očitovanje vodomjera.
Izvođač je dužan  održavati mimovod u ispravnom i  funkcionalnom stanju. Izvođač će nadoknaditi sve troškove koje komunalno društvo može imati zbog neispravnosti mimovoda uslijed puknuća ili loma i sl.</t>
  </si>
  <si>
    <t>Stavkom su obuhvaćeni svi građevinski i monterski radovi za izvedbu mimovoda i normalno funkcioniranje vodoopskrbe tijekom cijelokupnog izvođenja radova što uključuje mehaničku i toplinsku zaštitu mimovoda. Uključuje i sve potrebne materijale, opremu,  sva pomagala i transporte potrebne za isto, što uključuje i prespoje na postojeće cjevovode kao i prespoje kućnih priključaka, kao i dezinfekciju svih izvedenih cjevovoda, te naknadnu demontažu.                                                          
Obračun po 1 m' kompletno položene i demontirane mimovodne dionice.</t>
  </si>
  <si>
    <t>Kompletna izvedba privremenih kućnih vodoopskrbnih priključaka na mimovodni opskrbni cjevovod na trasi tijekom izvedbe novih vodoopskrbnih cjevovoda. 
Stavkom su su obuhvaćeni radovi na razbijanju materijala na postojećoj površini, iskopu, odvozu iskopanog i razbijenog materijala, dobava i doprema pribora, materijala, opreme, uključivo svi vodoinstalaterski radovi i pomoćna sredstva za kompletnu izvedbu prespoja kućnog priključka na opskrbni mimovod, kao i demontaža, vađenje i polaganje pored rova, transport do kamiona, odvoz i istovar materijala na deponij ili skladište. Nakon prestanka potrebe za privremenim priključkom isti se kompletno demontira i premješta na novu poziciju. Troškove osiguranja deponije ili skladišta u potpunosti snosi izvođač radova.</t>
  </si>
  <si>
    <t>Predviđena prosječna količina materijala i radova za prespoj 1 kućnog priključka:
- PE-HD cijev za PN 10 b., NO 3/4". (6,0 m')
- T komad kao odvojak sa bypasa prema oknu KP-a, DN 1" / 3/4"(1,0 kom)
- Ventil   3/4" na cijevi  priključka  (1,0 kom)
- Komplet fitinga NO 3/4" za spajanje privremenog kućnog priključka na postojeći kućni priključak ili vodomjer. (1,0 komplet)
- Rezanje postojećeg kućnog priključka na mjestu prespajanja, priprema mjesta prespajanja i spajanje privremenog na postojeći kućni priključak. (1,0 komplet)
- stavkom obuhvatiti dobavu, dopremu i ugradnju svog potrebnog spojnog materijala za izvedbu privremenog kućnog priključka od bypasa do okna KP
Obračun po 1 kompletno izvedenom, pa naknadno demontiranom privremenom kućnom priključku.</t>
  </si>
  <si>
    <r>
      <t xml:space="preserve">Demontaža, vađenje postojećih PVC ili LJ.Ž cijevi DN 100-160 mm, polaganje kraj rova, transport do kamiona, ukrcaj u kamione, odvoz i istovar na deponiju gdje je zakonom dopušteno deponiranje ovakvog materijala.
</t>
    </r>
    <r>
      <rPr>
        <sz val="10"/>
        <rFont val="Arial"/>
        <family val="2"/>
        <charset val="238"/>
      </rPr>
      <t>Obavezno se pridržavati Zakona o otpadu.
Jediničnom cijenom stavke obuhvaćen je sav potreban rad, pomoćna sredstva, strojevi i transporti za izvedbu kompletne stavke.</t>
    </r>
  </si>
  <si>
    <t>Obračun po 1 m' izvađene i deponirane cijevi.</t>
  </si>
  <si>
    <t>KUĆNI PRIKLJUČCI</t>
  </si>
  <si>
    <t>NAPOMENA: 
- Cijev kućnog priključka spaja se na opskrbni cjevovod pomoću ogrlice s ventilom i ugradbenom garniturom.
- troškovnikom je predviđena ugradnja 50% novih vodomjera  u  oknu KP-a te 50% postojećih vodomjera (baždarenje istih u obavezi investitora)
- NA PODRUČJU REKONSTRUKCIJE RADIĆEVE ULICE, PLANIRA SE PRESPOJ 100 KOMADA KUĆNIH VODOVODNIH PRIKLJUČAKA, TE SU SVE KOLIČINE SLJEDEĆIH STAVKI PRORAČUNATE NA TEMELJU TOG BROJA.</t>
  </si>
  <si>
    <r>
      <t xml:space="preserve">Strojno zasjecanje, razbijanje i skidanje asfaltnog zastora </t>
    </r>
    <r>
      <rPr>
        <sz val="10"/>
        <rFont val="Arial"/>
        <family val="2"/>
        <charset val="238"/>
      </rPr>
      <t>radi otkopavanja mjesta priključka na opskrbni cjevovod, produljenja priključne cijevi, izvedbe nove priključne cijevi ili za slične potrebe.
Skidanje asfalta izvesti u širini 0,50 m šire od iskopa sa svake strane kanala.
Zasjecanje obaviti po pravilnim linijama.
Skinuti asfaltni materijal utovariti na vozilo i odvesti na deponiju predviđenu za tu vrstu otpada.
Prosječna količina asfalta po jednom priključku, oko 2.0 m</t>
    </r>
    <r>
      <rPr>
        <vertAlign val="superscript"/>
        <sz val="10"/>
        <rFont val="Arial"/>
        <family val="2"/>
        <charset val="238"/>
      </rPr>
      <t>2</t>
    </r>
    <r>
      <rPr>
        <sz val="10"/>
        <rFont val="Arial"/>
        <family val="2"/>
        <charset val="238"/>
      </rPr>
      <t>.
Obračun po 1 m</t>
    </r>
    <r>
      <rPr>
        <vertAlign val="superscript"/>
        <sz val="10"/>
        <rFont val="Arial"/>
        <family val="2"/>
        <charset val="238"/>
      </rPr>
      <t>2</t>
    </r>
    <r>
      <rPr>
        <sz val="10"/>
        <rFont val="Arial"/>
        <family val="2"/>
        <charset val="238"/>
      </rPr>
      <t xml:space="preserve"> skinutog asfalta  s odvozom.</t>
    </r>
  </si>
  <si>
    <r>
      <t xml:space="preserve">Pažljivo ručno otkopavanje mjesta postojećeg spoja kućnog priključka na postojeći opskrbni cjevovod, </t>
    </r>
    <r>
      <rPr>
        <sz val="10"/>
        <rFont val="Arial"/>
        <family val="2"/>
        <charset val="238"/>
      </rPr>
      <t>radi izrade prespoja - produljenja/ skraćenja priključka.</t>
    </r>
    <r>
      <rPr>
        <b/>
        <sz val="10"/>
        <rFont val="Arial"/>
        <family val="2"/>
        <charset val="238"/>
      </rPr>
      <t xml:space="preserve">
</t>
    </r>
    <r>
      <rPr>
        <sz val="10"/>
        <rFont val="Arial"/>
        <family val="2"/>
        <charset val="238"/>
      </rPr>
      <t>Predviđena prosječna količina ove vrste iskopa po jednom priključku, oko 1,5 m</t>
    </r>
    <r>
      <rPr>
        <vertAlign val="superscript"/>
        <sz val="10"/>
        <rFont val="Arial"/>
        <family val="2"/>
        <charset val="238"/>
      </rPr>
      <t>3</t>
    </r>
    <r>
      <rPr>
        <sz val="10"/>
        <rFont val="Arial"/>
        <family val="2"/>
        <charset val="238"/>
      </rPr>
      <t>.
Obračun po 1 m</t>
    </r>
    <r>
      <rPr>
        <vertAlign val="superscript"/>
        <sz val="10"/>
        <rFont val="Arial"/>
        <family val="2"/>
        <charset val="238"/>
      </rPr>
      <t>3</t>
    </r>
    <r>
      <rPr>
        <sz val="10"/>
        <rFont val="Arial"/>
        <family val="2"/>
        <charset val="238"/>
      </rPr>
      <t xml:space="preserve"> iskopanog materijala u sraslom stanju. 
</t>
    </r>
  </si>
  <si>
    <r>
      <t xml:space="preserve">Dobava, doprema i ugradnja pijeska, te izrada posteljice nove priključne cijevi ili produljenja postojeće cijevi.
</t>
    </r>
    <r>
      <rPr>
        <sz val="10"/>
        <rFont val="Arial"/>
        <family val="2"/>
        <charset val="238"/>
      </rPr>
      <t>Pijesak se nasipa na dno rova u sloju debljine 10 cm. Na posteljicu se polažu cijevi, koje se nakon montaže zatrpavaju slojem pijeska 20 cm iznad tjemena cijevi. (U stavci se uzima ugradnja od 0,5m</t>
    </r>
    <r>
      <rPr>
        <vertAlign val="superscript"/>
        <sz val="10"/>
        <rFont val="Arial"/>
        <family val="2"/>
        <charset val="238"/>
      </rPr>
      <t>3</t>
    </r>
    <r>
      <rPr>
        <sz val="10"/>
        <rFont val="Arial"/>
        <family val="2"/>
        <charset val="238"/>
      </rPr>
      <t xml:space="preserve">/KP pijeska) </t>
    </r>
  </si>
  <si>
    <r>
      <rPr>
        <sz val="10"/>
        <rFont val="Arial"/>
        <family val="2"/>
        <charset val="238"/>
      </rPr>
      <t>Veličina pijeska 0/8 mm, prirodni ili drobljeni. Zbijanje posteljice obaviti pažljivo isključivo ručnim nabijačima. 
Obračun po 1 m</t>
    </r>
    <r>
      <rPr>
        <vertAlign val="superscript"/>
        <sz val="10"/>
        <rFont val="Arial"/>
        <family val="2"/>
        <charset val="238"/>
      </rPr>
      <t>3</t>
    </r>
    <r>
      <rPr>
        <sz val="10"/>
        <rFont val="Arial"/>
        <family val="2"/>
        <charset val="238"/>
      </rPr>
      <t xml:space="preserve"> ugrađenog pijeska u zbijenom stanju.</t>
    </r>
  </si>
  <si>
    <r>
      <t>Zatrpavanje preostalog dijela rova i iskopa oko prespoja</t>
    </r>
    <r>
      <rPr>
        <sz val="10"/>
        <rFont val="Arial"/>
        <family val="2"/>
        <charset val="238"/>
      </rPr>
      <t xml:space="preserve"> postojećeg priključka, nakon ugradnje pješčane posteljice, u slojevima sa zbijanjem.
Gornja kota zatrpavanja ovisi o potrebnoj površinskoj obradi terena.
Za zatrpavanje upotrijebiti zamjenski materijal ili probrani materijal iz iskopa uz odobrenje Nadzornog inženjera. Materijal za zatrpavanje se dovozi s deponije Izvođača, što je uključeno u stavku. Najveća kamena zrna smiju biti promjera 10 cm.
Zatrpavanje izvoditi u slojevima od 30 cm, uz dobro strojno zbijanje.
U stavci se uzima 1,0 m</t>
    </r>
    <r>
      <rPr>
        <vertAlign val="superscript"/>
        <sz val="10"/>
        <rFont val="Arial"/>
        <family val="2"/>
        <charset val="238"/>
      </rPr>
      <t>3</t>
    </r>
    <r>
      <rPr>
        <sz val="10"/>
        <rFont val="Arial"/>
        <family val="2"/>
        <charset val="238"/>
      </rPr>
      <t>/KP zatrpavanja. 
Minimalna završna zbijenost 60 MN/m</t>
    </r>
    <r>
      <rPr>
        <vertAlign val="superscript"/>
        <sz val="10"/>
        <rFont val="Arial"/>
        <family val="2"/>
        <charset val="238"/>
      </rPr>
      <t>2</t>
    </r>
    <r>
      <rPr>
        <sz val="10"/>
        <rFont val="Arial"/>
        <family val="2"/>
        <charset val="238"/>
      </rPr>
      <t xml:space="preserve"> ispod prometne površine.
Stavkom je obuhvaćeno i zatrpavanje vodomjernog okna.
Obračun po 1 m</t>
    </r>
    <r>
      <rPr>
        <vertAlign val="superscript"/>
        <sz val="10"/>
        <rFont val="Arial"/>
        <family val="2"/>
        <charset val="238"/>
      </rPr>
      <t>3</t>
    </r>
    <r>
      <rPr>
        <sz val="10"/>
        <rFont val="Arial"/>
        <family val="2"/>
        <charset val="238"/>
      </rPr>
      <t xml:space="preserve"> ugrađenog materijala u zbijenom stanju, prema idealnom presjeku s dovozom materijala s deponije.</t>
    </r>
  </si>
  <si>
    <r>
      <t>Utovar na vozilo i odvoz materijala iz iskopa</t>
    </r>
    <r>
      <rPr>
        <sz val="10"/>
        <rFont val="Arial"/>
        <family val="2"/>
        <charset val="238"/>
      </rPr>
      <t>, na stalno odlagalište.
Izvesti potpuno s prenosom, utovarom i istovarom.
Jedinična cijena uključuje sav potreban rad, materijal i transporte za izvedbu opisanog rada, bez obzira na udaljenost. Izvođač je u obavezi snositi troškove privremenog i stalnog deponiranja materijala.
Obračun po 1 m</t>
    </r>
    <r>
      <rPr>
        <vertAlign val="superscript"/>
        <sz val="10"/>
        <rFont val="Arial"/>
        <family val="2"/>
        <charset val="238"/>
      </rPr>
      <t>3</t>
    </r>
    <r>
      <rPr>
        <sz val="10"/>
        <rFont val="Arial"/>
        <family val="2"/>
        <charset val="238"/>
      </rPr>
      <t xml:space="preserve"> odvezenog materijala.</t>
    </r>
  </si>
  <si>
    <r>
      <t xml:space="preserve">Kompletno demontiranje postojećeg kućnog priključka  radi izvedbe novog.
</t>
    </r>
    <r>
      <rPr>
        <sz val="10"/>
        <rFont val="Arial"/>
        <family val="2"/>
        <charset val="238"/>
      </rPr>
      <t>Obuhvaćeno je pažljivo demontiranje iskoristive opreme u dogovoru s predstavnikom VIO ŽCN. Izvođač ima obavezu zbrinuti sav višak demontiranog materijala o svom trošku.</t>
    </r>
  </si>
  <si>
    <t xml:space="preserve">Stavka obuhvaća organiziranje i radove oko isključenja vode za demontiranje priključka i ponovno priključenje vode.
Stavkom su obuhvaćeni svi potrebni radovi i pomoćna sredstva za kompletnu izvedbu.
Obračun po 1 kompletno demontiranom priključku.
</t>
  </si>
  <si>
    <t>Razbijanje (uklanjanje) postojećih betonskih okana kućnog priključka.</t>
  </si>
  <si>
    <t>Ovim troškovnikom planirano je da će se 50 % postojećih betonskih okana dim. 50x50cm prosjećne visine 70 cm morati ukloniti s obziorm da će smetati izvedbi planiranih instalacija.</t>
  </si>
  <si>
    <t>Prilikom uklanjanja betonskog okna potrebno je pažljivo ukloniti postojeći poklopac. Ako se isti ne šteti u dogovoru s ndzorom i investitor moguća je ponovna ugradnja.</t>
  </si>
  <si>
    <t>Jedinična cijena uključuje sav potreban rad, materijal i transporte za potpuno uklanjanje betonskog okna. Izvođač je u obavezi snositi troškove privremenog i stalnog deponiranja materijala.</t>
  </si>
  <si>
    <t>Izvedba novih betonskih okna kućnih vodoopskrbnih priključaka.</t>
  </si>
  <si>
    <t>Dobava i doprema poklopca kućnog priključka.</t>
  </si>
  <si>
    <t>Dobava, doprema materijala i monterski radovi za izvedbu kućnog priključka na vodoopskrbnu mrežu.</t>
  </si>
  <si>
    <t>Stavka obuhvaća dobavu, dopremu i montažu specificiranog vodovodnog materijala za izvedbu okna kućnog priključka. Troškove osiguranja deponije ili skladišta materijala u potpunosti snosi izvođač radova.
Stavkom su obuhvaćeni svi vodoinstalaterski radovi i pomoćna sredstva za kompletnu izvedbu okna i spoja kućnog priključka na novu vodoopskrbnu cijev.</t>
  </si>
  <si>
    <t>Predviđena prosječna količina materijala i radova za  izvedbu 1 kućnog priključka i njegovog spoja na novi vodovod:
- Pocinčana cijev 1"  (6,0 m')
- Ogrlica 150/1" (100/1") s ventilom, ugradbenom garniturom i uličnom kapom
- Koljeno i nipl 1" - (2 kom za svaki element)
- Redukcija 1" / 3/4" (1 kom)
- Sigurnosni ventil   3/4"   (1 kom)
- Propusni ventil  s ispustom  3/4"   (1 kom)
- Dekorodal traka za 6m pocinčane cijevi
- Kratka i duga spojnica (1 kom za svaki element)</t>
  </si>
  <si>
    <t>- Ugradnja novog ili baždarenog postojećeg vodomjera (vodomjer isporučuje investitor)
- Rezanje postojećeg kućnog priključka na mjestu prespajanja, priprema mjesta prespajanja i spajanje nove cijevi na kućni priključak. (1,0 komplet)
- Stavkom je potrebno obuhvatiti dobavu, dopremu i ugradnju svog potrebnog spojnog materijala ili cijevi (3/4") za izvedbu spoja kućnog priključka na novu vodoopskrbnu cijev, te spoj i radove unutar okna KP-a. Radove izvesti uz nadzor investitora i po njegovim uzancama. 
Obračun po 1 kompletno izvedenom spoju nove cijevi na okno KP-a</t>
  </si>
  <si>
    <t>BETONSKI I OSTALI  RADOVI</t>
  </si>
  <si>
    <r>
      <rPr>
        <b/>
        <sz val="10"/>
        <rFont val="Arial"/>
        <family val="2"/>
        <charset val="238"/>
      </rPr>
      <t>Dobava i ugradnja spojnih cijevi i elemenata</t>
    </r>
    <r>
      <rPr>
        <sz val="10"/>
        <rFont val="Arial"/>
        <family val="2"/>
        <charset val="238"/>
      </rPr>
      <t xml:space="preserve"> separatarskog sustava:
- ravne bypass cijevi DN 500 - 7m
- spojne separatorske cijevi DN 300 - 8m
- koljeno spojnog cjevovoda DN300/60° - 2kom
prema HRN EN 1401 (UKC cijevi) ili jednakovrijedna:
</t>
    </r>
  </si>
  <si>
    <t>UREĐENJE PROMETNICE S OBORINSKOM ODVODNJOM – ULICA P.RADIĆA I GUNDULIĆEVA ULICA U CRIKVENICI</t>
  </si>
  <si>
    <t>1. OBORINSKA KANALIZACIJA:</t>
  </si>
  <si>
    <t>2. VODOVOD:</t>
  </si>
  <si>
    <t>3. POTPORNI ZID I KOLNIČKA KONSTRUKCIJA:</t>
  </si>
  <si>
    <t>4. ELEKTRORADOVI:</t>
  </si>
  <si>
    <t>TROŠKOVNIK ELEKTROINSTALATERSKIH RADOVA</t>
  </si>
  <si>
    <t>REKAPITULACIJA SVEUKUPNO</t>
  </si>
  <si>
    <t>SVEUKUPNO bez PDV-A:</t>
  </si>
  <si>
    <t>Okvirna količina radova</t>
  </si>
  <si>
    <r>
      <t xml:space="preserve">Dobava i doprema do deponije gradilišta  gradilišta  </t>
    </r>
    <r>
      <rPr>
        <b/>
        <sz val="10"/>
        <rFont val="Arial"/>
        <family val="2"/>
        <charset val="238"/>
      </rPr>
      <t xml:space="preserve">PVC glatkih cijevi </t>
    </r>
    <r>
      <rPr>
        <sz val="10"/>
        <rFont val="Arial"/>
        <family val="2"/>
        <charset val="238"/>
      </rPr>
      <t xml:space="preserve"> obodne krutosti SN 8 za izvedbu kolektora oborinske odvodnje. prema HRN EN 1401-1:2009 ili jednakovrijedno:</t>
    </r>
  </si>
  <si>
    <t>Materijal izrade: duktil nodularni lijev
Svijetli otvor: minimalno Ø 610 mm 
Okvir poklopca: minimalno 840x840 mm
(kvadratna stopa okvira),
Visina okvira: minimalno 100 mm
Poklopac je u skladu s europskom normom EN 124 ili jednakovrijedno:</t>
  </si>
  <si>
    <t xml:space="preserve">Dobaviti kanal građevinske visini i širine od 10 cm. </t>
  </si>
  <si>
    <t>S kanalom dobaviti i odgovarajuću rešetku.</t>
  </si>
  <si>
    <t>Dobava i doprema plitkog kanala (uzdužna linijska rešetka ULR1 i ULR2) iz polimerbetona sa sustavom za učvršćivanje rešetke bez vijaka. U tijelo kanala integriran je zaštitni rub od lijevanog željeza. Razred opterećenja B125 (150 kN). Kanal se ugrađuje u pješačkom dijelu prometnice uz sam rubnjak prema HRN EN 1433 ili jednakovrijedna:</t>
  </si>
  <si>
    <t>Dobava, doprema, isporuka te istovar kanalizacijskih PES cijevi, komplet sa spojnim i brtvenim materijalom za spajanje pojednačnih komada cijevi, koje se spajaju isključivo sa spojnicom i dvije gumene brtve minimalne tjemene nosivosti SN 10000, prema  HRN EN 14364:2013 ili jednakovrijedna:</t>
  </si>
  <si>
    <t>Izrada svih spojeva kanalizacijskih cijevi treba biti izvedena prema definiranom načinu spajanja cijevi međusobno te spoju cijevi i okana, u svemu prema uputama Proizvođača. Izradom spoja je obuhvaćeno rezanje cijevi, čišćenje spojnih mjesta, priprema i postava brtvi, navlačenje spojnica i sl. 
Stavkom je obuhvaćen i transport cijevi sa svim spojnim i brtvenim materijalom za spajanje cijevi i betonskih okana od  gradilišne privremene deponije. Uključeni su svi potrebni pomoćni radovi za izvedbu stavke.
Obračun po 1 m' dobavljene i dopremljene cijevi.
Ove cijevi se ugrađuju u trupu Vinodolske ulice-kolektor OK6 i dio kolektora OK5 od okna 5.14-6.5.</t>
  </si>
  <si>
    <t xml:space="preserve">Završno ispitivanje izgrađene kanalizacije na vodonepropusnost, zajedno sa kontrolnim oknima i izvedenim pripremama za kućne priključke V” ili „Z“ postupkom (ispitivanje vodom ili zrakom)  prema normi za Polaganje i ispitivanje kanalizacijskih cjevovoda i kanala HRN EN 1610 ili jednakovrijedna: </t>
  </si>
  <si>
    <t xml:space="preserve">Sve u skladu sa Pravilnikom o tehničkim zahtjevima za građevine odvodnje, otpadnih voda, kao i rokovima obvezne kontrole ispravnosti građevina odvodnje i pročišćavanja otpadnih voda (N.N. 03/11). </t>
  </si>
  <si>
    <t>Ispitivanje mora vršiti  akreditirani laboratorij osposobljen prema zahtjevima norme HRN EN ISO/IEC 17025, ili jednakovrijedna:  </t>
  </si>
  <si>
    <t>Osim toga, laboratorij koji vrši ispitivanja mora zadovoljavati i sve ostale posebne uvjete propisane Pravilnikom o posebnim uvjetima za obavljanje djelatnosti ispitivanja vodonepropusnosti građevina za odvodnju i pročišćavanje otpadnih voda (N.N. 01/11), odnosno  mora imati Rješenje o ispunjenju posebnih uvjeta sukladno zahtjevu istog Pravilnika.  </t>
  </si>
  <si>
    <t>Kontrola ispravnosti strukturalne stabilnosti i osiguranja funkcionalnosti koja se mora dokazati CCTV inspekcijom sukladno normi Uvjeti za sustave odvodnje izvan zgrada-2.dio: Sustav kodiranja optičkog nadzora HRN EN 13508-2/AC ili jednakovrijedna:</t>
  </si>
  <si>
    <t>sve u skladu sa Pravilnikom o tehničkim zahtjevima za građevine odvodnje, otpadnih voda, kao i rokovima obvezne kontrole ispravnosti građevina odvodnje i pročišćavanja otpadnih voda (N.N. 03/11).
CCTV inspekcija, odnosno snimanje kolektora robot–kamerom mora se vršiti nakon polaganja i zatrpavanja, a prije asfaltiranja dionice.
Prilikom kontrole/snimanja, cjevovod i okna moraju biti čista, te ukoliko se prilikom snimanja uoči da u cjevovodu ima materijala,  snimanje treba ponoviti nakon što se cjevovod očisti, sve kako bi se sva eventualna oštećenja, deformacije i neispravnosti na izvedenom cjevovodu mogle uočiti snimanjem i evidentirati izvješćem.</t>
  </si>
  <si>
    <t xml:space="preserve">Izvješće CCTV inspekcije se mora proanalizirati i pregledati zajedno s nadzornim inžinjerom i ako postoje nepravilnosti koje je potrebno sanirati, odnosno ako su izvješćem evidentirani kodovi prema normi HRN EN 13508-2/AC ili jednakovrijedna:
</t>
  </si>
  <si>
    <t xml:space="preserve">koji opisuju neispravnosti po uvjetu vodonepropusnosti, strukturalne stabilnosti ili osiguranja funkcionalnosti koje treba sanirati, Izvođač je dužan sanirati te nepravilnosti u cilju postizanja kvalitete ispravnosti izvedenog cjevovoda po sva tri uvjeta.
</t>
  </si>
  <si>
    <t>Po izvršenoj sanaciji potrebno je ispravnost cjevovoda dokazati ponovnom CCTV inspekcijom i izvješćem prema normi HRN EN 13508-2/AC ili jednakovrijedna:</t>
  </si>
  <si>
    <t>Sva te višekratne CCTV inspekcije/snimanja robot-kamerom sa izradom izvješća neće se posebno obračunavati, već svako drugo i daljnje snimanje kao i izrada izvješća ide na teret Izvoditelja radova.
Jedinična cijena stavke uključuje sav potreban rad, opremu i pomoćna sredstva za izvedbu opisanog rada i završno izvješće predano u najmanje 3 primjeraka i na CD-u, izdano i ovjereno od specijalizirane tvrtke /ispitivača koji je vršio CCTV inspekciju sukladno normi HRN EN 13508-2/AC ili jednakovrijedna:</t>
  </si>
  <si>
    <t>Svu horizontalnu signalizaciju izvesti prema važećem Pravilniku kao signalizaciju s pojačanim svojstvima vidljivosti i protukliznim slojem sa značajkama prema HRN EN 1436ili jednakovrijedna:</t>
  </si>
  <si>
    <t xml:space="preserve"> - postojanost P3, dnevna vidljivost Q2, noćna vidljivost  R2, vidljivost pri vlažnim uvjetima RW2 i pri kiši RR2, klasa otpornosti klizanja S1 (SRT ≥ 55).</t>
  </si>
  <si>
    <t>SEPARATOR LAKIH TEKUĆINA
Dobava, doprema i ugradnja sustava za separaciju naftnih derivata s eksternim mimotokom iz poliestera (GRP). 
Separatorski sustav ukupnog kapaciteta 400l/s, protoka kroz separator 40l/s.
Sustav se mora sastojati iz:
- razdjelnog i sabirnog okna;
- separatora s integriranom taložnicom.
Separator mora biti konstruiran, izrađen i testiran prema HRN EN 858 ili jednakovrijedna:</t>
  </si>
  <si>
    <t>dio 4-6, nazivne veličine NS40 (protoka 40l/s) s integriranom taložnicom kapaciteta 4.000lit. Učinkovitosti izdvajanja naftnih derivata mora biti klase I - naftnih derivata u izlaznoj vodi do 5mg/l.</t>
  </si>
  <si>
    <t>Separator mora imati koalescentni element koji se može za potrebe čišćenja i održavanja jednostavno izvaditi. Separator mora imati sigurnosni plovak tariran na spec. težinu naftnih derivata kao osiguranje od nekontroliranog odljeva izdvojenih derivata iz separatora.  Unutarnji elementi sustava trebaju biti izrađeni iz PEHD-a. Pristup sustavu treba biti u skladu s HRN EN 476 ili jednakovrijedna:</t>
  </si>
  <si>
    <t>Sve kao ACO OLEOPATOR G NS40/400 s EKSTERNIM MIMOTOKOM ili jednakovrijedan:</t>
  </si>
  <si>
    <r>
      <t xml:space="preserve">Dobava, doprema i istovar  na deponiju gradilišta,  </t>
    </r>
    <r>
      <rPr>
        <b/>
        <sz val="10"/>
        <rFont val="Arial"/>
        <family val="2"/>
        <charset val="238"/>
      </rPr>
      <t>vodovodnih cijevi od nodularnog lijeva (duktil) sukladno standardima HRN EN 545:2010 ili jednakovrijedna:</t>
    </r>
  </si>
  <si>
    <r>
      <t xml:space="preserve">Cijevi se proizvode s naglavkom i spajaju Tyton spojem uključujući </t>
    </r>
    <r>
      <rPr>
        <b/>
        <sz val="10"/>
        <rFont val="Arial"/>
        <family val="2"/>
        <charset val="238"/>
      </rPr>
      <t>Tyton brtvu od EPDM-a</t>
    </r>
    <r>
      <rPr>
        <sz val="10"/>
        <rFont val="Arial"/>
        <family val="2"/>
        <charset val="238"/>
      </rPr>
      <t>, za radni pritisak do max. 16 bara.</t>
    </r>
  </si>
  <si>
    <r>
      <t xml:space="preserve">Dobava, doprema i istovar na deponiju gradilišta, </t>
    </r>
    <r>
      <rPr>
        <b/>
        <sz val="10"/>
        <rFont val="Arial"/>
        <family val="2"/>
        <charset val="238"/>
      </rPr>
      <t xml:space="preserve">fazonskih komada i armatura od nodularnog lijeva (duktil) </t>
    </r>
    <r>
      <rPr>
        <sz val="10"/>
        <rFont val="Arial"/>
        <family val="2"/>
        <charset val="238"/>
      </rPr>
      <t>za izvedbu novog  vodovoda DN 150, 100, 80 kao i za izvedbu ogranaka prespoja na postojeći sustav, svi komadi i cijevi za nazivni pritisak od 16 bara,</t>
    </r>
    <r>
      <rPr>
        <b/>
        <sz val="10"/>
        <rFont val="Arial"/>
        <family val="2"/>
        <charset val="238"/>
      </rPr>
      <t xml:space="preserve"> </t>
    </r>
    <r>
      <rPr>
        <sz val="10"/>
        <rFont val="Arial"/>
        <family val="2"/>
        <charset val="238"/>
      </rPr>
      <t>sukladno normama HRN EN 545:2010 ili jednakovrijedna:</t>
    </r>
  </si>
  <si>
    <t>E-FLEX komad za spoj na postojeći vodovod ACC 200mm, DN 200 ili jednakovrijedan:</t>
  </si>
  <si>
    <t>istih ili boljih karakteristika.</t>
  </si>
  <si>
    <t>E-FLEX komad za spoj na postojeći vodovod DN 150mm ili jednakovrijedan:</t>
  </si>
  <si>
    <t>E-FLEX komad za spoj na postojeći vodovod DN 100mm ili jednakovrijedan:</t>
  </si>
  <si>
    <t>E-FLEX komad za spoj na postojeći vodovod DN 65mm ili jednakovrijedan:</t>
  </si>
  <si>
    <t>* Zasun kao V2-05 MIV DN 200mm ili jednakovrijedan:</t>
  </si>
  <si>
    <t>* Zasun kao V2-05 MIV DN 150mm ili jednakovrijedan:</t>
  </si>
  <si>
    <t>* Zasun kao V2-05 MIV DN 100mm ili jednakovrijedan:</t>
  </si>
  <si>
    <t>* Zasun kao V2-05 MIV DN 100mm bez ručnog kola ili jednakovrijedan:</t>
  </si>
  <si>
    <t>* Zasun kao V2-05 MIV DN 80mm bez ručnog kola ili jednakovrijedan:</t>
  </si>
  <si>
    <t>* Zasun kao V2-05 MIV DN 50mm bez ručnog kola ili jednakovrijedan:</t>
  </si>
  <si>
    <t xml:space="preserve"> Ulična kapa za ugradbenu garnituru V9-11, MIV ili jednakovrijedan:</t>
  </si>
  <si>
    <t>Ugradbena garnitura za armature Rd=1.25m kao V9-01 MIV ili jednakovrijedan:</t>
  </si>
  <si>
    <t>Materijal izrade: duktil nodularni lijev
Svijetli otvor: 600/600 (kvadratni)
Okvir poklopca: minimalno 840x840 mm
(kvadratna stopa okvira),
Visina okvira: minimalno 100 mm
Poklopac je u skladu s europskom normom EN 124 ili jednakovrijedna:</t>
  </si>
  <si>
    <t>Tlačna proba cjevovoda. 
Podjelu cjevovoda na probne dionice treba odrediti nadzorni inžinjer (ukoliko to nije projektom predviđeno). Ispitivanje mora vršiti akreditirani laboratorij osposobljen prema zahtjevima norme HRN EN ISO/IEC 17025 ili jednakovrijedna:</t>
  </si>
  <si>
    <t xml:space="preserve"> a sukladno normi Opskrbe vodom - zahtjevi za sustave i dijelove izvan zgrada HRN EN 805 ili jednakovrijedna:</t>
  </si>
  <si>
    <t>Ukoliko projektom nisu definirani uvjeti za tlačno ispitivanje, izvoditelj je dužan s ispitnim laboratorijem uskladiti „Zahtjev za tlačno ispitivanje“, koji je prilagođen zahtjevima HRN EN 805:2005 ili jednakovrijedna:</t>
  </si>
  <si>
    <t>U stavci je uključena potrebna voda i za višekratna ispitivanja, sve dok ispitivana dionica ne bude potpuno vodonepropusna.</t>
  </si>
  <si>
    <t> osigurati pripremu za glavno ispitivanje na pojedinim dionicama odnosno za skupno ispitivanje (pod pripremom se podrazumijeva: vodom ispunjena i odzračena ispitna dionica, izvršeno prethodno ispitivanje sa zadovoljavajućim rezultatima ispitivanja prema zahtjevima projekta ili prema HRNEN805:2005 ili jednakovrijedna:</t>
  </si>
  <si>
    <t>osigurati sigurne radne uvjete</t>
  </si>
  <si>
    <t> Ispitivanja vršiti do konačne uspješnosti tj. sve dok ispitivana dionica ne bude vodonepropusna sukladno odredbama iz HRN EN 805:2005 ili jednakovrijedna:</t>
  </si>
  <si>
    <t xml:space="preserve">Visinsko uklapanje poklopaca sa okvirom postojećih okana i zdenaca različitih komunalnih instalacija koji se nalaze u području zahvata. Stavka obuhvaća uklanjanje postojećih poklopaca sa okvirom, popravak oštećenih dijelova okna, betoniranje i ponovnu ugradnju poklopca na kotu određenu projektom. Uklapanje poklopaca okana ili ugradnju novih okvira i poklpaca određuje nadzorni inženjer u skladu s zahtjevima izgradnje-uređenja ulice. Obračun je po komadu. </t>
  </si>
  <si>
    <t>Rušenje s utovarom i odvozom šahtova ili gornjih dijelova šahtova koji ostaju izvan upotrebe, a koji se nalaze u zoni izvođenja radova za uređenje ulice. Rad obuhvaća rušenje okna, uklanjanje otpadnog materijala, utovar u prijevozna sredstva, prijevoz i zbrinjavanje otpadnog materijala na odlagalištu za tu vrstu materijala i zatrpavanje sitnim kamenim materijalom s zbijanjem, Ms ≥ 40 MN/m2. Obim rada obavlja se prema uputama i odredbi nadzornog inženjera. Procijenjeno uklanjanje tri okna. Obračun po komadu uklonjenog okna.</t>
  </si>
  <si>
    <t>Izrada hidroizolacije temelja objekta
Objekte uz koje se obnavlja nogostup ili kolnik treba zaštititi hidroizolacijom od toka vode iz tla prema kući. Hidroizolaciju izraditi premazivanjem površina betona temelja, koji dolaze u dodir sa tlom s dva sloja vrućeg bitumena. Ploha koja se premazuje mora biti ravna, čista i suha. Premazivanje se mora obavljati po suhom i toplom vremenu. Izradu i obim zaštite odrediti će nadzorni inženjer prema uvjetima na terenu. Predviđa se visina zaštite od 50-60 cm.  
Obračun po m2 premazane površine uključujući sav potreban rad i materijal.</t>
  </si>
  <si>
    <t xml:space="preserve">Izrada hidroizolacije podnožja objekata - sokla. Objekte uz koje se obnavlja nogostup ili kolnik treba zaštititi hidroizolacijom od utjecaja vode  prema kući. Donji dio fasade (sokla) obraditi cementnom temeljnom žbukom za podnožja u sloju debljine cca 1,5 cm. Prethodno je potrebno podlogu pripremiti na način da se sve pukotine i otvorene reške zatvore produžnim mortom. Čitavu površinu je potrebno otprašiti i nanijeti predšpric. Na rubovima i kutevima treba postaviti profile za žbukanje. Površinu završno obraditi filcanjem. Predviđa se visina zaštite od 40 cm. Obračun po m2  ožbukanog zida.Obim radova i tip sokla odrediti će nadzorni inženjer u suradnji s investitorom i s vlasnicima objekata. </t>
  </si>
  <si>
    <t xml:space="preserve">
Popravak fasada
Na mjestima gdje zbog radova nastanu oštećenja fasade, fasade će se obnoviti prema tipu i vrsti postojeće fasade. Rad obuhvaća čišćenje postojećeg dijela fasade koji treba obnoviti te dobavu materijala, prijevoze, sva sredstva za rad  i izradu  fasade do potpunog dovršenja rada. Obim radova i tip fasade odrediti će nadzorni inženjer u suradnji s investitorom i s vlasnicima objekata.
Obračun po m2  obnovljene fasade.
</t>
  </si>
  <si>
    <t>Materijal za horizontalnu signalizaciju je boja ili drugi trajni materijal koji mora imati retroreflektivna svojstva prema normi HRN Z.S2.240 ili jednakovrijedna:</t>
  </si>
  <si>
    <t xml:space="preserve">s koeficijentom retrorefleksije klase I. Radovi se izvode i Obračunavaju prema Općim uvjetima za radove na cestama OTU knjiga VI, st. 9-02  </t>
  </si>
  <si>
    <t>Izrada pune rubne crte bijele boje, s retroreflektivnim zrncima klase II, širine 10 cm. Oznake na kolniku izvode se prema projektu u skladu s važećim Pravilnikom o prometnim znakovima, opremi i signalizaciji na cestama i važećim hrvatskim normama koje reguliraju to područje, HRN 1436, ili jednakovrijedna:</t>
  </si>
  <si>
    <t>Izrada isprekidane rubne crte bijele boje, punog/praznog polja 1/1 m, s retroreflektivnim zrncima klase II, širine 10 cm. Oznake na kolniku izvode se prema projektu te u skladu s važećim Pravilnikom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</si>
  <si>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m1 izvedenih oznaka. Izvedba, kontrola
kakvoće i obračun prema OTU 9-02 i 9-02.1.</t>
  </si>
  <si>
    <t>Izrada pune razdjelne crte bijele boje, s retroreflektivnim zrncima klase II, širine 10 cm. Oznake na kolniku izvode se prema projektu u skladu s važećim Pravilnikom o prometnim znakovima, opremi i signalizaciji na cestama i važećim hrvatskim normama koje reguliraju to područje HRN 1436 ili jednakovrijedna:</t>
  </si>
  <si>
    <t>Izrada pune crte za zaustavljanje (H11) bijele boje s retroreflektivnim zrncima klase II, širine 50 cm. Oznake na kolniku izvode se prema
projektu te u skladu s važećim Pravilnikom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</si>
  <si>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m1 izvedenih oznaka. Izvedba, kontrola kakvoće i obračun prema OTU 9-02 i 9-02.2</t>
  </si>
  <si>
    <t>Izrada isprekidane crte za zaustavljanje (H12) bijele boje s retroreflektivnim zrncima klase II, širine 50 cm. Oznake na kolniku izvode se prema projektu te u skladu s važećim Pravilnikom o prometnim znakovima, opremi i signalizaciji na cestama i važećim hrvatskim normama koje reguliraju to područje HRN 1436 ili jednakovrijedna:</t>
  </si>
  <si>
    <t>Izrada natpisa "STOP" (H38) bijele boje s retroreflektivnim zrncima klase II, visine slova 1,6 m. Oznake na kolniku izvode se prema projektu te u skladu s važećim Pravilnikom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</si>
  <si>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komadu izvedenih oznaka. Izvedba, kontrola
kakvoće i obračun prema OTU 9-02 i 9-02.3.</t>
  </si>
  <si>
    <t>U cijenu ulazi sav rad, materijal prijevoz i sve ostalo što je potrebno za potpuni dovršetak posla uključujući potrebna
ispitivanja kakvoće materijala i rada. Obračun je po m2 izvedenih oznaka. Izvedba, kontrola kakvoće i obračun prema OTU 9-02 i 9-02.2.</t>
  </si>
  <si>
    <t>Izrada strelica za označavanje jednog  smjera kretanja (H20) i za dva smjera (H21 i H22) bijele boje s retroreflektivnim zrncima klase II.
Oznake na kolniku izvode se prema projektu te u skladu s važećim Pravilnikom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</si>
  <si>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kom izvedenih oznaka. Izvedba, kontrola kakvoće i obračun prema OTU 9-02 i 9-02.2.</t>
  </si>
  <si>
    <t>Izrada strelica za označavanje dva smjera kretanja (H21 i H22) bijele boje s retroreflektivnim zrncima klase II. Oznake na kolniku izvode se prema projektu te u skladu s važećim Pravilnikom o prometnim znakovima, opremi i signalizaciji na cestama i važećim hrvatskim normama koje reguliraju to
područje HRN 1436 ili jednakovrijedna:</t>
  </si>
  <si>
    <t xml:space="preserve">Izrada oznaka za okomita parkirališna mjesta, dimenzija 2,5 m x 4,50 m, ( H62 ), crtom širine 10 cm bijele boje  s retroreflektivnim zrncima klase II. Oznake na kolniku izvode se prema projektu te u skladu s važećim Pravilnikom o prometnim znakovima, opremi i signalizaciji na cestama i važećim hrvatskim normama koje reguliraju to područje HRN 1436 ili jednakovrijedna:
</t>
  </si>
  <si>
    <t xml:space="preserve">U cijenu ulazi sav rad, materijal prijevoz i sve ostalo što je potrebno za potpuni dovršetak posla uključujući potrebna ispitivanja kakvoće materijala i rada. Obračun je po m2 izvedenih oznaka. Izvedba, kontrola kakvoće i obračun prema OTU 9-02 i 9-02.2.
</t>
  </si>
  <si>
    <t>Izrada oznaka na kolniku H57 na mjestima suženja kolnika, kod znakova B39. Oznaka se izrađuje crtom širine 10 cm žute boje s retroreflektivnim zrncima klase II. Oznaka se radi na površini kolnika 2,5 x 30 m. Oznake na kolniku izvode se prema važećem Pravilniku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</si>
  <si>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kom izvedenih oznaka. Izvedba, kontrola kakvoće i obračun prema OTU 9-02 i 9-02.2.</t>
  </si>
  <si>
    <t>Prometni znak  PZ C21  veličine 60x60 cm i prometni znak PZ C02,  veličine 60x60 cm ,izrađeni od retroreflektivne folije klase II. Znakovi se izrađuju s folijom "High Intensity" na aluminijskoj podlozi debljine 3 mm s pojačanim okvirom. Montiraju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</si>
  <si>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Izvedba i kontrola kakvoće prema OTU 9.01 i 9.01.2.</t>
  </si>
  <si>
    <t>Prometni znak  PZ C02  veličine 60x60 cm i  prometni znak  PZ B61, promjera 60 cm, izrađeni od retroreflektivne folije klase II. Znakovi se izrađuju s folijom "High Intensity" na aluminijskoj podlozi debljine 3 mm s pojačanim okvirom. Montiraju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</si>
  <si>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Prometni znak  PZ A32  veličine 60 cm, i PZ C06 izrađeni od retroreflektivne folije klase II. Znakovi se izrađuju s folijom "High Intensity" na aluminijskoj podlozi debljine 3 mm s pojačanim okvirom. Montiraju  se na FeZn stup promjera 60,3 mm, duljine 4,33 m koji se postavlja u betonski temelj od betona C 20/25. Znakove izraditi prema Pravilniku o prometnim znakovima, signalizaciji i opremi na cestama (NN 155/05) i hrvatskim normama koje se odnosi na ovo područje radova HRN EN 12899. ili jednakovrijedna:</t>
  </si>
  <si>
    <t>Prometni znak  PZ B39 promjera 60 cm i dopunska ploča PZ E03 i ispisom 30m i strelicama i nestandarni znak s bijelim slovima na crvenoj podlozi s  ispisom "VATROGASNI PROLAZ", 30 x 60 cm, izrađeni od retroreflektivne folije klase II. Znak se izrađuje s folijom "High Intensity" na aluminijskoj podlozi debljine 3 mm s pojačanim okvirom. Montira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</si>
  <si>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Prometni znak  PZ B39 promjera 60 cm i dopunska ploča PZ E03 i ispisom 40m i strelicama i  i nestandarni znak s bijelim slovima na crvenoj podlozi s  ispisom "VATROGASNI PROLAZ", 30 x 60 cm,  izrađeni od retroreflektivne folije klase II. Znak se izrađuje s folijom "High Intensity" na aluminijskoj podlozi debljine 3 mm s pojačanim okvirom. Montira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</si>
  <si>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Prometni znak  PZ K16 veličine 20x100 cm, izrađen od retroreflektivne folije klase II. Znak se izrađuje s folijom "High Intensity" na aluminijskoj podlozi debljine 3 mm s pojačanim okvirom. Montira se na FeZn stup promjera 60,3 mm, duljine 2,00 m koji se postavlja u betonski temelj od betona C 20/25. Znakove izraditi prema Pravilniku o prometnim znakovima, signalizaciji i opremi na cestama (NN 155/05) i hrvatskim normama koje se odnosi na ovo područje radova HRN EN 12899. ili jednakovrijedna:</t>
  </si>
  <si>
    <t>Prometni znak  PZ K15 veličine 20x100 cm, izrađen od retroreflektivne folije klase II. Znak se izrađuje s folijom "High Intensity" na aluminijskoj podlozi debljine 3 mm s pojačanim okvirom. Montira se na FeZn stup promjera 60,3 mm, duljine 2,00 m koji se postavlja u betonski temelj od betona C 20/25. Znakove izraditi prema Pravilniku o prometnim znakovima, signalizaciji i opremi na cestama (NN 155/05) i hrvatskim normama koje se odnosi na ovo područje radova HRN EN 12899. ili jednakovrijedna:</t>
  </si>
  <si>
    <t>Prometni znak  PZ B07 promjera 60 cm, PZ C06, veličine 60x60 cm i dopunska ploča PZ E03 veličine 60X30 cm  i ispisom 80m i strelicama, izrađeni od retroreflektivne folije klase II. Znak se izrađuje s folijom "High Intensity" na aluminijskoj podlozi debljine 3 mm s pojačanim okvirom. Montira se na FeZn stup promjera 60,3 mm, duljine 4,45 m koji se postavlja u betonski temelj od betona C 20/25. Znakove izraditi prema Pravilniku o prometnim znakovima, signalizaciji i opremi na cestama (NN 155/05) i hrvatskim normama koje se odnosi na ovo područje radova HRN EN 12899. ili jednakovrijedna:</t>
  </si>
  <si>
    <t>Postavljanje prometnog zrcala  PZ K45, promjera 80 cm. Prometno zrcalo se montira na FeZn stup promjera 63,5 mm, duljine 3,75 m, koji se ugrađuje u betonski temelj od betona C 20/25. Prometno zrcalo treba biti izrađeno i postavljeno prema Pravilniku o prometnim znakovima, signalizaciji i opremi na cestama (NN 155/05) i hrvatskim normama koje se odnosi na ovo područje radova HRN EN 12899. ili jednakovrijedna:</t>
  </si>
  <si>
    <t>Prometni znak  PZ C04 promjera 60 cm, izrađen od retroreflektivne folije klase II. Znak se izrađuje s folijom "High Intensity" na aluminijskoj podlozi debljine 3 mm s pojačanim okvirom. Montira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</si>
  <si>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Prometni znak  PZ C06 veličine 60x60 cm, izrađen od retroreflektivne folije klase II. Znak se izrađuje s folijom "High Intensity" na aluminijskoj podlozi debljine 3 mm s pojačanim okvirom. Montira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</si>
  <si>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Prometni znak  PZ B04 promjera 60 cm, izrađen od retroreflektivne folije klase II. Znak se izrađuje s folijom "High Intensity" na aluminijskoj podlozi debljine 3 mm s pojačanim okvirom. Montira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</si>
  <si>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Postavljanje prometnog znaka PZ C07, veličine 25x100 cm i prometnog zrcala  PZ K45, promjera 80 cm. Znak i zrcalo montiraju se  na FeZn stup promjera 63,5 mm, duljine 4,00 m, koji se ugrađuje u betonski temelj od betona C 20/25. Prometno zrcalo i znak trebaju  biti izrađeni i postavljeni prema Pravilniku o prometnim znakovima, signalizaciji i opremi na cestama (NN 155/05) i hrvatskim normama koje se odnosi na ovo područje radova HRN EN 12899. ili jednakovrijedna:</t>
  </si>
  <si>
    <t>Prometni znak  PZ A26  veličine 60 cm i prometni znak PZ E01,  veličine 60x30 cm , s natpisom "30 m",izrađeni od retroreflektivne folije klase II. Znakovi se izrađuju s folijom "High Intensity" na aluminijskoj podlozi debljine 3 mm s pojačanim okvirom. Montiraju se na FeZn stup promjera 60,3 mm, duljine 4,05 m koji se postavlja u betonski temelj od betona C 20/25. Znakove izraditi prema Pravilniku o prometnim znakovima, signalizaciji i opremi na cestama (NN 155/05) i hrvatskim normama koje se odnosi na ovo područje radova HRN EN 12899. ili jednakovrijedna:</t>
  </si>
  <si>
    <t>Prometni znak  PZ B02  promjera 60 cm,  prometni znak PZ E36,  veličine 60x60 cm i s druge strane znak PZ B04 promjera 60 cm, izrađeni od retroreflektivne folije klase II. Znakovi se izrađuju s folijom "High Intensity" na aluminijskoj podlozi debljine 3 mm s pojačanim okvirom. Montiraju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</si>
  <si>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Prometni znak  PZ B02 promjera  60 cm, izrađen od retroreflektivne folije klase II. Znak se izrađuje s folijom "High Intensity" na aluminijskoj podlozi debljine 3 mm s pojačanim okvirom. Montira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</si>
  <si>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Postavljanje postojećeg prometnog zrcala  PZ K44, veličine 100x 80 cm. Prometno zrcalo se montira na FeZn stup promjera 63,5 mm, duljine 3,75 m, koji se ugrađuje u betonski temelj od betona C 20/25. Prometno zrcalo treba biti izrađeno i postavljeno prema Pravilniku o prometnim znakovima, signalizaciji i opremi na cestama (NN 155/05) i hrvatskim normama koje se odnosi na ovo područje radova HRN EN 12899. ili jednakovrijedna:</t>
  </si>
  <si>
    <t>Prometni znak  PZ C02  veličine  60 x 60 cm,  izrađen od retroreflektivne folije klase II. Znak se izrađuje s folijom "High Intensity" na aluminijskoj podlozi debljine 3 mm s pojačanim okvirom. Montiraju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</si>
  <si>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Ponovno postavljanje prometnih znakova  PZ B39 promjera 60 cm i prometni znak PZ E07  veličine 60x30 cm, izrađeni od retroreflektivne folije klase II. Znakovi se izrađuju s folijom "High Intensity" na aluminijskoj podlozi debljine 3 mm s pojačanim okvirom. Montiraju se na FeZn stup promjera 60,3 mm, duljine 3,85 m koji se postavlja u betonski temelj od betona C 20/25. Znakove izraditi prema Pravilniku o prometnim znakovima, signalizaciji i opremi na cestama (NN 155/05) i hrvatskim normama koje se odnosi na ovo područje radova HRN EN 12899. ili jednakovrijedna:</t>
  </si>
  <si>
    <t>Ponovno postavljanje prometnog znaka  PZ B29 promjera 60 cm i PZ B02, promjera 60 cm, izrađeni  etroreflektivne folije klase II. Znakovi se izrađuju s folijom "High Intensity" na aluminijskoj podlozi debljine 3 mm s pojačanim okvirom. Montiraju se na FeZn stup promjera 60,3 mm, duljine 3,55 m koji se postavlja u betonski temelj od betona C 20/25. Znakove izraditi prema Pravilniku o prometnim znakovima, signalizaciji i opremi na cestama (NN 155/05) i hrvatskim normama koje se odnosi na ovo područje radova HRN EN 12899. ili jednakovrijedna:</t>
  </si>
  <si>
    <t>Prometni znak  PZ C35 veličine 60x60 cm i PZ E07, veličine 30x60 cm, s tekstom: "Rezervirano za vozila POLICIJE", izrađeni od retroreflektivne folije klase II. Znak se izrađuje s folijom "High Intensity" na aluminijskoj podlozi debljine 3 mm s pojačanim okvirom. Montira se na FeZn stup promjera 60,3 mm, duljine 3,85 m koji se postavlja u betonski temelj od betona C 20/25. Znakove izraditi prema Pravilniku o prometnim znakovima, signalizaciji i opremi na cestama (NN 155/05) i hrvatskim normama koje se odnosi na ovo područje radova HRN EN 12899. ili jednakovrijedna:</t>
  </si>
  <si>
    <t>Prometni znak  PZ B02 promjera 60 cm i PZ B51 promjera 60 cm, izrađeni od retroreflektivne folije klase II. Znakovi se izrađuju s folijom "High Intensity" na aluminijskoj podlozi debljine 3 mm s pojačanim okvirom. Montira se na FeZn stup promjera 60,3 mm, duljine 4,15 m koji se postavlja u betonski temelj od betona C 20/25. Znakove izraditi prema Pravilniku o prometnim znakovima, signalizaciji i opremi na cestama (NN 155/05) i hrvatskim normama koje se odnosi na ovo područje radova HRN EN 12899. ili jednakovrijedna:</t>
  </si>
  <si>
    <t xml:space="preserve">U cijenu ulazi sav rad, materijal prijevoz i sve ostalo što je potrebno za potpuni dovršetak posla uključujući potrebna ispitivanja kakvoće materijala i rada. Obračun je po m1 izvedenih oznaka. Izvedba, kontrola kakvoće i obračun prema OTU 902 i 9-02.1.
</t>
  </si>
  <si>
    <t>Izrada isprekidane razdjelne crte bijele boje, punog/praznog polja 1/1 m, s retroreflektivnim zrncima klase II, širine 10 cm. Oznake na kolniku izvode se prema projektu te u skladu s važećim Pravilnikom o prometnim znakovima, opremi i signalizaciji na cestama i važećim hrvatskim normama koje reguliraju to područje HRN 1436 ili jednakovrijedna:</t>
  </si>
  <si>
    <t>U cijenu ulazi sav rad, materijal prijevoz i sve ostalo što je potrebno za potpuni dovršetak posla uključujući potrebna ispitivanja kakvoće materijala i rada. Obračun je po m1 izvedenih oznaka. Izvedba, kontrola kakvoće i obračun prema OTU 902 i 9-02.1.</t>
  </si>
  <si>
    <t>Izrada pješačkog prijelaza (H18) bijele boje s retroreflektivnim zrncima klase II, širine 3,0 - 4,0 m, širine trake, puno/prazno polje 0,5/0,5 m. Oznake na kolniku izvode se prema projektu te u skladu s važećim Pravilnikom o prometnim znakovima, opremi i signalizaciji na cestama i važećim hrvatskim normama koje reguliraju to područje HRN 1436 ili jednakovrijedna:</t>
  </si>
  <si>
    <t>Nabava, prijevoz i postavljanje stupića za osiguranje prohodnosti i slobodnog profila ceste te osiguranje nesmetanog ulaza u objekte uz cestu. Stupiće treba postaviti u suradnji i uz odobrenje službe za promet gradske uprave.
Stupići su od aluminijske legure. Stupići su profilirani na način da odgovaraju postavljanju u gradskim jezgrama. Visina stupića je 85 cm. 
Stupići se mogu postaviti kao fiksni i sa bravom tako da se mogu vaditi po potrebi na određenim pozicijama. Stupići se postavljaju u skladu s projektom prometne signalizacije ili prema odluci gradske službe te u skladu s Pravilnikom o prometnim znakovima, opremi i signalizaciji na cestama i važećim hrvatskim normama koje reguliraju to područje. U cijeni je uključena dobava i postava stupića, svi prijevozi i prijenosi sa skladištenjem te sav rad i materijal za ugradnju prema uvjetima iz projekta, odnodno prema preporukama proizvođaća. Obračun je po komadu ugrađenih stupića.</t>
  </si>
  <si>
    <t>Prometni znak  PZ A32 veličine 60 cm i prometni znak PZ C21, s ispisom 30, veličine 60x60 cm, izrađeni od retroreflektivne folije klase II. Znakovi se izrađuju s folijom "High Intensity" na aluminijskoj podlozi debljine 3 mm s pojačanim okvirom. Montiraju se na FeZn stup promjera 60,3 mm, duljine 4,33 m koji se postavlja u betonski temelj od betona C 20/25. Znakove izraditi prema Pravilniku o prometnim znakovima, signalizaciji i opremi na cestama (NN 155/05) i hrvatskim normama koje se odnosi na ovo područje radova HRN EN 12899. ili jednakovrijedna:</t>
  </si>
  <si>
    <t>Prometni znak  PZ A26 veličine 60 cm i s druge strane PZ B04 promjera 60 cm, izrađen od retroreflektivne folije klase II. Znak se izrađuje s folijom "High Intensity" na aluminijskoj podlozi debljine 3 mm s pojačanim okvirom. Montira se na FeZn stup promjera 60,3 mm, duljine 3,75 m koji se postavlja u betonski temelj od betona C 20/25. Znakove izraditi prema Pravilniku o prometnim znakovima, signalizaciji i opremi na cestama (NN 155/05) i hrvatskim normama koje se odnosi na ovo područje radova HRN EN 12899. ili jednakovrijedna:</t>
  </si>
  <si>
    <t>U slučaju nuđenja drugog tipa (jednakovrijednih) proizvoda (svjetiljki) ponuditelj je dužan dostaviti dokaz (proračun) o zadovoljavanju svjetlotehničkih karakteristika. Proračun je potrebno dostaviti u papirnatom i elektronskom obliku (CD ili DVD), tj. u originalnom obliku datoteke proračuna u kojem je izrađen (Dialux ili Relux). Proračun u papirnatom obliku treba biti ovjeren od strane ovlaštenog inženjera elektrotehnike. Uz proračun potrebno je dostaviti i svjetlotehničke krivulje ponuđenih svjetiljki u elektronskom obliku. Svjetlotehničke krivulje moraju biti javno dostupne na službenim stranicama proizvođača svjetiljaka kako bi investitor mogao provjeriti da li ponuđena svjetiljka zadovoljava tražene kriterije. Iz navedenog treba biti razvidno da nuđena svjetiljka zadovoljava tražene svijetlotehničke vrijednosti prema zahtjevima koji slijede:
Klasa rasvjetljenosti prema HR-EN 13201: 2016
- prometnica M4
- tip obloge prometnice prema CIE R3, q0: 0,070
- širina prometnice: 5,5m
- broj kolnih traka: 2
- jednostrano postavljeni stupovi
- udaljenost optičke osi svjetiljke od ruba kolnika: -0,5m
- međurazmak rasvjetnih stupova: 41,5m
- visina montaže svjetiljke: 8m
- nagib svjetljke: 0°
- faktor održavanja: 0,8</t>
  </si>
  <si>
    <t>Okvirna količina</t>
  </si>
  <si>
    <t>Ispitivanje instalacije jake struje u skladu sa normom HRN HD 60364-6 ili jednakovrijedna:</t>
  </si>
  <si>
    <t>uključujući ispitivanje zaštite od električnog udara i otpora izolacije, te izdavanje zapisnika o ispitivanju.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</si>
</sst>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0\ [$kn-41A]_-;\-* #,##0.00\ [$kn-41A]_-;_-* &quot;-&quot;??\ [$kn-41A]_-;_-@_-"/>
    <numFmt numFmtId="166" formatCode="#,##0.00_ ;\-#,##0.00\ "/>
    <numFmt numFmtId="167" formatCode="#.00"/>
    <numFmt numFmtId="168" formatCode="#,##0.00\ &quot;kn&quot;"/>
  </numFmts>
  <fonts count="67">
    <font>
      <sz val="10"/>
      <name val="Arial"/>
      <charset val="238"/>
    </font>
    <font>
      <sz val="11"/>
      <color theme="1"/>
      <name val="Calibri"/>
      <family val="2"/>
      <charset val="238"/>
      <scheme val="minor"/>
    </font>
    <font>
      <sz val="11"/>
      <color theme="1"/>
      <name val="Calibri"/>
      <family val="2"/>
      <charset val="238"/>
      <scheme val="minor"/>
    </font>
    <font>
      <sz val="10"/>
      <color theme="1"/>
      <name val="Tahoma"/>
      <family val="2"/>
      <charset val="238"/>
    </font>
    <font>
      <sz val="10"/>
      <name val="Arial"/>
      <family val="2"/>
      <charset val="238"/>
    </font>
    <font>
      <b/>
      <sz val="10"/>
      <name val="Tahoma"/>
      <family val="2"/>
      <charset val="238"/>
    </font>
    <font>
      <sz val="10"/>
      <name val="Tahoma"/>
      <family val="2"/>
      <charset val="238"/>
    </font>
    <font>
      <sz val="10"/>
      <name val="Tahoma"/>
      <family val="2"/>
    </font>
    <font>
      <b/>
      <sz val="10"/>
      <color indexed="8"/>
      <name val="Tahoma"/>
      <family val="2"/>
    </font>
    <font>
      <b/>
      <sz val="10"/>
      <name val="Tahoma"/>
      <family val="2"/>
    </font>
    <font>
      <sz val="10"/>
      <color theme="1"/>
      <name val="Tahoma"/>
      <family val="2"/>
      <charset val="238"/>
    </font>
    <font>
      <b/>
      <sz val="10"/>
      <color theme="1"/>
      <name val="Tahoma"/>
      <family val="2"/>
      <charset val="238"/>
    </font>
    <font>
      <sz val="9"/>
      <color theme="1"/>
      <name val="Tahoma"/>
      <family val="2"/>
      <charset val="238"/>
    </font>
    <font>
      <sz val="11"/>
      <name val="Times New Roman CE"/>
      <charset val="238"/>
    </font>
    <font>
      <vertAlign val="superscript"/>
      <sz val="10"/>
      <color theme="1"/>
      <name val="Tahoma"/>
      <family val="2"/>
      <charset val="238"/>
    </font>
    <font>
      <sz val="11"/>
      <name val="Tahoma"/>
      <family val="2"/>
      <charset val="238"/>
    </font>
    <font>
      <b/>
      <sz val="12"/>
      <name val="Tahoma"/>
      <family val="2"/>
      <charset val="238"/>
    </font>
    <font>
      <b/>
      <sz val="11"/>
      <name val="Tahoma"/>
      <family val="2"/>
      <charset val="238"/>
    </font>
    <font>
      <b/>
      <sz val="10"/>
      <color indexed="8"/>
      <name val="Tahoma"/>
      <family val="2"/>
      <charset val="238"/>
    </font>
    <font>
      <sz val="10"/>
      <color rgb="FFFF0000"/>
      <name val="Tahoma"/>
      <family val="2"/>
    </font>
    <font>
      <sz val="10"/>
      <color theme="1"/>
      <name val="Arial"/>
      <family val="2"/>
      <charset val="238"/>
    </font>
    <font>
      <b/>
      <sz val="11"/>
      <color theme="1"/>
      <name val="Calibri"/>
      <family val="2"/>
      <charset val="238"/>
      <scheme val="minor"/>
    </font>
    <font>
      <sz val="11"/>
      <name val="Arial CE"/>
      <charset val="238"/>
    </font>
    <font>
      <b/>
      <sz val="10"/>
      <name val="Arial CE"/>
      <charset val="238"/>
    </font>
    <font>
      <sz val="10"/>
      <name val="Arial CE"/>
      <charset val="238"/>
    </font>
    <font>
      <b/>
      <sz val="10"/>
      <name val="Arial CE"/>
      <family val="2"/>
      <charset val="238"/>
    </font>
    <font>
      <sz val="12"/>
      <color rgb="FF222222"/>
      <name val="Arial"/>
      <family val="2"/>
      <charset val="238"/>
    </font>
    <font>
      <b/>
      <sz val="10"/>
      <name val="Arial"/>
      <family val="2"/>
      <charset val="238"/>
    </font>
    <font>
      <vertAlign val="superscript"/>
      <sz val="10"/>
      <name val="Arial"/>
      <family val="2"/>
      <charset val="238"/>
    </font>
    <font>
      <b/>
      <sz val="11"/>
      <name val="Arial CE"/>
      <family val="2"/>
      <charset val="238"/>
    </font>
    <font>
      <b/>
      <i/>
      <sz val="11"/>
      <name val="Arial CE"/>
      <family val="2"/>
      <charset val="238"/>
    </font>
    <font>
      <b/>
      <sz val="11"/>
      <name val="Arial CE"/>
      <charset val="238"/>
    </font>
    <font>
      <b/>
      <sz val="12"/>
      <name val="Arial"/>
      <family val="2"/>
      <charset val="238"/>
    </font>
    <font>
      <b/>
      <i/>
      <u/>
      <sz val="14"/>
      <name val="Arial"/>
      <family val="2"/>
      <charset val="238"/>
    </font>
    <font>
      <b/>
      <sz val="18"/>
      <name val="Arial"/>
      <family val="2"/>
      <charset val="238"/>
    </font>
    <font>
      <sz val="18"/>
      <name val="Arial"/>
      <family val="2"/>
      <charset val="238"/>
    </font>
    <font>
      <b/>
      <sz val="22"/>
      <name val="Arial"/>
      <family val="2"/>
      <charset val="238"/>
    </font>
    <font>
      <sz val="22"/>
      <name val="Arial"/>
      <family val="2"/>
      <charset val="238"/>
    </font>
    <font>
      <b/>
      <i/>
      <sz val="11"/>
      <name val="Arial"/>
      <family val="2"/>
      <charset val="238"/>
    </font>
    <font>
      <i/>
      <sz val="16"/>
      <name val="Arial"/>
      <family val="2"/>
      <charset val="238"/>
    </font>
    <font>
      <i/>
      <sz val="10"/>
      <name val="Arial"/>
      <family val="2"/>
      <charset val="238"/>
    </font>
    <font>
      <sz val="11"/>
      <name val="Arial"/>
      <family val="2"/>
      <charset val="238"/>
    </font>
    <font>
      <b/>
      <i/>
      <sz val="16"/>
      <name val="Arial"/>
      <family val="2"/>
      <charset val="238"/>
    </font>
    <font>
      <b/>
      <sz val="14"/>
      <name val="Arial"/>
      <family val="2"/>
      <charset val="238"/>
    </font>
    <font>
      <sz val="12"/>
      <name val="Arial"/>
      <family val="2"/>
      <charset val="238"/>
    </font>
    <font>
      <sz val="10"/>
      <name val="Arial"/>
      <family val="2"/>
    </font>
    <font>
      <b/>
      <sz val="10"/>
      <color indexed="8"/>
      <name val="Arial"/>
      <family val="2"/>
      <charset val="238"/>
    </font>
    <font>
      <sz val="10"/>
      <color indexed="8"/>
      <name val="Arial"/>
      <family val="2"/>
      <charset val="238"/>
    </font>
    <font>
      <vertAlign val="superscript"/>
      <sz val="10"/>
      <color indexed="8"/>
      <name val="Arial"/>
      <family val="2"/>
      <charset val="238"/>
    </font>
    <font>
      <sz val="10"/>
      <name val="Times New Roman CE"/>
      <family val="1"/>
      <charset val="238"/>
    </font>
    <font>
      <b/>
      <u/>
      <sz val="10"/>
      <name val="Arial"/>
      <family val="2"/>
      <charset val="238"/>
    </font>
    <font>
      <b/>
      <i/>
      <sz val="10"/>
      <name val="Arial"/>
      <family val="2"/>
      <charset val="238"/>
    </font>
    <font>
      <b/>
      <sz val="8"/>
      <name val="Arial"/>
      <family val="2"/>
      <charset val="238"/>
    </font>
    <font>
      <sz val="8"/>
      <name val="Arial"/>
      <family val="2"/>
      <charset val="238"/>
    </font>
    <font>
      <sz val="10"/>
      <name val="Calibri"/>
      <family val="2"/>
      <charset val="238"/>
    </font>
    <font>
      <b/>
      <sz val="10"/>
      <name val="Arial"/>
      <family val="2"/>
    </font>
    <font>
      <sz val="10"/>
      <name val="Trebuchet MS"/>
      <family val="2"/>
      <charset val="238"/>
    </font>
    <font>
      <vertAlign val="superscript"/>
      <sz val="10"/>
      <name val="Trebuchet MS"/>
      <family val="2"/>
      <charset val="238"/>
    </font>
    <font>
      <sz val="10"/>
      <name val="Helv"/>
      <charset val="204"/>
    </font>
    <font>
      <u/>
      <sz val="10"/>
      <name val="Arial"/>
      <family val="2"/>
      <charset val="238"/>
    </font>
    <font>
      <sz val="14"/>
      <name val="Arial"/>
      <family val="2"/>
      <charset val="238"/>
    </font>
    <font>
      <b/>
      <sz val="10"/>
      <name val="Arial"/>
      <charset val="238"/>
    </font>
    <font>
      <vertAlign val="superscript"/>
      <sz val="10"/>
      <name val="Arial"/>
      <family val="2"/>
    </font>
    <font>
      <sz val="10"/>
      <name val="Symbol"/>
      <family val="1"/>
      <charset val="2"/>
    </font>
    <font>
      <sz val="10"/>
      <name val="Arial CE"/>
      <family val="2"/>
      <charset val="238"/>
    </font>
    <font>
      <b/>
      <u/>
      <sz val="10"/>
      <name val="Arial"/>
      <family val="2"/>
    </font>
    <font>
      <sz val="8"/>
      <name val="Arial"/>
      <family val="2"/>
    </font>
  </fonts>
  <fills count="2">
    <fill>
      <patternFill patternType="none"/>
    </fill>
    <fill>
      <patternFill patternType="gray125"/>
    </fill>
  </fills>
  <borders count="67">
    <border>
      <left/>
      <right/>
      <top/>
      <bottom/>
      <diagonal/>
    </border>
    <border>
      <left/>
      <right/>
      <top style="double">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double">
        <color indexed="64"/>
      </top>
      <bottom/>
      <diagonal/>
    </border>
    <border>
      <left/>
      <right/>
      <top/>
      <bottom style="double">
        <color indexed="64"/>
      </bottom>
      <diagonal/>
    </border>
    <border>
      <left/>
      <right/>
      <top style="thin">
        <color indexed="64"/>
      </top>
      <bottom style="thick">
        <color indexed="64"/>
      </bottom>
      <diagonal/>
    </border>
    <border>
      <left/>
      <right/>
      <top style="thick">
        <color indexed="64"/>
      </top>
      <bottom style="medium">
        <color indexed="64"/>
      </bottom>
      <diagonal/>
    </border>
    <border>
      <left/>
      <right/>
      <top style="medium">
        <color indexed="64"/>
      </top>
      <bottom style="thick">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16">
    <xf numFmtId="0" fontId="0" fillId="0" borderId="0"/>
    <xf numFmtId="0" fontId="4" fillId="0" borderId="0"/>
    <xf numFmtId="0" fontId="10"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3" fillId="0" borderId="0"/>
    <xf numFmtId="165" fontId="13" fillId="0" borderId="0"/>
    <xf numFmtId="165" fontId="2" fillId="0" borderId="0"/>
    <xf numFmtId="165" fontId="2" fillId="0" borderId="0"/>
    <xf numFmtId="0" fontId="2" fillId="0" borderId="0"/>
    <xf numFmtId="0" fontId="22" fillId="0" borderId="0"/>
    <xf numFmtId="43" fontId="22" fillId="0" borderId="0" applyFont="0" applyFill="0" applyBorder="0" applyAlignment="0" applyProtection="0"/>
    <xf numFmtId="0" fontId="4" fillId="0" borderId="0"/>
    <xf numFmtId="0" fontId="58" fillId="0" borderId="0"/>
    <xf numFmtId="0" fontId="1" fillId="0" borderId="0"/>
  </cellStyleXfs>
  <cellXfs count="767">
    <xf numFmtId="0" fontId="0" fillId="0" borderId="0" xfId="0"/>
    <xf numFmtId="0" fontId="7" fillId="0" borderId="0" xfId="1" applyFont="1" applyFill="1"/>
    <xf numFmtId="4" fontId="7" fillId="0" borderId="0" xfId="1" applyNumberFormat="1" applyFont="1" applyFill="1" applyAlignment="1">
      <alignment horizontal="right"/>
    </xf>
    <xf numFmtId="0" fontId="7" fillId="0" borderId="0" xfId="1" applyFont="1" applyFill="1" applyAlignment="1">
      <alignment horizontal="left"/>
    </xf>
    <xf numFmtId="0" fontId="7" fillId="0" borderId="0" xfId="1" applyFont="1" applyFill="1" applyAlignment="1">
      <alignment horizontal="right"/>
    </xf>
    <xf numFmtId="0" fontId="8" fillId="0" borderId="0" xfId="1" applyFont="1" applyFill="1" applyAlignment="1">
      <alignment horizontal="justify" vertical="top" wrapText="1"/>
    </xf>
    <xf numFmtId="4" fontId="5" fillId="0" borderId="0" xfId="1" applyNumberFormat="1" applyFont="1" applyFill="1" applyAlignment="1">
      <alignment horizontal="right" vertical="top" wrapText="1"/>
    </xf>
    <xf numFmtId="0" fontId="9" fillId="0" borderId="0" xfId="1" applyFont="1" applyFill="1" applyAlignment="1">
      <alignment horizontal="right" vertical="top" wrapText="1"/>
    </xf>
    <xf numFmtId="0" fontId="7" fillId="0" borderId="0" xfId="1" applyFont="1" applyFill="1" applyAlignment="1">
      <alignment horizontal="right" vertical="center"/>
    </xf>
    <xf numFmtId="1" fontId="3" fillId="0" borderId="0" xfId="6" applyNumberFormat="1" applyFill="1" applyAlignment="1">
      <alignment horizontal="right" vertical="top"/>
    </xf>
    <xf numFmtId="0" fontId="3" fillId="0" borderId="0" xfId="6" applyFill="1" applyAlignment="1">
      <alignment horizontal="center" vertical="center"/>
    </xf>
    <xf numFmtId="4" fontId="3" fillId="0" borderId="0" xfId="6" applyNumberFormat="1" applyFill="1" applyAlignment="1">
      <alignment horizontal="center" vertical="center"/>
    </xf>
    <xf numFmtId="0" fontId="6" fillId="0" borderId="0" xfId="1" applyFont="1" applyFill="1"/>
    <xf numFmtId="4" fontId="6" fillId="0" borderId="0" xfId="1" applyNumberFormat="1" applyFont="1" applyFill="1" applyAlignment="1">
      <alignment horizontal="right"/>
    </xf>
    <xf numFmtId="0" fontId="6" fillId="0" borderId="0" xfId="1" applyFont="1" applyFill="1" applyAlignment="1">
      <alignment horizontal="right"/>
    </xf>
    <xf numFmtId="4" fontId="5" fillId="0" borderId="0" xfId="1" applyNumberFormat="1" applyFont="1" applyFill="1" applyAlignment="1">
      <alignment horizontal="right"/>
    </xf>
    <xf numFmtId="0" fontId="5" fillId="0" borderId="0" xfId="1" applyFont="1" applyFill="1"/>
    <xf numFmtId="0" fontId="5" fillId="0" borderId="0" xfId="1" applyFont="1" applyFill="1" applyAlignment="1">
      <alignment horizontal="right"/>
    </xf>
    <xf numFmtId="4" fontId="3" fillId="0" borderId="0" xfId="6" applyNumberFormat="1" applyFill="1" applyAlignment="1">
      <alignment horizontal="right" vertical="center" indent="1"/>
    </xf>
    <xf numFmtId="0" fontId="3" fillId="0" borderId="0" xfId="6" applyFill="1" applyAlignment="1">
      <alignment horizontal="center" vertical="center" wrapText="1"/>
    </xf>
    <xf numFmtId="0" fontId="8" fillId="0" borderId="0" xfId="6" applyFont="1" applyFill="1" applyAlignment="1">
      <alignment horizontal="center" vertical="top"/>
    </xf>
    <xf numFmtId="0" fontId="6" fillId="0" borderId="0" xfId="1" applyFont="1" applyFill="1" applyAlignment="1">
      <alignment horizontal="center"/>
    </xf>
    <xf numFmtId="0" fontId="5" fillId="0" borderId="0" xfId="1" applyFont="1" applyFill="1" applyAlignment="1">
      <alignment horizontal="center"/>
    </xf>
    <xf numFmtId="0" fontId="8" fillId="0" borderId="0" xfId="6" applyFont="1" applyFill="1" applyAlignment="1">
      <alignment horizontal="center" vertical="center"/>
    </xf>
    <xf numFmtId="1" fontId="3" fillId="0" borderId="0" xfId="6" applyNumberFormat="1" applyFill="1" applyAlignment="1">
      <alignment horizontal="center" vertical="center"/>
    </xf>
    <xf numFmtId="3" fontId="3" fillId="0" borderId="0" xfId="6" applyNumberFormat="1" applyFill="1" applyAlignment="1">
      <alignment horizontal="center" vertical="center"/>
    </xf>
    <xf numFmtId="1" fontId="6" fillId="0" borderId="0" xfId="6" applyNumberFormat="1" applyFont="1" applyFill="1" applyAlignment="1">
      <alignment horizontal="right" vertical="top"/>
    </xf>
    <xf numFmtId="0" fontId="6" fillId="0" borderId="0" xfId="6" applyFont="1" applyFill="1" applyAlignment="1">
      <alignment horizontal="center" vertical="center"/>
    </xf>
    <xf numFmtId="1" fontId="6" fillId="0" borderId="0" xfId="6" applyNumberFormat="1" applyFont="1" applyFill="1" applyAlignment="1">
      <alignment horizontal="center" vertical="center"/>
    </xf>
    <xf numFmtId="0" fontId="7" fillId="0" borderId="4" xfId="1" applyFont="1" applyFill="1" applyBorder="1" applyAlignment="1">
      <alignment horizontal="right"/>
    </xf>
    <xf numFmtId="4" fontId="7" fillId="0" borderId="4" xfId="1" applyNumberFormat="1" applyFont="1" applyFill="1" applyBorder="1" applyAlignment="1">
      <alignment horizontal="right"/>
    </xf>
    <xf numFmtId="0" fontId="7" fillId="0" borderId="4" xfId="1" applyFont="1" applyFill="1" applyBorder="1"/>
    <xf numFmtId="0" fontId="23" fillId="0" borderId="6" xfId="11" applyFont="1" applyBorder="1" applyAlignment="1">
      <alignment horizontal="left" vertical="center" wrapText="1"/>
    </xf>
    <xf numFmtId="49" fontId="23" fillId="0" borderId="7" xfId="11" applyNumberFormat="1" applyFont="1" applyBorder="1" applyAlignment="1">
      <alignment horizontal="center" vertical="center" wrapText="1"/>
    </xf>
    <xf numFmtId="0" fontId="23" fillId="0" borderId="7" xfId="11" applyFont="1" applyBorder="1" applyAlignment="1">
      <alignment horizontal="center" wrapText="1"/>
    </xf>
    <xf numFmtId="166" fontId="23" fillId="0" borderId="7" xfId="12" applyNumberFormat="1" applyFont="1" applyBorder="1" applyAlignment="1">
      <alignment horizontal="center" vertical="center" wrapText="1"/>
    </xf>
    <xf numFmtId="0" fontId="22" fillId="0" borderId="0" xfId="11"/>
    <xf numFmtId="0" fontId="23" fillId="0" borderId="9" xfId="11" applyFont="1" applyBorder="1" applyAlignment="1">
      <alignment horizontal="left" vertical="center" wrapText="1"/>
    </xf>
    <xf numFmtId="49" fontId="23" fillId="0" borderId="10" xfId="11" applyNumberFormat="1" applyFont="1" applyBorder="1" applyAlignment="1">
      <alignment horizontal="center" vertical="center" wrapText="1"/>
    </xf>
    <xf numFmtId="0" fontId="23" fillId="0" borderId="11" xfId="11" applyFont="1" applyBorder="1" applyAlignment="1">
      <alignment horizontal="center" wrapText="1"/>
    </xf>
    <xf numFmtId="166" fontId="23" fillId="0" borderId="12" xfId="12" applyNumberFormat="1" applyFont="1" applyBorder="1" applyAlignment="1">
      <alignment horizontal="center" vertical="center" wrapText="1"/>
    </xf>
    <xf numFmtId="49" fontId="24" fillId="0" borderId="9" xfId="11" applyNumberFormat="1" applyFont="1" applyBorder="1" applyAlignment="1">
      <alignment horizontal="left" vertical="top" wrapText="1"/>
    </xf>
    <xf numFmtId="49" fontId="25" fillId="0" borderId="14" xfId="11" applyNumberFormat="1" applyFont="1" applyBorder="1" applyAlignment="1">
      <alignment vertical="top"/>
    </xf>
    <xf numFmtId="0" fontId="24" fillId="0" borderId="15" xfId="11" applyFont="1" applyBorder="1" applyAlignment="1">
      <alignment horizontal="center" wrapText="1"/>
    </xf>
    <xf numFmtId="166" fontId="24" fillId="0" borderId="12" xfId="12" applyNumberFormat="1" applyFont="1" applyBorder="1" applyAlignment="1">
      <alignment horizontal="right"/>
    </xf>
    <xf numFmtId="0" fontId="24" fillId="0" borderId="0" xfId="11" applyFont="1" applyAlignment="1">
      <alignment horizontal="center" wrapText="1"/>
    </xf>
    <xf numFmtId="166" fontId="24" fillId="0" borderId="0" xfId="12" applyNumberFormat="1" applyFont="1" applyAlignment="1">
      <alignment horizontal="right"/>
    </xf>
    <xf numFmtId="49" fontId="24" fillId="0" borderId="17" xfId="11" applyNumberFormat="1" applyFont="1" applyBorder="1" applyAlignment="1">
      <alignment horizontal="left" vertical="top" wrapText="1"/>
    </xf>
    <xf numFmtId="0" fontId="26" fillId="0" borderId="18" xfId="11" applyFont="1" applyBorder="1"/>
    <xf numFmtId="0" fontId="24" fillId="0" borderId="19" xfId="11" applyFont="1" applyBorder="1" applyAlignment="1">
      <alignment horizontal="center" wrapText="1"/>
    </xf>
    <xf numFmtId="166" fontId="24" fillId="0" borderId="20" xfId="12" applyNumberFormat="1" applyFont="1" applyBorder="1" applyAlignment="1">
      <alignment horizontal="right"/>
    </xf>
    <xf numFmtId="49" fontId="23" fillId="0" borderId="22" xfId="11" applyNumberFormat="1" applyFont="1" applyBorder="1" applyAlignment="1">
      <alignment horizontal="left" vertical="top" wrapText="1"/>
    </xf>
    <xf numFmtId="49" fontId="23" fillId="0" borderId="4" xfId="11" applyNumberFormat="1" applyFont="1" applyBorder="1" applyAlignment="1">
      <alignment horizontal="left" vertical="top" wrapText="1"/>
    </xf>
    <xf numFmtId="0" fontId="23" fillId="0" borderId="5" xfId="11" applyFont="1" applyBorder="1" applyAlignment="1">
      <alignment horizontal="center"/>
    </xf>
    <xf numFmtId="166" fontId="23" fillId="0" borderId="5" xfId="12" applyNumberFormat="1" applyFont="1" applyBorder="1" applyAlignment="1">
      <alignment horizontal="right"/>
    </xf>
    <xf numFmtId="49" fontId="24" fillId="0" borderId="12" xfId="11" applyNumberFormat="1" applyFont="1" applyBorder="1" applyAlignment="1">
      <alignment horizontal="left" vertical="top" wrapText="1"/>
    </xf>
    <xf numFmtId="0" fontId="24" fillId="0" borderId="12" xfId="11" applyFont="1" applyBorder="1" applyAlignment="1">
      <alignment horizontal="center"/>
    </xf>
    <xf numFmtId="49" fontId="24" fillId="0" borderId="12" xfId="11" applyNumberFormat="1" applyFont="1" applyBorder="1" applyAlignment="1">
      <alignment horizontal="left" vertical="center" wrapText="1" indent="1"/>
    </xf>
    <xf numFmtId="0" fontId="24" fillId="0" borderId="12" xfId="11" applyFont="1" applyBorder="1" applyAlignment="1">
      <alignment horizontal="left" vertical="center" wrapText="1" indent="1"/>
    </xf>
    <xf numFmtId="0" fontId="24" fillId="0" borderId="0" xfId="11" applyFont="1" applyAlignment="1">
      <alignment horizontal="center"/>
    </xf>
    <xf numFmtId="49" fontId="24" fillId="0" borderId="12" xfId="11" applyNumberFormat="1" applyFont="1" applyBorder="1" applyAlignment="1">
      <alignment horizontal="left" vertical="top" wrapText="1" indent="1"/>
    </xf>
    <xf numFmtId="4" fontId="4" fillId="0" borderId="12" xfId="11" applyNumberFormat="1" applyFont="1" applyBorder="1" applyAlignment="1">
      <alignment horizontal="center"/>
    </xf>
    <xf numFmtId="49" fontId="24" fillId="0" borderId="12" xfId="11" applyNumberFormat="1" applyFont="1" applyBorder="1" applyAlignment="1">
      <alignment horizontal="left" wrapText="1" indent="1"/>
    </xf>
    <xf numFmtId="2" fontId="24" fillId="0" borderId="12" xfId="11" applyNumberFormat="1" applyFont="1" applyBorder="1" applyAlignment="1">
      <alignment horizontal="left" vertical="center" wrapText="1" indent="1"/>
    </xf>
    <xf numFmtId="49" fontId="24" fillId="0" borderId="24" xfId="11" applyNumberFormat="1" applyFont="1" applyBorder="1" applyAlignment="1">
      <alignment horizontal="left" vertical="top" wrapText="1"/>
    </xf>
    <xf numFmtId="49" fontId="24" fillId="0" borderId="25" xfId="11" applyNumberFormat="1" applyFont="1" applyBorder="1" applyAlignment="1">
      <alignment horizontal="left" vertical="top" wrapText="1"/>
    </xf>
    <xf numFmtId="0" fontId="24" fillId="0" borderId="25" xfId="11" applyFont="1" applyBorder="1" applyAlignment="1">
      <alignment horizontal="center"/>
    </xf>
    <xf numFmtId="166" fontId="24" fillId="0" borderId="25" xfId="12" applyNumberFormat="1" applyFont="1" applyBorder="1" applyAlignment="1">
      <alignment horizontal="right"/>
    </xf>
    <xf numFmtId="49" fontId="24" fillId="0" borderId="26" xfId="11" applyNumberFormat="1" applyFont="1" applyBorder="1" applyAlignment="1">
      <alignment horizontal="left" vertical="top" wrapText="1"/>
    </xf>
    <xf numFmtId="49" fontId="23" fillId="0" borderId="27" xfId="11" applyNumberFormat="1" applyFont="1" applyBorder="1" applyAlignment="1">
      <alignment horizontal="left" vertical="top" wrapText="1"/>
    </xf>
    <xf numFmtId="0" fontId="24" fillId="0" borderId="27" xfId="11" applyFont="1" applyBorder="1" applyAlignment="1">
      <alignment horizontal="center"/>
    </xf>
    <xf numFmtId="166" fontId="24" fillId="0" borderId="27" xfId="12" applyNumberFormat="1" applyFont="1" applyBorder="1" applyAlignment="1">
      <alignment horizontal="right"/>
    </xf>
    <xf numFmtId="49" fontId="24" fillId="0" borderId="0" xfId="11" applyNumberFormat="1" applyFont="1" applyAlignment="1">
      <alignment horizontal="left" vertical="top" wrapText="1"/>
    </xf>
    <xf numFmtId="166" fontId="23" fillId="0" borderId="0" xfId="12" applyNumberFormat="1" applyFont="1" applyAlignment="1">
      <alignment horizontal="right"/>
    </xf>
    <xf numFmtId="49" fontId="23" fillId="0" borderId="29" xfId="11" applyNumberFormat="1" applyFont="1" applyBorder="1" applyAlignment="1">
      <alignment horizontal="left" vertical="top" wrapText="1"/>
    </xf>
    <xf numFmtId="49" fontId="23" fillId="0" borderId="30" xfId="11" applyNumberFormat="1" applyFont="1" applyBorder="1" applyAlignment="1">
      <alignment horizontal="left" vertical="top" wrapText="1"/>
    </xf>
    <xf numFmtId="0" fontId="23" fillId="0" borderId="30" xfId="11" applyFont="1" applyBorder="1" applyAlignment="1">
      <alignment horizontal="center"/>
    </xf>
    <xf numFmtId="166" fontId="23" fillId="0" borderId="30" xfId="12" applyNumberFormat="1" applyFont="1" applyBorder="1" applyAlignment="1">
      <alignment horizontal="right"/>
    </xf>
    <xf numFmtId="49" fontId="23" fillId="0" borderId="26" xfId="11" applyNumberFormat="1" applyFont="1" applyBorder="1" applyAlignment="1">
      <alignment horizontal="left" vertical="top" wrapText="1"/>
    </xf>
    <xf numFmtId="0" fontId="23" fillId="0" borderId="27" xfId="11" applyFont="1" applyBorder="1" applyAlignment="1">
      <alignment horizontal="center"/>
    </xf>
    <xf numFmtId="166" fontId="23" fillId="0" borderId="27" xfId="12" applyNumberFormat="1" applyFont="1" applyBorder="1" applyAlignment="1">
      <alignment horizontal="right"/>
    </xf>
    <xf numFmtId="0" fontId="23" fillId="0" borderId="0" xfId="11" applyFont="1" applyAlignment="1">
      <alignment horizontal="center"/>
    </xf>
    <xf numFmtId="49" fontId="23" fillId="0" borderId="24" xfId="11" applyNumberFormat="1" applyFont="1" applyBorder="1" applyAlignment="1">
      <alignment horizontal="left" vertical="top" wrapText="1"/>
    </xf>
    <xf numFmtId="49" fontId="23" fillId="0" borderId="32" xfId="11" applyNumberFormat="1" applyFont="1" applyBorder="1" applyAlignment="1">
      <alignment horizontal="left" vertical="top" wrapText="1"/>
    </xf>
    <xf numFmtId="0" fontId="23" fillId="0" borderId="32" xfId="11" applyFont="1" applyBorder="1" applyAlignment="1">
      <alignment horizontal="center"/>
    </xf>
    <xf numFmtId="166" fontId="23" fillId="0" borderId="32" xfId="12" applyNumberFormat="1" applyFont="1" applyBorder="1" applyAlignment="1">
      <alignment horizontal="right"/>
    </xf>
    <xf numFmtId="49" fontId="23" fillId="0" borderId="12" xfId="11" applyNumberFormat="1" applyFont="1" applyBorder="1" applyAlignment="1">
      <alignment horizontal="left" vertical="top" wrapText="1"/>
    </xf>
    <xf numFmtId="0" fontId="23" fillId="0" borderId="12" xfId="11" applyFont="1" applyBorder="1" applyAlignment="1">
      <alignment horizontal="center"/>
    </xf>
    <xf numFmtId="166" fontId="23" fillId="0" borderId="12" xfId="12" applyNumberFormat="1" applyFont="1" applyBorder="1" applyAlignment="1">
      <alignment horizontal="right"/>
    </xf>
    <xf numFmtId="49" fontId="24" fillId="0" borderId="0" xfId="11" applyNumberFormat="1" applyFont="1" applyAlignment="1">
      <alignment horizontal="left" vertical="top" wrapText="1" indent="1"/>
    </xf>
    <xf numFmtId="0" fontId="24" fillId="0" borderId="14" xfId="11" applyFont="1" applyBorder="1" applyAlignment="1">
      <alignment horizontal="center"/>
    </xf>
    <xf numFmtId="4" fontId="4" fillId="0" borderId="12" xfId="11" applyNumberFormat="1" applyFont="1" applyBorder="1" applyAlignment="1">
      <alignment horizontal="left" vertical="top" wrapText="1" indent="1"/>
    </xf>
    <xf numFmtId="4" fontId="4" fillId="0" borderId="14" xfId="11" applyNumberFormat="1" applyFont="1" applyBorder="1" applyAlignment="1">
      <alignment horizontal="center" vertical="center"/>
    </xf>
    <xf numFmtId="166" fontId="24" fillId="0" borderId="12" xfId="12" applyNumberFormat="1" applyFont="1" applyBorder="1" applyAlignment="1">
      <alignment horizontal="right" vertical="center"/>
    </xf>
    <xf numFmtId="4" fontId="4" fillId="0" borderId="12" xfId="11" applyNumberFormat="1" applyFont="1" applyBorder="1" applyAlignment="1">
      <alignment horizontal="left" vertical="center" wrapText="1" indent="1"/>
    </xf>
    <xf numFmtId="4" fontId="4" fillId="0" borderId="14" xfId="11" applyNumberFormat="1" applyFont="1" applyBorder="1" applyAlignment="1">
      <alignment horizontal="center"/>
    </xf>
    <xf numFmtId="4" fontId="4" fillId="0" borderId="12" xfId="11" applyNumberFormat="1" applyFont="1" applyBorder="1" applyAlignment="1">
      <alignment horizontal="center" vertical="center"/>
    </xf>
    <xf numFmtId="4" fontId="4" fillId="0" borderId="12" xfId="11" applyNumberFormat="1" applyFont="1" applyBorder="1" applyAlignment="1">
      <alignment horizontal="left" wrapText="1" indent="1"/>
    </xf>
    <xf numFmtId="49" fontId="23" fillId="0" borderId="32" xfId="11" applyNumberFormat="1" applyFont="1" applyBorder="1" applyAlignment="1">
      <alignment horizontal="center" vertical="top" wrapText="1"/>
    </xf>
    <xf numFmtId="0" fontId="23" fillId="0" borderId="0" xfId="11" applyFont="1"/>
    <xf numFmtId="49" fontId="23" fillId="0" borderId="35" xfId="11" applyNumberFormat="1" applyFont="1" applyBorder="1" applyAlignment="1">
      <alignment horizontal="left" vertical="top" wrapText="1"/>
    </xf>
    <xf numFmtId="0" fontId="23" fillId="0" borderId="35" xfId="11" applyFont="1" applyBorder="1" applyAlignment="1">
      <alignment horizontal="center"/>
    </xf>
    <xf numFmtId="166" fontId="23" fillId="0" borderId="35" xfId="12" applyNumberFormat="1" applyFont="1" applyBorder="1" applyAlignment="1">
      <alignment horizontal="right"/>
    </xf>
    <xf numFmtId="49" fontId="23" fillId="0" borderId="5" xfId="11" applyNumberFormat="1" applyFont="1" applyBorder="1" applyAlignment="1">
      <alignment horizontal="left" vertical="top" wrapText="1"/>
    </xf>
    <xf numFmtId="0" fontId="4" fillId="0" borderId="12" xfId="11" applyFont="1" applyBorder="1" applyAlignment="1">
      <alignment horizontal="left" vertical="top" wrapText="1" indent="1"/>
    </xf>
    <xf numFmtId="0" fontId="27" fillId="0" borderId="12" xfId="11" applyFont="1" applyBorder="1" applyAlignment="1">
      <alignment horizontal="left" vertical="top" wrapText="1" indent="1"/>
    </xf>
    <xf numFmtId="0" fontId="4" fillId="0" borderId="12" xfId="11" applyFont="1" applyBorder="1" applyAlignment="1">
      <alignment horizontal="left" vertical="center" wrapText="1" indent="1"/>
    </xf>
    <xf numFmtId="0" fontId="24" fillId="0" borderId="12" xfId="11" applyFont="1" applyBorder="1" applyAlignment="1">
      <alignment horizontal="center" vertical="center"/>
    </xf>
    <xf numFmtId="0" fontId="4" fillId="0" borderId="12" xfId="11" applyFont="1" applyBorder="1" applyAlignment="1">
      <alignment horizontal="left" vertical="top" wrapText="1"/>
    </xf>
    <xf numFmtId="0" fontId="24" fillId="0" borderId="27" xfId="11" applyFont="1" applyBorder="1" applyAlignment="1">
      <alignment horizontal="center" vertical="center"/>
    </xf>
    <xf numFmtId="0" fontId="22" fillId="0" borderId="24" xfId="11" applyBorder="1"/>
    <xf numFmtId="0" fontId="22" fillId="0" borderId="27" xfId="11" applyBorder="1"/>
    <xf numFmtId="49" fontId="24" fillId="0" borderId="2" xfId="11" applyNumberFormat="1" applyFont="1" applyBorder="1" applyAlignment="1">
      <alignment horizontal="left" vertical="top" wrapText="1"/>
    </xf>
    <xf numFmtId="49" fontId="23" fillId="0" borderId="2" xfId="11" applyNumberFormat="1" applyFont="1" applyBorder="1" applyAlignment="1">
      <alignment horizontal="left" vertical="top" wrapText="1"/>
    </xf>
    <xf numFmtId="0" fontId="24" fillId="0" borderId="2" xfId="11" applyFont="1" applyBorder="1" applyAlignment="1">
      <alignment horizontal="center" vertical="center"/>
    </xf>
    <xf numFmtId="166" fontId="23" fillId="0" borderId="2" xfId="12" applyNumberFormat="1" applyFont="1" applyBorder="1" applyAlignment="1">
      <alignment horizontal="right"/>
    </xf>
    <xf numFmtId="0" fontId="24" fillId="0" borderId="30" xfId="11" applyFont="1" applyBorder="1" applyAlignment="1">
      <alignment horizontal="center"/>
    </xf>
    <xf numFmtId="166" fontId="24" fillId="0" borderId="30" xfId="12" applyNumberFormat="1" applyFont="1" applyBorder="1" applyAlignment="1">
      <alignment horizontal="right"/>
    </xf>
    <xf numFmtId="49" fontId="23" fillId="0" borderId="37" xfId="11" applyNumberFormat="1" applyFont="1" applyBorder="1" applyAlignment="1">
      <alignment horizontal="left" vertical="top" wrapText="1"/>
    </xf>
    <xf numFmtId="0" fontId="24" fillId="0" borderId="32" xfId="11" applyFont="1" applyBorder="1" applyAlignment="1">
      <alignment horizontal="center"/>
    </xf>
    <xf numFmtId="166" fontId="24" fillId="0" borderId="32" xfId="12" applyNumberFormat="1" applyFont="1" applyBorder="1" applyAlignment="1">
      <alignment horizontal="right"/>
    </xf>
    <xf numFmtId="0" fontId="4" fillId="0" borderId="14" xfId="11" applyFont="1" applyBorder="1" applyAlignment="1">
      <alignment horizontal="left" vertical="center" wrapText="1" indent="1"/>
    </xf>
    <xf numFmtId="0" fontId="24" fillId="0" borderId="12" xfId="11" applyFont="1" applyBorder="1" applyAlignment="1">
      <alignment vertical="center"/>
    </xf>
    <xf numFmtId="49" fontId="23" fillId="0" borderId="38" xfId="11" applyNumberFormat="1" applyFont="1" applyBorder="1" applyAlignment="1">
      <alignment horizontal="left" vertical="top" wrapText="1"/>
    </xf>
    <xf numFmtId="49" fontId="24" fillId="0" borderId="39" xfId="11" applyNumberFormat="1" applyFont="1" applyBorder="1" applyAlignment="1">
      <alignment horizontal="left" vertical="center" wrapText="1" indent="1"/>
    </xf>
    <xf numFmtId="0" fontId="24" fillId="0" borderId="39" xfId="11" applyFont="1" applyBorder="1" applyAlignment="1">
      <alignment horizontal="center"/>
    </xf>
    <xf numFmtId="166" fontId="24" fillId="0" borderId="39" xfId="12" applyNumberFormat="1" applyFont="1" applyBorder="1" applyAlignment="1">
      <alignment horizontal="right"/>
    </xf>
    <xf numFmtId="0" fontId="4" fillId="0" borderId="12" xfId="11" applyFont="1" applyBorder="1" applyAlignment="1">
      <alignment horizontal="left" wrapText="1" indent="1"/>
    </xf>
    <xf numFmtId="0" fontId="24" fillId="0" borderId="2" xfId="11" applyFont="1" applyBorder="1" applyAlignment="1">
      <alignment horizontal="center"/>
    </xf>
    <xf numFmtId="166" fontId="24" fillId="0" borderId="2" xfId="12" applyNumberFormat="1" applyFont="1" applyBorder="1" applyAlignment="1">
      <alignment horizontal="right"/>
    </xf>
    <xf numFmtId="49" fontId="23" fillId="0" borderId="0" xfId="11" applyNumberFormat="1" applyFont="1" applyAlignment="1">
      <alignment horizontal="left" vertical="top" wrapText="1"/>
    </xf>
    <xf numFmtId="49" fontId="29" fillId="0" borderId="29" xfId="11" applyNumberFormat="1" applyFont="1" applyBorder="1" applyAlignment="1">
      <alignment horizontal="left" vertical="center" wrapText="1"/>
    </xf>
    <xf numFmtId="43" fontId="25" fillId="0" borderId="30" xfId="12" applyFont="1" applyBorder="1" applyAlignment="1">
      <alignment horizontal="center"/>
    </xf>
    <xf numFmtId="166" fontId="22" fillId="0" borderId="41" xfId="12" applyNumberFormat="1" applyBorder="1"/>
    <xf numFmtId="49" fontId="29" fillId="0" borderId="22" xfId="11" applyNumberFormat="1" applyFont="1" applyBorder="1" applyAlignment="1">
      <alignment horizontal="left" vertical="center" wrapText="1"/>
    </xf>
    <xf numFmtId="43" fontId="25" fillId="0" borderId="5" xfId="12" applyFont="1" applyBorder="1" applyAlignment="1">
      <alignment horizontal="center"/>
    </xf>
    <xf numFmtId="166" fontId="22" fillId="0" borderId="43" xfId="12" applyNumberFormat="1" applyBorder="1"/>
    <xf numFmtId="166" fontId="0" fillId="0" borderId="43" xfId="12" applyNumberFormat="1" applyFont="1" applyBorder="1"/>
    <xf numFmtId="49" fontId="29" fillId="0" borderId="22" xfId="11" applyNumberFormat="1" applyFont="1" applyBorder="1" applyAlignment="1">
      <alignment horizontal="left" vertical="center"/>
    </xf>
    <xf numFmtId="166" fontId="25" fillId="0" borderId="5" xfId="12" applyNumberFormat="1" applyFont="1" applyBorder="1" applyAlignment="1">
      <alignment horizontal="right"/>
    </xf>
    <xf numFmtId="2" fontId="22" fillId="0" borderId="0" xfId="11" applyNumberFormat="1"/>
    <xf numFmtId="49" fontId="29" fillId="0" borderId="37" xfId="11" applyNumberFormat="1" applyFont="1" applyBorder="1" applyAlignment="1">
      <alignment horizontal="left" vertical="center"/>
    </xf>
    <xf numFmtId="166" fontId="25" fillId="0" borderId="35" xfId="12" applyNumberFormat="1" applyFont="1" applyBorder="1" applyAlignment="1">
      <alignment horizontal="right"/>
    </xf>
    <xf numFmtId="49" fontId="30" fillId="0" borderId="45" xfId="11" applyNumberFormat="1" applyFont="1" applyBorder="1" applyAlignment="1">
      <alignment horizontal="left" vertical="center" wrapText="1"/>
    </xf>
    <xf numFmtId="43" fontId="25" fillId="0" borderId="1" xfId="12" applyFont="1" applyBorder="1" applyAlignment="1">
      <alignment horizontal="center"/>
    </xf>
    <xf numFmtId="166" fontId="22" fillId="0" borderId="46" xfId="12" applyNumberFormat="1" applyBorder="1"/>
    <xf numFmtId="49" fontId="30" fillId="0" borderId="0" xfId="11" applyNumberFormat="1" applyFont="1" applyAlignment="1">
      <alignment horizontal="left" vertical="top" wrapText="1"/>
    </xf>
    <xf numFmtId="43" fontId="25" fillId="0" borderId="0" xfId="12" applyFont="1" applyAlignment="1">
      <alignment horizontal="center"/>
    </xf>
    <xf numFmtId="166" fontId="22" fillId="0" borderId="2" xfId="12" applyNumberFormat="1" applyBorder="1"/>
    <xf numFmtId="4" fontId="22" fillId="0" borderId="0" xfId="12" applyNumberFormat="1"/>
    <xf numFmtId="49" fontId="22" fillId="0" borderId="0" xfId="11" applyNumberFormat="1" applyAlignment="1">
      <alignment horizontal="left" vertical="top" wrapText="1"/>
    </xf>
    <xf numFmtId="166" fontId="22" fillId="0" borderId="0" xfId="12" applyNumberFormat="1"/>
    <xf numFmtId="0" fontId="22" fillId="0" borderId="0" xfId="11" applyAlignment="1">
      <alignment horizontal="left"/>
    </xf>
    <xf numFmtId="166" fontId="22" fillId="0" borderId="0" xfId="12" applyNumberFormat="1" applyAlignment="1">
      <alignment horizontal="right"/>
    </xf>
    <xf numFmtId="0" fontId="22" fillId="0" borderId="0" xfId="11" applyAlignment="1">
      <alignment vertical="center"/>
    </xf>
    <xf numFmtId="0" fontId="22" fillId="0" borderId="0" xfId="11" applyAlignment="1">
      <alignment horizontal="center"/>
    </xf>
    <xf numFmtId="0" fontId="24" fillId="0" borderId="0" xfId="11" applyFont="1" applyAlignment="1">
      <alignment vertical="top"/>
    </xf>
    <xf numFmtId="0" fontId="22" fillId="0" borderId="0" xfId="11" applyAlignment="1">
      <alignment vertical="top"/>
    </xf>
    <xf numFmtId="49" fontId="27" fillId="0" borderId="0" xfId="0" applyNumberFormat="1"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center"/>
    </xf>
    <xf numFmtId="4" fontId="4" fillId="0" borderId="0" xfId="0" applyNumberFormat="1" applyFont="1"/>
    <xf numFmtId="0" fontId="4" fillId="0" borderId="0" xfId="0" applyFont="1" applyAlignment="1">
      <alignment horizontal="center" vertical="center"/>
    </xf>
    <xf numFmtId="0" fontId="4" fillId="0" borderId="0" xfId="0" applyFont="1" applyAlignment="1">
      <alignment horizontal="right"/>
    </xf>
    <xf numFmtId="0" fontId="4" fillId="0" borderId="0" xfId="0" applyFont="1"/>
    <xf numFmtId="0" fontId="32" fillId="0" borderId="0" xfId="0" applyFont="1" applyAlignment="1">
      <alignment horizontal="left" vertical="center"/>
    </xf>
    <xf numFmtId="0" fontId="4" fillId="0" borderId="0" xfId="0" applyFont="1" applyAlignment="1">
      <alignment horizontal="left"/>
    </xf>
    <xf numFmtId="0" fontId="35" fillId="0" borderId="0" xfId="0" applyFont="1" applyAlignment="1">
      <alignment vertical="center"/>
    </xf>
    <xf numFmtId="49" fontId="34" fillId="0" borderId="0" xfId="0" applyNumberFormat="1" applyFont="1" applyAlignment="1">
      <alignment horizontal="center" vertical="center" wrapText="1"/>
    </xf>
    <xf numFmtId="4" fontId="35" fillId="0" borderId="0" xfId="0" applyNumberFormat="1" applyFont="1" applyAlignment="1">
      <alignment horizontal="centerContinuous" vertical="center" wrapText="1"/>
    </xf>
    <xf numFmtId="0" fontId="35" fillId="0" borderId="0" xfId="0" applyFont="1" applyAlignment="1">
      <alignment horizontal="right" vertical="center" wrapText="1"/>
    </xf>
    <xf numFmtId="0" fontId="38" fillId="0" borderId="0" xfId="0" applyFont="1" applyAlignment="1">
      <alignment horizontal="center" vertical="center" wrapText="1" shrinkToFit="1"/>
    </xf>
    <xf numFmtId="0" fontId="39" fillId="0" borderId="0" xfId="0" applyFont="1" applyAlignment="1">
      <alignment horizontal="center" vertical="center" wrapText="1" shrinkToFit="1"/>
    </xf>
    <xf numFmtId="0" fontId="40" fillId="0" borderId="0" xfId="0" applyFont="1" applyAlignment="1">
      <alignment horizontal="center" vertical="center" wrapText="1" shrinkToFit="1"/>
    </xf>
    <xf numFmtId="4" fontId="4" fillId="0" borderId="0" xfId="0" applyNumberFormat="1" applyFont="1" applyAlignment="1">
      <alignment horizontal="centerContinuous" vertical="center" wrapText="1"/>
    </xf>
    <xf numFmtId="2" fontId="41" fillId="0" borderId="0" xfId="0" applyNumberFormat="1" applyFont="1" applyAlignment="1">
      <alignment horizontal="left" vertical="center" wrapText="1"/>
    </xf>
    <xf numFmtId="0" fontId="42" fillId="0" borderId="2" xfId="0" applyFont="1" applyBorder="1" applyAlignment="1">
      <alignment horizontal="center" vertical="center" wrapText="1" shrinkToFit="1"/>
    </xf>
    <xf numFmtId="0" fontId="40" fillId="0" borderId="2" xfId="0" applyFont="1" applyBorder="1" applyAlignment="1">
      <alignment horizontal="center" vertical="center" wrapText="1" shrinkToFit="1"/>
    </xf>
    <xf numFmtId="0" fontId="39" fillId="0" borderId="2" xfId="0" applyFont="1" applyBorder="1" applyAlignment="1">
      <alignment horizontal="center" vertical="center" wrapText="1" shrinkToFit="1"/>
    </xf>
    <xf numFmtId="4" fontId="4" fillId="0" borderId="2" xfId="0" applyNumberFormat="1" applyFont="1" applyBorder="1" applyAlignment="1">
      <alignment horizontal="centerContinuous" vertical="center" wrapText="1"/>
    </xf>
    <xf numFmtId="2" fontId="41" fillId="0" borderId="2" xfId="0" applyNumberFormat="1" applyFont="1" applyBorder="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center" vertical="center" wrapText="1" shrinkToFit="1"/>
    </xf>
    <xf numFmtId="49" fontId="43" fillId="0" borderId="48" xfId="0" applyNumberFormat="1" applyFont="1" applyBorder="1" applyAlignment="1">
      <alignment horizontal="center" vertical="center"/>
    </xf>
    <xf numFmtId="4" fontId="4" fillId="0" borderId="0" xfId="0" applyNumberFormat="1" applyFont="1" applyAlignment="1">
      <alignment vertical="center"/>
    </xf>
    <xf numFmtId="0" fontId="4" fillId="0" borderId="0" xfId="0" applyFont="1" applyAlignment="1">
      <alignment horizontal="right" vertical="center"/>
    </xf>
    <xf numFmtId="0" fontId="4" fillId="0" borderId="0" xfId="0" applyFont="1" applyAlignment="1">
      <alignment vertical="center"/>
    </xf>
    <xf numFmtId="49" fontId="32" fillId="0" borderId="0" xfId="0" applyNumberFormat="1" applyFont="1" applyAlignment="1">
      <alignment horizontal="center" vertical="center"/>
    </xf>
    <xf numFmtId="0" fontId="4" fillId="0" borderId="0" xfId="0" applyFont="1" applyAlignment="1">
      <alignment horizontal="left" vertical="center"/>
    </xf>
    <xf numFmtId="0" fontId="44" fillId="0" borderId="0" xfId="0" applyFont="1" applyAlignment="1">
      <alignment horizontal="center"/>
    </xf>
    <xf numFmtId="4" fontId="44" fillId="0" borderId="0" xfId="0" applyNumberFormat="1" applyFont="1" applyAlignment="1">
      <alignment horizontal="centerContinuous"/>
    </xf>
    <xf numFmtId="0" fontId="44" fillId="0" borderId="0" xfId="0" applyFont="1" applyAlignment="1">
      <alignment horizontal="center" vertical="center"/>
    </xf>
    <xf numFmtId="0" fontId="44" fillId="0" borderId="0" xfId="0" applyFont="1" applyAlignment="1">
      <alignment horizontal="right"/>
    </xf>
    <xf numFmtId="0" fontId="44" fillId="0" borderId="0" xfId="0" applyFont="1"/>
    <xf numFmtId="49" fontId="27" fillId="0" borderId="0" xfId="0" applyNumberFormat="1" applyFont="1" applyAlignment="1">
      <alignment horizontal="center" vertical="top" shrinkToFit="1"/>
    </xf>
    <xf numFmtId="0" fontId="27" fillId="0" borderId="0" xfId="0" applyFont="1" applyAlignment="1">
      <alignment horizontal="justify" vertical="top" wrapText="1" shrinkToFit="1"/>
    </xf>
    <xf numFmtId="0" fontId="4" fillId="0" borderId="0" xfId="0" applyFont="1" applyAlignment="1">
      <alignment horizontal="center" vertical="top" shrinkToFit="1"/>
    </xf>
    <xf numFmtId="4" fontId="4" fillId="0" borderId="0" xfId="0" applyNumberFormat="1" applyFont="1" applyAlignment="1">
      <alignment horizontal="center" vertical="top" shrinkToFit="1"/>
    </xf>
    <xf numFmtId="0" fontId="4" fillId="0" borderId="0" xfId="0" applyFont="1" applyAlignment="1">
      <alignment horizontal="center" vertical="center" shrinkToFit="1"/>
    </xf>
    <xf numFmtId="0" fontId="4" fillId="0" borderId="0" xfId="0" applyFont="1" applyAlignment="1">
      <alignment horizontal="right" vertical="top" shrinkToFit="1"/>
    </xf>
    <xf numFmtId="0" fontId="4" fillId="0" borderId="0" xfId="0" applyFont="1" applyAlignment="1">
      <alignment horizontal="justify" vertical="top"/>
    </xf>
    <xf numFmtId="0" fontId="4" fillId="0" borderId="0" xfId="0" applyFont="1" applyAlignment="1">
      <alignment horizontal="justify" vertical="top" wrapText="1" shrinkToFit="1"/>
    </xf>
    <xf numFmtId="0" fontId="4" fillId="0" borderId="0" xfId="0" applyFont="1" applyAlignment="1">
      <alignment horizontal="justify" vertical="top" shrinkToFit="1"/>
    </xf>
    <xf numFmtId="49" fontId="43" fillId="0" borderId="0" xfId="0" applyNumberFormat="1" applyFont="1" applyAlignment="1">
      <alignment horizontal="center" vertical="top"/>
    </xf>
    <xf numFmtId="0" fontId="4" fillId="0" borderId="0" xfId="0" applyFont="1" applyAlignment="1">
      <alignment horizontal="justify" vertical="justify" wrapText="1"/>
    </xf>
    <xf numFmtId="49" fontId="27" fillId="0" borderId="0" xfId="0" applyNumberFormat="1" applyFont="1" applyAlignment="1">
      <alignment horizontal="center" vertical="top"/>
    </xf>
    <xf numFmtId="0" fontId="4" fillId="0" borderId="51" xfId="0" applyFont="1" applyBorder="1" applyAlignment="1">
      <alignment horizontal="right" vertical="center"/>
    </xf>
    <xf numFmtId="2" fontId="4" fillId="0" borderId="51" xfId="0" applyNumberFormat="1" applyFont="1" applyBorder="1" applyAlignment="1">
      <alignment horizontal="center" vertical="center"/>
    </xf>
    <xf numFmtId="0" fontId="4" fillId="0" borderId="51" xfId="0" applyFont="1" applyBorder="1" applyAlignment="1">
      <alignment horizontal="center" vertical="center"/>
    </xf>
    <xf numFmtId="4" fontId="4" fillId="0" borderId="51" xfId="0" applyNumberFormat="1" applyFont="1" applyBorder="1" applyAlignment="1">
      <alignment horizontal="center" vertical="center"/>
    </xf>
    <xf numFmtId="2" fontId="4" fillId="0" borderId="0" xfId="0" applyNumberFormat="1" applyFont="1" applyAlignment="1">
      <alignment horizontal="center" vertical="top"/>
    </xf>
    <xf numFmtId="4" fontId="4" fillId="0" borderId="0" xfId="0" applyNumberFormat="1" applyFont="1" applyAlignment="1">
      <alignment horizontal="center" vertical="center"/>
    </xf>
    <xf numFmtId="4" fontId="4" fillId="0" borderId="0" xfId="0" applyNumberFormat="1" applyFont="1" applyAlignment="1">
      <alignment horizontal="right"/>
    </xf>
    <xf numFmtId="49" fontId="27" fillId="0" borderId="0" xfId="0" applyNumberFormat="1" applyFont="1" applyAlignment="1">
      <alignment horizontal="center" vertical="center" shrinkToFit="1"/>
    </xf>
    <xf numFmtId="49" fontId="43" fillId="0" borderId="0" xfId="0" applyNumberFormat="1" applyFont="1" applyAlignment="1">
      <alignment horizontal="center" vertical="center"/>
    </xf>
    <xf numFmtId="0" fontId="27" fillId="0" borderId="0" xfId="0" applyFont="1" applyAlignment="1">
      <alignment horizontal="justify" vertical="top" wrapText="1"/>
    </xf>
    <xf numFmtId="1" fontId="4" fillId="0" borderId="0" xfId="0" applyNumberFormat="1" applyFont="1" applyAlignment="1">
      <alignment horizontal="center" vertical="top"/>
    </xf>
    <xf numFmtId="4" fontId="45" fillId="0" borderId="0" xfId="0" applyNumberFormat="1" applyFont="1" applyAlignment="1">
      <alignment horizontal="right"/>
    </xf>
    <xf numFmtId="0" fontId="4" fillId="0" borderId="0" xfId="0" applyFont="1" applyAlignment="1">
      <alignment horizontal="justify" vertical="top" wrapText="1"/>
    </xf>
    <xf numFmtId="0" fontId="45" fillId="0" borderId="0" xfId="0" applyFont="1" applyAlignment="1">
      <alignment horizontal="justify" vertical="top" wrapText="1"/>
    </xf>
    <xf numFmtId="1" fontId="4" fillId="0" borderId="51" xfId="0" applyNumberFormat="1" applyFont="1" applyBorder="1" applyAlignment="1">
      <alignment horizontal="center" vertical="center"/>
    </xf>
    <xf numFmtId="1" fontId="4" fillId="0" borderId="0" xfId="0" applyNumberFormat="1" applyFont="1" applyAlignment="1">
      <alignment horizontal="center" vertical="center"/>
    </xf>
    <xf numFmtId="4" fontId="45" fillId="0" borderId="0" xfId="0" applyNumberFormat="1" applyFont="1" applyAlignment="1">
      <alignment horizontal="right" vertical="center"/>
    </xf>
    <xf numFmtId="0" fontId="27" fillId="0" borderId="0" xfId="0" applyFont="1" applyAlignment="1">
      <alignment horizontal="justify" vertical="top"/>
    </xf>
    <xf numFmtId="4" fontId="4" fillId="0" borderId="0" xfId="0" applyNumberFormat="1" applyFont="1" applyAlignment="1">
      <alignment horizontal="center" vertical="top"/>
    </xf>
    <xf numFmtId="0" fontId="45" fillId="0" borderId="0" xfId="0" applyFont="1" applyAlignment="1">
      <alignment horizontal="justify" vertical="top"/>
    </xf>
    <xf numFmtId="4"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Alignment="1">
      <alignment horizontal="justify" vertical="center"/>
    </xf>
    <xf numFmtId="0" fontId="4" fillId="0" borderId="52" xfId="0" applyFont="1" applyBorder="1" applyAlignment="1">
      <alignment horizontal="left" vertical="top" wrapText="1"/>
    </xf>
    <xf numFmtId="0" fontId="4" fillId="0" borderId="52" xfId="0" applyFont="1" applyBorder="1" applyAlignment="1">
      <alignment horizontal="center"/>
    </xf>
    <xf numFmtId="4" fontId="4" fillId="0" borderId="52" xfId="0" applyNumberFormat="1" applyFont="1" applyBorder="1"/>
    <xf numFmtId="0" fontId="4" fillId="0" borderId="52" xfId="0" applyFont="1" applyBorder="1" applyAlignment="1">
      <alignment horizontal="center" vertical="center"/>
    </xf>
    <xf numFmtId="0" fontId="4" fillId="0" borderId="52" xfId="0" applyFont="1" applyBorder="1" applyAlignment="1">
      <alignment horizontal="right"/>
    </xf>
    <xf numFmtId="0" fontId="4" fillId="0" borderId="4" xfId="0" applyFont="1" applyBorder="1" applyAlignment="1">
      <alignment horizontal="left" vertical="top" wrapText="1"/>
    </xf>
    <xf numFmtId="0" fontId="4" fillId="0" borderId="4" xfId="0" applyFont="1" applyBorder="1" applyAlignment="1">
      <alignment horizontal="center"/>
    </xf>
    <xf numFmtId="4" fontId="4" fillId="0" borderId="4" xfId="0" applyNumberFormat="1" applyFont="1" applyBorder="1"/>
    <xf numFmtId="0" fontId="4" fillId="0" borderId="4" xfId="0" applyFont="1" applyBorder="1" applyAlignment="1">
      <alignment horizontal="center" vertical="center"/>
    </xf>
    <xf numFmtId="0" fontId="4" fillId="0" borderId="4" xfId="0" applyFont="1" applyBorder="1" applyAlignment="1">
      <alignment horizontal="right"/>
    </xf>
    <xf numFmtId="0" fontId="27" fillId="0" borderId="51" xfId="0" applyFont="1" applyBorder="1" applyAlignment="1">
      <alignment horizontal="center" vertical="center"/>
    </xf>
    <xf numFmtId="4" fontId="4" fillId="0" borderId="53" xfId="0" applyNumberFormat="1" applyFont="1" applyBorder="1" applyAlignment="1">
      <alignment horizontal="center" vertical="center"/>
    </xf>
    <xf numFmtId="4" fontId="4" fillId="0" borderId="43" xfId="0" applyNumberFormat="1" applyFont="1" applyBorder="1" applyAlignment="1">
      <alignment horizontal="center" vertical="center"/>
    </xf>
    <xf numFmtId="4" fontId="4" fillId="0" borderId="51" xfId="0" applyNumberFormat="1" applyFont="1" applyBorder="1" applyAlignment="1">
      <alignment horizontal="right" vertical="center"/>
    </xf>
    <xf numFmtId="0" fontId="27" fillId="0" borderId="35" xfId="0" applyFont="1" applyBorder="1" applyAlignment="1">
      <alignment horizontal="left"/>
    </xf>
    <xf numFmtId="4" fontId="4" fillId="0" borderId="35" xfId="0" applyNumberFormat="1" applyFont="1" applyBorder="1" applyAlignment="1">
      <alignment horizontal="center"/>
    </xf>
    <xf numFmtId="0" fontId="4" fillId="0" borderId="35" xfId="0" applyFont="1" applyBorder="1" applyAlignment="1">
      <alignment horizontal="center"/>
    </xf>
    <xf numFmtId="4" fontId="4" fillId="0" borderId="35" xfId="0" applyNumberFormat="1" applyFont="1" applyBorder="1" applyAlignment="1">
      <alignment horizontal="center" vertical="center"/>
    </xf>
    <xf numFmtId="4" fontId="4" fillId="0" borderId="35" xfId="0" applyNumberFormat="1" applyFont="1" applyBorder="1" applyAlignment="1">
      <alignment horizontal="right"/>
    </xf>
    <xf numFmtId="4" fontId="4" fillId="0" borderId="0" xfId="0" applyNumberFormat="1" applyFont="1" applyAlignment="1">
      <alignment horizontal="center"/>
    </xf>
    <xf numFmtId="49" fontId="43" fillId="0" borderId="0" xfId="0" applyNumberFormat="1" applyFont="1" applyAlignment="1">
      <alignment horizontal="left" vertical="center"/>
    </xf>
    <xf numFmtId="49" fontId="27" fillId="0" borderId="0" xfId="0" applyNumberFormat="1" applyFont="1" applyAlignment="1">
      <alignment horizontal="justify" vertical="center" wrapText="1"/>
    </xf>
    <xf numFmtId="49" fontId="27" fillId="0" borderId="0" xfId="0" quotePrefix="1" applyNumberFormat="1" applyFont="1" applyAlignment="1">
      <alignment horizontal="center" vertical="top"/>
    </xf>
    <xf numFmtId="0" fontId="27" fillId="0" borderId="0" xfId="0" applyFont="1" applyAlignment="1">
      <alignment horizontal="left" vertical="top" wrapText="1"/>
    </xf>
    <xf numFmtId="0" fontId="27" fillId="0" borderId="0" xfId="0" applyFont="1" applyAlignment="1">
      <alignment horizontal="center" vertical="center"/>
    </xf>
    <xf numFmtId="0" fontId="4" fillId="0" borderId="0" xfId="0" applyFont="1" applyAlignment="1">
      <alignment horizontal="left" vertical="top"/>
    </xf>
    <xf numFmtId="49" fontId="46" fillId="0" borderId="0" xfId="0" applyNumberFormat="1" applyFont="1" applyAlignment="1">
      <alignment horizontal="center" vertical="top"/>
    </xf>
    <xf numFmtId="0" fontId="46" fillId="0" borderId="0" xfId="0" applyFont="1" applyAlignment="1">
      <alignment horizontal="justify" vertical="top" wrapText="1"/>
    </xf>
    <xf numFmtId="0" fontId="47" fillId="0" borderId="0" xfId="0" applyFont="1" applyAlignment="1">
      <alignment horizontal="right"/>
    </xf>
    <xf numFmtId="4" fontId="47" fillId="0" borderId="0" xfId="0" applyNumberFormat="1" applyFont="1" applyAlignment="1">
      <alignment horizontal="center"/>
    </xf>
    <xf numFmtId="0" fontId="47" fillId="0" borderId="0" xfId="0" applyFont="1" applyAlignment="1">
      <alignment horizontal="center" vertical="center"/>
    </xf>
    <xf numFmtId="0" fontId="47" fillId="0" borderId="0" xfId="0" applyFont="1"/>
    <xf numFmtId="49" fontId="46" fillId="0" borderId="0" xfId="0" applyNumberFormat="1" applyFont="1" applyAlignment="1">
      <alignment horizontal="center" vertical="center"/>
    </xf>
    <xf numFmtId="0" fontId="47" fillId="0" borderId="0" xfId="0" applyFont="1" applyAlignment="1">
      <alignment horizontal="justify" vertical="top" wrapText="1"/>
    </xf>
    <xf numFmtId="4" fontId="47" fillId="0" borderId="0" xfId="0" applyNumberFormat="1" applyFont="1"/>
    <xf numFmtId="0" fontId="47" fillId="0" borderId="0" xfId="0" applyFont="1" applyAlignment="1">
      <alignment horizontal="left" vertical="top" wrapText="1"/>
    </xf>
    <xf numFmtId="0" fontId="47" fillId="0" borderId="51" xfId="0" applyFont="1" applyBorder="1" applyAlignment="1">
      <alignment horizontal="right" vertical="center"/>
    </xf>
    <xf numFmtId="4" fontId="47" fillId="0" borderId="51" xfId="0" applyNumberFormat="1" applyFont="1" applyBorder="1" applyAlignment="1">
      <alignment horizontal="center" vertical="center"/>
    </xf>
    <xf numFmtId="0" fontId="47" fillId="0" borderId="51" xfId="0" applyFont="1" applyBorder="1" applyAlignment="1">
      <alignment horizontal="center" vertical="center"/>
    </xf>
    <xf numFmtId="0" fontId="47" fillId="0" borderId="0" xfId="0" applyFont="1" applyAlignment="1">
      <alignment horizontal="center"/>
    </xf>
    <xf numFmtId="4" fontId="47" fillId="0" borderId="0" xfId="0" applyNumberFormat="1" applyFont="1" applyAlignment="1">
      <alignment horizontal="center" vertical="center"/>
    </xf>
    <xf numFmtId="4" fontId="47" fillId="0" borderId="0" xfId="0" applyNumberFormat="1" applyFont="1" applyAlignment="1">
      <alignment horizontal="right"/>
    </xf>
    <xf numFmtId="49" fontId="27" fillId="0" borderId="0" xfId="0" quotePrefix="1" applyNumberFormat="1" applyFont="1" applyAlignment="1">
      <alignment horizontal="center" vertical="center"/>
    </xf>
    <xf numFmtId="0" fontId="47" fillId="0" borderId="0" xfId="0" applyFont="1" applyAlignment="1">
      <alignment horizontal="right" vertical="center"/>
    </xf>
    <xf numFmtId="4" fontId="4" fillId="0" borderId="0" xfId="0" applyNumberFormat="1" applyFont="1" applyAlignment="1">
      <alignment vertical="top"/>
    </xf>
    <xf numFmtId="0" fontId="4" fillId="0" borderId="0" xfId="0" applyFont="1" applyAlignment="1">
      <alignment horizontal="center" vertical="top"/>
    </xf>
    <xf numFmtId="0" fontId="27" fillId="0" borderId="0" xfId="0" applyFont="1" applyAlignment="1">
      <alignment horizontal="justify" vertical="center"/>
    </xf>
    <xf numFmtId="4" fontId="0" fillId="0" borderId="0" xfId="0" applyNumberFormat="1"/>
    <xf numFmtId="9" fontId="4" fillId="0" borderId="0" xfId="0" applyNumberFormat="1" applyFont="1" applyAlignment="1">
      <alignment horizontal="center" vertical="center"/>
    </xf>
    <xf numFmtId="4" fontId="4" fillId="0" borderId="0" xfId="0" quotePrefix="1" applyNumberFormat="1" applyFont="1" applyAlignment="1">
      <alignment horizontal="center" vertical="center"/>
    </xf>
    <xf numFmtId="4" fontId="4" fillId="0" borderId="0" xfId="0" applyNumberFormat="1" applyFont="1" applyAlignment="1">
      <alignment horizontal="left" vertical="center"/>
    </xf>
    <xf numFmtId="0" fontId="4" fillId="0" borderId="0" xfId="0" applyFont="1" applyAlignment="1">
      <alignment horizontal="justify" vertical="justify"/>
    </xf>
    <xf numFmtId="0" fontId="27" fillId="0" borderId="0" xfId="0" applyFont="1" applyAlignment="1">
      <alignment horizontal="left" vertical="center" wrapText="1"/>
    </xf>
    <xf numFmtId="4" fontId="4" fillId="0" borderId="0" xfId="0" applyNumberFormat="1" applyFont="1" applyAlignment="1">
      <alignment horizontal="justify" vertical="top"/>
    </xf>
    <xf numFmtId="0" fontId="27" fillId="0" borderId="0" xfId="0" applyFont="1" applyAlignment="1">
      <alignment horizontal="center"/>
    </xf>
    <xf numFmtId="4" fontId="27" fillId="0" borderId="0" xfId="0" applyNumberFormat="1" applyFont="1"/>
    <xf numFmtId="0" fontId="27" fillId="0" borderId="0" xfId="0" applyFont="1"/>
    <xf numFmtId="0" fontId="4" fillId="0" borderId="51" xfId="0" applyFont="1" applyBorder="1" applyAlignment="1">
      <alignment horizontal="right"/>
    </xf>
    <xf numFmtId="4" fontId="4" fillId="0" borderId="51" xfId="0" applyNumberFormat="1" applyFont="1" applyBorder="1" applyAlignment="1">
      <alignment horizontal="center"/>
    </xf>
    <xf numFmtId="0" fontId="4" fillId="0" borderId="51" xfId="0" applyFont="1" applyBorder="1" applyAlignment="1">
      <alignment horizontal="center"/>
    </xf>
    <xf numFmtId="3" fontId="4" fillId="0" borderId="0" xfId="0" applyNumberFormat="1" applyFont="1" applyAlignment="1">
      <alignment horizontal="center"/>
    </xf>
    <xf numFmtId="167" fontId="4" fillId="0" borderId="0" xfId="0" applyNumberFormat="1" applyFont="1" applyAlignment="1">
      <alignment horizontal="center"/>
    </xf>
    <xf numFmtId="49" fontId="4" fillId="0" borderId="0" xfId="0" applyNumberFormat="1" applyFont="1" applyAlignment="1">
      <alignment horizontal="justify" vertical="top" wrapText="1"/>
    </xf>
    <xf numFmtId="0" fontId="49" fillId="0" borderId="0" xfId="0" applyFont="1" applyAlignment="1">
      <alignment horizontal="justify" vertical="top" wrapText="1"/>
    </xf>
    <xf numFmtId="0" fontId="0" fillId="0" borderId="0" xfId="0"/>
    <xf numFmtId="0" fontId="50" fillId="0" borderId="0" xfId="0" applyFont="1" applyAlignment="1">
      <alignment horizontal="left" vertical="top" wrapText="1"/>
    </xf>
    <xf numFmtId="164" fontId="4" fillId="0" borderId="0" xfId="0" applyNumberFormat="1" applyFont="1" applyAlignment="1">
      <alignment horizontal="center" vertical="center"/>
    </xf>
    <xf numFmtId="4" fontId="4" fillId="0" borderId="0" xfId="0" applyNumberFormat="1" applyFont="1" applyAlignment="1">
      <alignment horizontal="right" vertical="center"/>
    </xf>
    <xf numFmtId="164" fontId="4" fillId="0" borderId="51" xfId="0" applyNumberFormat="1" applyFont="1" applyBorder="1" applyAlignment="1">
      <alignment horizontal="center" vertical="center"/>
    </xf>
    <xf numFmtId="2" fontId="4" fillId="0" borderId="0" xfId="0" applyNumberFormat="1" applyFont="1" applyAlignment="1">
      <alignment horizontal="center" vertical="center"/>
    </xf>
    <xf numFmtId="3" fontId="4" fillId="0" borderId="51" xfId="0" applyNumberFormat="1" applyFont="1" applyBorder="1" applyAlignment="1">
      <alignment horizontal="center" vertical="center"/>
    </xf>
    <xf numFmtId="0" fontId="4" fillId="0" borderId="55" xfId="0" applyFont="1" applyBorder="1" applyAlignment="1">
      <alignment horizontal="right"/>
    </xf>
    <xf numFmtId="3" fontId="4" fillId="0" borderId="55" xfId="0" applyNumberFormat="1" applyFont="1" applyBorder="1" applyAlignment="1">
      <alignment horizontal="center"/>
    </xf>
    <xf numFmtId="0" fontId="4" fillId="0" borderId="55" xfId="0" applyFont="1" applyBorder="1" applyAlignment="1">
      <alignment horizontal="center"/>
    </xf>
    <xf numFmtId="4" fontId="4" fillId="0" borderId="55" xfId="0" applyNumberFormat="1" applyFont="1" applyBorder="1" applyAlignment="1">
      <alignment horizontal="center" vertical="center"/>
    </xf>
    <xf numFmtId="4" fontId="4" fillId="0" borderId="55" xfId="0" applyNumberFormat="1" applyFont="1" applyBorder="1" applyAlignment="1">
      <alignment horizontal="right"/>
    </xf>
    <xf numFmtId="2" fontId="4" fillId="0" borderId="51" xfId="0" applyNumberFormat="1" applyFont="1" applyBorder="1" applyAlignment="1">
      <alignment horizontal="center"/>
    </xf>
    <xf numFmtId="164" fontId="4" fillId="0" borderId="0" xfId="0" applyNumberFormat="1" applyFont="1" applyAlignment="1">
      <alignment horizontal="center"/>
    </xf>
    <xf numFmtId="164" fontId="4" fillId="0" borderId="51" xfId="0" applyNumberFormat="1" applyFont="1" applyBorder="1" applyAlignment="1">
      <alignment horizontal="center"/>
    </xf>
    <xf numFmtId="2" fontId="4" fillId="0" borderId="0" xfId="0" applyNumberFormat="1" applyFont="1" applyAlignment="1">
      <alignment horizontal="center"/>
    </xf>
    <xf numFmtId="3" fontId="4" fillId="0" borderId="51" xfId="0" applyNumberFormat="1" applyFont="1" applyBorder="1" applyAlignment="1">
      <alignment horizontal="center"/>
    </xf>
    <xf numFmtId="0" fontId="4" fillId="0" borderId="0" xfId="0" applyFont="1" applyAlignment="1">
      <alignment horizontal="left" vertical="center" wrapText="1"/>
    </xf>
    <xf numFmtId="3" fontId="4" fillId="0" borderId="0" xfId="0" applyNumberFormat="1" applyFont="1" applyAlignment="1">
      <alignment horizontal="center" vertical="center"/>
    </xf>
    <xf numFmtId="0" fontId="4" fillId="0" borderId="55" xfId="0" applyFont="1" applyBorder="1" applyAlignment="1">
      <alignment horizontal="right" vertical="center"/>
    </xf>
    <xf numFmtId="3" fontId="4" fillId="0" borderId="55" xfId="0" applyNumberFormat="1" applyFont="1" applyBorder="1" applyAlignment="1">
      <alignment horizontal="center" vertical="center"/>
    </xf>
    <xf numFmtId="0" fontId="4" fillId="0" borderId="55" xfId="0" applyFont="1" applyBorder="1" applyAlignment="1">
      <alignment horizontal="center" vertical="center"/>
    </xf>
    <xf numFmtId="4" fontId="4" fillId="0" borderId="55" xfId="0" applyNumberFormat="1" applyFont="1" applyBorder="1" applyAlignment="1">
      <alignment horizontal="right" vertical="center"/>
    </xf>
    <xf numFmtId="16" fontId="27" fillId="0" borderId="0" xfId="0" quotePrefix="1" applyNumberFormat="1" applyFont="1" applyAlignment="1">
      <alignment horizontal="center" vertical="center"/>
    </xf>
    <xf numFmtId="0" fontId="27" fillId="0" borderId="0" xfId="0" quotePrefix="1" applyFont="1" applyAlignment="1">
      <alignment horizontal="center" vertical="center"/>
    </xf>
    <xf numFmtId="0" fontId="27" fillId="0" borderId="0" xfId="0" quotePrefix="1" applyFont="1" applyAlignment="1">
      <alignment horizontal="center" vertical="top"/>
    </xf>
    <xf numFmtId="49" fontId="4" fillId="0" borderId="0" xfId="0" applyNumberFormat="1" applyFont="1" applyAlignment="1">
      <alignment horizontal="center"/>
    </xf>
    <xf numFmtId="0" fontId="45" fillId="0" borderId="0" xfId="0" applyFont="1" applyAlignment="1">
      <alignment horizontal="left" vertical="top" wrapText="1"/>
    </xf>
    <xf numFmtId="0" fontId="45" fillId="0" borderId="27" xfId="0" applyFont="1" applyBorder="1" applyAlignment="1">
      <alignment horizontal="justify" vertical="top"/>
    </xf>
    <xf numFmtId="4" fontId="45" fillId="0" borderId="27" xfId="0" applyNumberFormat="1" applyFont="1" applyBorder="1" applyAlignment="1">
      <alignment horizontal="center"/>
    </xf>
    <xf numFmtId="4" fontId="45" fillId="0" borderId="27" xfId="0" applyNumberFormat="1" applyFont="1" applyBorder="1"/>
    <xf numFmtId="4" fontId="45" fillId="0" borderId="27" xfId="0" applyNumberFormat="1" applyFont="1" applyBorder="1" applyAlignment="1">
      <alignment horizontal="center" vertical="center"/>
    </xf>
    <xf numFmtId="0" fontId="45" fillId="0" borderId="27" xfId="0" applyFont="1" applyBorder="1" applyAlignment="1">
      <alignment horizontal="center"/>
    </xf>
    <xf numFmtId="0" fontId="45" fillId="0" borderId="0" xfId="0" applyFont="1"/>
    <xf numFmtId="0" fontId="45" fillId="0" borderId="51" xfId="0" applyFont="1" applyBorder="1" applyAlignment="1">
      <alignment horizontal="right" vertical="center"/>
    </xf>
    <xf numFmtId="3" fontId="45" fillId="0" borderId="53" xfId="0" applyNumberFormat="1" applyFont="1" applyBorder="1" applyAlignment="1">
      <alignment horizontal="center" vertical="center"/>
    </xf>
    <xf numFmtId="0" fontId="45" fillId="0" borderId="5" xfId="0" applyFont="1" applyBorder="1" applyAlignment="1">
      <alignment horizontal="center" vertical="center"/>
    </xf>
    <xf numFmtId="0" fontId="45" fillId="0" borderId="51" xfId="0" applyFont="1" applyBorder="1" applyAlignment="1">
      <alignment horizontal="center" vertical="center"/>
    </xf>
    <xf numFmtId="0" fontId="45" fillId="0" borderId="0" xfId="0" applyFont="1" applyAlignment="1">
      <alignment vertical="center"/>
    </xf>
    <xf numFmtId="4" fontId="4" fillId="0" borderId="55" xfId="0" applyNumberFormat="1" applyFont="1" applyBorder="1"/>
    <xf numFmtId="49" fontId="51" fillId="0" borderId="0" xfId="0" applyNumberFormat="1" applyFont="1" applyAlignment="1">
      <alignment horizontal="center" vertical="center"/>
    </xf>
    <xf numFmtId="0" fontId="40" fillId="0" borderId="0" xfId="0" applyFont="1" applyAlignment="1">
      <alignment horizontal="center"/>
    </xf>
    <xf numFmtId="4" fontId="40" fillId="0" borderId="0" xfId="0" applyNumberFormat="1" applyFont="1"/>
    <xf numFmtId="0" fontId="40" fillId="0" borderId="0" xfId="0" applyFont="1" applyAlignment="1">
      <alignment horizontal="center" vertical="center"/>
    </xf>
    <xf numFmtId="0" fontId="40" fillId="0" borderId="0" xfId="0" applyFont="1"/>
    <xf numFmtId="0" fontId="45" fillId="0" borderId="0" xfId="0" applyFont="1" applyAlignment="1">
      <alignment horizontal="center"/>
    </xf>
    <xf numFmtId="0" fontId="45" fillId="0" borderId="0" xfId="0" applyFont="1" applyAlignment="1">
      <alignment horizontal="center" vertical="center"/>
    </xf>
    <xf numFmtId="0" fontId="45" fillId="0" borderId="0" xfId="0" applyFont="1" applyAlignment="1">
      <alignment horizontal="right"/>
    </xf>
    <xf numFmtId="0" fontId="4" fillId="0" borderId="56" xfId="0" applyFont="1" applyBorder="1"/>
    <xf numFmtId="0" fontId="4" fillId="0" borderId="56" xfId="0" applyFont="1" applyBorder="1" applyAlignment="1">
      <alignment horizontal="center" vertical="center"/>
    </xf>
    <xf numFmtId="0" fontId="4" fillId="0" borderId="56" xfId="0" applyFont="1" applyBorder="1" applyAlignment="1">
      <alignment vertical="center"/>
    </xf>
    <xf numFmtId="0" fontId="4" fillId="0" borderId="56" xfId="0" applyFont="1" applyBorder="1" applyAlignment="1">
      <alignment horizontal="center"/>
    </xf>
    <xf numFmtId="0" fontId="4" fillId="0" borderId="35" xfId="0" applyFont="1" applyBorder="1" applyAlignment="1">
      <alignment horizontal="right"/>
    </xf>
    <xf numFmtId="0" fontId="4" fillId="0" borderId="57" xfId="0" applyFont="1" applyBorder="1" applyAlignment="1">
      <alignment horizontal="center"/>
    </xf>
    <xf numFmtId="4" fontId="4" fillId="0" borderId="57" xfId="0" applyNumberFormat="1" applyFont="1" applyBorder="1" applyAlignment="1">
      <alignment horizontal="center" vertical="center"/>
    </xf>
    <xf numFmtId="4" fontId="4" fillId="0" borderId="57" xfId="0" applyNumberFormat="1" applyFont="1" applyBorder="1" applyAlignment="1">
      <alignment horizontal="right"/>
    </xf>
    <xf numFmtId="0" fontId="43" fillId="0" borderId="0" xfId="0" applyFont="1" applyAlignment="1">
      <alignment vertical="top" wrapText="1"/>
    </xf>
    <xf numFmtId="49" fontId="52" fillId="0" borderId="0" xfId="0" applyNumberFormat="1" applyFont="1" applyAlignment="1">
      <alignment horizontal="center" vertical="center"/>
    </xf>
    <xf numFmtId="0" fontId="53" fillId="0" borderId="0" xfId="0" applyFont="1" applyAlignment="1">
      <alignment horizontal="center" vertical="top"/>
    </xf>
    <xf numFmtId="4" fontId="53" fillId="0" borderId="0" xfId="0" applyNumberFormat="1" applyFont="1" applyAlignment="1">
      <alignment horizontal="center" vertical="top"/>
    </xf>
    <xf numFmtId="0" fontId="53" fillId="0" borderId="0" xfId="0" applyFont="1" applyAlignment="1">
      <alignment horizontal="center" vertical="center"/>
    </xf>
    <xf numFmtId="0" fontId="53" fillId="0" borderId="0" xfId="0" applyFont="1" applyAlignment="1">
      <alignment horizontal="right" vertical="top"/>
    </xf>
    <xf numFmtId="0" fontId="27" fillId="0" borderId="0" xfId="0" applyFont="1" applyAlignment="1">
      <alignment horizontal="justify" vertical="center" wrapText="1"/>
    </xf>
    <xf numFmtId="4" fontId="53" fillId="0" borderId="0" xfId="0" applyNumberFormat="1" applyFont="1" applyAlignment="1">
      <alignment horizontal="center" vertical="center"/>
    </xf>
    <xf numFmtId="0" fontId="53" fillId="0" borderId="0" xfId="0" applyFont="1" applyAlignment="1">
      <alignment horizontal="right" vertical="center"/>
    </xf>
    <xf numFmtId="0" fontId="27" fillId="0" borderId="0" xfId="0" applyFont="1" applyAlignment="1">
      <alignment vertical="center"/>
    </xf>
    <xf numFmtId="3" fontId="4" fillId="0" borderId="0" xfId="0" applyNumberFormat="1" applyFont="1" applyAlignment="1">
      <alignment horizontal="right"/>
    </xf>
    <xf numFmtId="0" fontId="43" fillId="0" borderId="50" xfId="0" applyFont="1" applyBorder="1" applyAlignment="1">
      <alignment horizontal="left" vertical="center" wrapText="1"/>
    </xf>
    <xf numFmtId="0" fontId="43" fillId="0" borderId="0" xfId="0" applyFont="1" applyAlignment="1">
      <alignment horizontal="left" vertical="top" wrapText="1"/>
    </xf>
    <xf numFmtId="0" fontId="27" fillId="0" borderId="0" xfId="0" applyFont="1" applyAlignment="1">
      <alignment horizontal="right"/>
    </xf>
    <xf numFmtId="0" fontId="41" fillId="0" borderId="0" xfId="0" applyFont="1"/>
    <xf numFmtId="0" fontId="45" fillId="0" borderId="0" xfId="0" applyFont="1" applyAlignment="1">
      <alignment horizontal="center" vertical="top"/>
    </xf>
    <xf numFmtId="3" fontId="53" fillId="0" borderId="0" xfId="0" applyNumberFormat="1" applyFont="1" applyAlignment="1">
      <alignment horizontal="center" vertical="center"/>
    </xf>
    <xf numFmtId="0" fontId="43" fillId="0" borderId="50" xfId="0" applyFont="1" applyBorder="1" applyAlignment="1">
      <alignment vertical="center" wrapText="1"/>
    </xf>
    <xf numFmtId="0" fontId="4" fillId="0" borderId="0" xfId="0" quotePrefix="1" applyFont="1" applyAlignment="1">
      <alignment horizontal="left" vertical="center" wrapText="1"/>
    </xf>
    <xf numFmtId="0" fontId="4" fillId="0" borderId="0" xfId="0" quotePrefix="1" applyFont="1" applyAlignment="1">
      <alignment horizontal="justify" vertical="top" wrapText="1"/>
    </xf>
    <xf numFmtId="0" fontId="47" fillId="0" borderId="0" xfId="0" applyFont="1" applyAlignment="1">
      <alignment vertical="center"/>
    </xf>
    <xf numFmtId="49" fontId="55" fillId="0" borderId="0" xfId="0" applyNumberFormat="1" applyFont="1" applyAlignment="1">
      <alignment horizontal="center" vertical="top"/>
    </xf>
    <xf numFmtId="0" fontId="55" fillId="0" borderId="0" xfId="0" applyFont="1" applyAlignment="1">
      <alignment horizontal="justify" vertical="top" wrapText="1"/>
    </xf>
    <xf numFmtId="4" fontId="45" fillId="0" borderId="0" xfId="0" applyNumberFormat="1" applyFont="1" applyAlignment="1">
      <alignment horizontal="center"/>
    </xf>
    <xf numFmtId="4" fontId="45" fillId="0" borderId="0" xfId="0" applyNumberFormat="1" applyFont="1"/>
    <xf numFmtId="0" fontId="56" fillId="0" borderId="0" xfId="0" applyFont="1" applyAlignment="1">
      <alignment horizontal="center" vertical="top"/>
    </xf>
    <xf numFmtId="0" fontId="56" fillId="0" borderId="0" xfId="0" applyFont="1" applyProtection="1">
      <protection locked="0"/>
    </xf>
    <xf numFmtId="0" fontId="4" fillId="0" borderId="0" xfId="0" applyFont="1" applyAlignment="1">
      <alignment horizontal="right" vertical="center" wrapText="1"/>
    </xf>
    <xf numFmtId="2" fontId="4" fillId="0" borderId="0" xfId="0" applyNumberFormat="1" applyFont="1" applyAlignment="1">
      <alignment horizontal="left" vertical="center" wrapText="1"/>
    </xf>
    <xf numFmtId="49" fontId="27" fillId="0" borderId="0" xfId="13" quotePrefix="1" applyNumberFormat="1" applyFont="1" applyAlignment="1">
      <alignment horizontal="center" vertical="top"/>
    </xf>
    <xf numFmtId="0" fontId="4" fillId="0" borderId="0" xfId="14" applyFont="1" applyAlignment="1">
      <alignment horizontal="justify" vertical="top" wrapText="1"/>
    </xf>
    <xf numFmtId="4" fontId="4" fillId="0" borderId="0" xfId="0" applyNumberFormat="1" applyFont="1" applyAlignment="1">
      <alignment horizontal="justify"/>
    </xf>
    <xf numFmtId="0" fontId="4" fillId="0" borderId="0" xfId="0" applyFont="1" applyAlignment="1">
      <alignment horizontal="justify"/>
    </xf>
    <xf numFmtId="49" fontId="27" fillId="0" borderId="0" xfId="13" quotePrefix="1" applyNumberFormat="1" applyFont="1" applyAlignment="1">
      <alignment horizontal="justify" vertical="top"/>
    </xf>
    <xf numFmtId="0" fontId="4" fillId="0" borderId="0" xfId="14" quotePrefix="1" applyFont="1" applyAlignment="1">
      <alignment horizontal="justify" vertical="top" wrapText="1"/>
    </xf>
    <xf numFmtId="49" fontId="27" fillId="0" borderId="0" xfId="0" applyNumberFormat="1" applyFont="1" applyAlignment="1">
      <alignment horizontal="center"/>
    </xf>
    <xf numFmtId="49" fontId="55" fillId="0" borderId="0" xfId="0" applyNumberFormat="1" applyFont="1" applyAlignment="1">
      <alignment horizontal="center" vertical="center"/>
    </xf>
    <xf numFmtId="0" fontId="4" fillId="0" borderId="4" xfId="0" applyFont="1" applyBorder="1" applyAlignment="1">
      <alignment horizontal="justify" vertical="top" wrapText="1"/>
    </xf>
    <xf numFmtId="49" fontId="4" fillId="0" borderId="0" xfId="0" applyNumberFormat="1" applyFont="1" applyAlignment="1">
      <alignment horizontal="center" vertical="top"/>
    </xf>
    <xf numFmtId="0" fontId="43" fillId="0" borderId="50" xfId="0" applyFont="1" applyBorder="1" applyAlignment="1">
      <alignment vertical="top" wrapText="1"/>
    </xf>
    <xf numFmtId="0" fontId="20" fillId="0" borderId="0" xfId="15" applyFont="1" applyAlignment="1">
      <alignment horizontal="justify" vertical="top" wrapText="1"/>
    </xf>
    <xf numFmtId="0" fontId="0" fillId="0" borderId="0" xfId="0" applyAlignment="1">
      <alignment horizontal="justify" vertical="top"/>
    </xf>
    <xf numFmtId="168" fontId="4" fillId="0" borderId="0" xfId="0" applyNumberFormat="1" applyFont="1" applyAlignment="1">
      <alignment horizontal="justify" vertical="center"/>
    </xf>
    <xf numFmtId="168" fontId="0" fillId="0" borderId="0" xfId="0" applyNumberFormat="1" applyAlignment="1">
      <alignment horizontal="justify" vertical="top"/>
    </xf>
    <xf numFmtId="0" fontId="0" fillId="0" borderId="0" xfId="0" applyAlignment="1">
      <alignment horizontal="justify"/>
    </xf>
    <xf numFmtId="0" fontId="21" fillId="0" borderId="0" xfId="0" applyFont="1" applyAlignment="1">
      <alignment horizontal="center" vertical="center"/>
    </xf>
    <xf numFmtId="0" fontId="0" fillId="0" borderId="0" xfId="0" applyAlignment="1">
      <alignment vertical="top"/>
    </xf>
    <xf numFmtId="168" fontId="0" fillId="0" borderId="0" xfId="0" applyNumberFormat="1" applyAlignment="1">
      <alignment horizontal="center" vertical="center"/>
    </xf>
    <xf numFmtId="168" fontId="0" fillId="0" borderId="0" xfId="0" applyNumberFormat="1" applyAlignment="1">
      <alignment horizontal="right" vertical="top"/>
    </xf>
    <xf numFmtId="0" fontId="0" fillId="0" borderId="0" xfId="0" applyAlignment="1">
      <alignment horizontal="left" vertical="top" wrapText="1"/>
    </xf>
    <xf numFmtId="4" fontId="47" fillId="0" borderId="0" xfId="0" applyNumberFormat="1" applyFont="1" applyAlignment="1">
      <alignment horizontal="right" vertical="center"/>
    </xf>
    <xf numFmtId="0" fontId="47" fillId="0" borderId="51" xfId="0" applyFont="1" applyBorder="1" applyAlignment="1">
      <alignment horizontal="right"/>
    </xf>
    <xf numFmtId="4" fontId="47" fillId="0" borderId="51" xfId="0" applyNumberFormat="1" applyFont="1" applyBorder="1" applyAlignment="1">
      <alignment horizontal="center"/>
    </xf>
    <xf numFmtId="0" fontId="47" fillId="0" borderId="51" xfId="0" applyFont="1" applyBorder="1" applyAlignment="1">
      <alignment horizontal="center"/>
    </xf>
    <xf numFmtId="0" fontId="43" fillId="0" borderId="48" xfId="0" applyFont="1" applyBorder="1" applyAlignment="1">
      <alignment horizontal="center" vertical="center"/>
    </xf>
    <xf numFmtId="0" fontId="43" fillId="0" borderId="48" xfId="0" applyFont="1" applyBorder="1" applyAlignment="1">
      <alignment vertical="top" wrapText="1"/>
    </xf>
    <xf numFmtId="0" fontId="59" fillId="0" borderId="0" xfId="0" applyFont="1" applyAlignment="1">
      <alignment horizontal="left" vertical="top"/>
    </xf>
    <xf numFmtId="0" fontId="27" fillId="0" borderId="0" xfId="0" applyFont="1" applyAlignment="1">
      <alignment horizontal="left" vertical="top"/>
    </xf>
    <xf numFmtId="1" fontId="4" fillId="0" borderId="51" xfId="0" applyNumberFormat="1" applyFont="1" applyBorder="1" applyAlignment="1">
      <alignment horizontal="center"/>
    </xf>
    <xf numFmtId="0" fontId="27" fillId="0" borderId="51" xfId="0" applyFont="1" applyBorder="1" applyAlignment="1">
      <alignment horizontal="center" vertical="center" wrapText="1"/>
    </xf>
    <xf numFmtId="0" fontId="43" fillId="0" borderId="49" xfId="0" applyFont="1" applyBorder="1" applyAlignment="1">
      <alignment horizontal="left" vertical="center" wrapText="1"/>
    </xf>
    <xf numFmtId="0" fontId="43" fillId="0" borderId="54" xfId="0" applyFont="1" applyBorder="1" applyAlignment="1">
      <alignment horizontal="left" vertical="center"/>
    </xf>
    <xf numFmtId="0" fontId="4" fillId="0" borderId="54" xfId="0" applyFont="1" applyBorder="1" applyAlignment="1">
      <alignment horizontal="center" vertical="center"/>
    </xf>
    <xf numFmtId="0" fontId="4" fillId="0" borderId="50" xfId="0" applyFont="1" applyBorder="1"/>
    <xf numFmtId="0" fontId="43" fillId="0" borderId="0" xfId="0" applyFont="1" applyAlignment="1">
      <alignment horizontal="center" vertical="center"/>
    </xf>
    <xf numFmtId="49" fontId="32" fillId="0" borderId="48" xfId="0" applyNumberFormat="1" applyFont="1" applyBorder="1" applyAlignment="1">
      <alignment horizontal="center"/>
    </xf>
    <xf numFmtId="0" fontId="44" fillId="0" borderId="50" xfId="0" applyFont="1" applyBorder="1" applyAlignment="1">
      <alignment horizontal="left" wrapText="1"/>
    </xf>
    <xf numFmtId="0" fontId="44" fillId="0" borderId="0" xfId="0" applyFont="1" applyAlignment="1">
      <alignment horizontal="left" vertical="center" wrapText="1"/>
    </xf>
    <xf numFmtId="0" fontId="44" fillId="0" borderId="0" xfId="0" applyFont="1" applyAlignment="1">
      <alignment horizontal="left" vertical="top" wrapText="1"/>
    </xf>
    <xf numFmtId="49" fontId="32" fillId="0" borderId="48" xfId="0" applyNumberFormat="1" applyFont="1" applyBorder="1" applyAlignment="1">
      <alignment horizontal="center" vertical="center"/>
    </xf>
    <xf numFmtId="0" fontId="44" fillId="0" borderId="50" xfId="0" applyFont="1" applyBorder="1" applyAlignment="1">
      <alignment horizontal="left" vertical="top" wrapText="1"/>
    </xf>
    <xf numFmtId="0" fontId="4" fillId="0" borderId="58" xfId="0" applyFont="1" applyBorder="1"/>
    <xf numFmtId="0" fontId="4" fillId="0" borderId="58" xfId="0" applyFont="1" applyBorder="1" applyAlignment="1">
      <alignment horizontal="center"/>
    </xf>
    <xf numFmtId="0" fontId="4" fillId="0" borderId="58" xfId="0" applyFont="1" applyBorder="1" applyAlignment="1">
      <alignment horizontal="center" vertical="center"/>
    </xf>
    <xf numFmtId="0" fontId="4" fillId="0" borderId="58" xfId="0" applyFont="1" applyBorder="1" applyAlignment="1">
      <alignment horizontal="right"/>
    </xf>
    <xf numFmtId="0" fontId="60" fillId="0" borderId="49" xfId="0" applyFont="1" applyBorder="1" applyAlignment="1">
      <alignment horizontal="center" wrapText="1"/>
    </xf>
    <xf numFmtId="4" fontId="4" fillId="0" borderId="54" xfId="0" applyNumberFormat="1" applyFont="1" applyBorder="1" applyAlignment="1">
      <alignment horizontal="center"/>
    </xf>
    <xf numFmtId="0" fontId="4" fillId="0" borderId="54" xfId="0" applyFont="1" applyBorder="1" applyAlignment="1">
      <alignment horizontal="center"/>
    </xf>
    <xf numFmtId="4" fontId="4" fillId="0" borderId="50" xfId="0" applyNumberFormat="1" applyFont="1" applyBorder="1" applyAlignment="1">
      <alignment horizontal="center"/>
    </xf>
    <xf numFmtId="0" fontId="4" fillId="0" borderId="48" xfId="0" applyFont="1" applyBorder="1" applyAlignment="1">
      <alignment horizontal="center" vertical="center"/>
    </xf>
    <xf numFmtId="0" fontId="60" fillId="0" borderId="59" xfId="0" applyFont="1" applyBorder="1" applyAlignment="1">
      <alignment horizontal="left" vertical="top" wrapText="1"/>
    </xf>
    <xf numFmtId="4" fontId="4" fillId="0" borderId="59" xfId="0" applyNumberFormat="1" applyFont="1" applyBorder="1" applyAlignment="1">
      <alignment horizontal="center"/>
    </xf>
    <xf numFmtId="0" fontId="4" fillId="0" borderId="59" xfId="0" applyFont="1" applyBorder="1" applyAlignment="1">
      <alignment horizontal="center"/>
    </xf>
    <xf numFmtId="4" fontId="4" fillId="0" borderId="59" xfId="0" applyNumberFormat="1" applyFont="1" applyBorder="1" applyAlignment="1">
      <alignment horizontal="center" vertical="center"/>
    </xf>
    <xf numFmtId="4" fontId="4" fillId="0" borderId="59" xfId="0" applyNumberFormat="1" applyFont="1" applyBorder="1" applyAlignment="1">
      <alignment horizontal="right"/>
    </xf>
    <xf numFmtId="0" fontId="36" fillId="0" borderId="0" xfId="0" applyFont="1" applyAlignment="1">
      <alignment horizontal="center" vertical="center" wrapText="1" shrinkToFit="1"/>
    </xf>
    <xf numFmtId="0" fontId="37" fillId="0" borderId="0" xfId="0" applyFont="1" applyAlignment="1">
      <alignment horizontal="center" vertical="center" wrapText="1" shrinkToFit="1"/>
    </xf>
    <xf numFmtId="0" fontId="38" fillId="0" borderId="0" xfId="0" applyFont="1" applyAlignment="1">
      <alignment horizontal="right" vertical="center" wrapText="1" shrinkToFit="1"/>
    </xf>
    <xf numFmtId="0" fontId="51" fillId="0" borderId="0" xfId="0" applyFont="1" applyAlignment="1">
      <alignment horizontal="center" vertical="center" wrapText="1" shrinkToFit="1"/>
    </xf>
    <xf numFmtId="0" fontId="38" fillId="0" borderId="4" xfId="0" applyFont="1" applyBorder="1" applyAlignment="1">
      <alignment horizontal="right" vertical="center" wrapText="1" shrinkToFit="1"/>
    </xf>
    <xf numFmtId="0" fontId="38" fillId="0" borderId="4" xfId="0" applyFont="1" applyBorder="1" applyAlignment="1">
      <alignment horizontal="center" vertical="center" wrapText="1" shrinkToFit="1"/>
    </xf>
    <xf numFmtId="0" fontId="39" fillId="0" borderId="4" xfId="0" applyFont="1" applyBorder="1" applyAlignment="1">
      <alignment horizontal="center" vertical="center" wrapText="1" shrinkToFit="1"/>
    </xf>
    <xf numFmtId="0" fontId="40" fillId="0" borderId="4" xfId="0" applyFont="1" applyBorder="1" applyAlignment="1">
      <alignment horizontal="center" vertical="center" wrapText="1" shrinkToFit="1"/>
    </xf>
    <xf numFmtId="4" fontId="4" fillId="0" borderId="4" xfId="0" applyNumberFormat="1" applyFont="1" applyBorder="1" applyAlignment="1">
      <alignment horizontal="centerContinuous" vertical="center" wrapText="1"/>
    </xf>
    <xf numFmtId="2" fontId="41" fillId="0" borderId="4" xfId="0" applyNumberFormat="1" applyFont="1" applyBorder="1" applyAlignment="1">
      <alignment horizontal="left" vertical="center" wrapText="1"/>
    </xf>
    <xf numFmtId="0" fontId="38" fillId="0" borderId="0" xfId="0" applyFont="1" applyAlignment="1">
      <alignment horizontal="left" vertical="center" wrapText="1" shrinkToFit="1"/>
    </xf>
    <xf numFmtId="0" fontId="44" fillId="0" borderId="0" xfId="0" applyFont="1" applyAlignment="1">
      <alignment horizontal="centerContinuous"/>
    </xf>
    <xf numFmtId="49" fontId="45" fillId="0" borderId="0" xfId="0" applyNumberFormat="1" applyFont="1" applyAlignment="1">
      <alignment horizontal="center" vertical="top"/>
    </xf>
    <xf numFmtId="49" fontId="4" fillId="0" borderId="0" xfId="0" applyNumberFormat="1" applyFont="1" applyAlignment="1">
      <alignment horizontal="center" vertical="center"/>
    </xf>
    <xf numFmtId="3" fontId="45" fillId="0" borderId="0" xfId="0" applyNumberFormat="1" applyFont="1" applyAlignment="1">
      <alignment horizontal="center"/>
    </xf>
    <xf numFmtId="0" fontId="45" fillId="0" borderId="0" xfId="0" applyFont="1" applyAlignment="1">
      <alignment horizontal="center" wrapText="1"/>
    </xf>
    <xf numFmtId="2" fontId="45" fillId="0" borderId="0" xfId="0" applyNumberFormat="1" applyFont="1" applyAlignment="1">
      <alignment horizontal="right"/>
    </xf>
    <xf numFmtId="0" fontId="27" fillId="0" borderId="0" xfId="0" applyFont="1" applyAlignment="1">
      <alignment horizontal="center" vertical="top"/>
    </xf>
    <xf numFmtId="0" fontId="4" fillId="0" borderId="0" xfId="0" applyFont="1" applyAlignment="1">
      <alignment horizontal="right" wrapText="1"/>
    </xf>
    <xf numFmtId="0" fontId="4" fillId="0" borderId="0" xfId="0" quotePrefix="1" applyFont="1" applyAlignment="1">
      <alignment horizontal="center" vertical="top"/>
    </xf>
    <xf numFmtId="0" fontId="4" fillId="0" borderId="0" xfId="0" quotePrefix="1" applyFont="1" applyAlignment="1">
      <alignment horizontal="center" vertical="center"/>
    </xf>
    <xf numFmtId="0" fontId="4" fillId="0" borderId="57" xfId="0" applyFont="1" applyBorder="1" applyAlignment="1">
      <alignment horizontal="right"/>
    </xf>
    <xf numFmtId="4" fontId="4" fillId="0" borderId="57" xfId="0" applyNumberFormat="1" applyFont="1" applyBorder="1" applyAlignment="1">
      <alignment horizontal="center"/>
    </xf>
    <xf numFmtId="4" fontId="4" fillId="0" borderId="57" xfId="0" applyNumberFormat="1" applyFont="1" applyBorder="1"/>
    <xf numFmtId="4" fontId="27" fillId="0" borderId="0" xfId="0" applyNumberFormat="1" applyFont="1" applyAlignment="1">
      <alignment horizontal="justify" vertical="top" wrapText="1"/>
    </xf>
    <xf numFmtId="0" fontId="4" fillId="0" borderId="0" xfId="0" applyFont="1" applyAlignment="1">
      <alignment wrapText="1"/>
    </xf>
    <xf numFmtId="49" fontId="55" fillId="0" borderId="0" xfId="0" applyNumberFormat="1" applyFont="1" applyAlignment="1">
      <alignment horizontal="center" vertical="top" wrapText="1"/>
    </xf>
    <xf numFmtId="0" fontId="45" fillId="0" borderId="0" xfId="0" applyFont="1" applyAlignment="1">
      <alignment wrapText="1"/>
    </xf>
    <xf numFmtId="0" fontId="45" fillId="0" borderId="51" xfId="0" applyFont="1" applyBorder="1" applyAlignment="1">
      <alignment horizontal="right"/>
    </xf>
    <xf numFmtId="3" fontId="45" fillId="0" borderId="51" xfId="0" applyNumberFormat="1" applyFont="1" applyBorder="1" applyAlignment="1">
      <alignment horizontal="center"/>
    </xf>
    <xf numFmtId="0" fontId="45" fillId="0" borderId="51" xfId="0" applyFont="1" applyBorder="1" applyAlignment="1">
      <alignment horizontal="center"/>
    </xf>
    <xf numFmtId="0" fontId="45" fillId="0" borderId="0" xfId="0" applyFont="1" applyAlignment="1">
      <alignment vertical="top" wrapText="1"/>
    </xf>
    <xf numFmtId="0" fontId="27" fillId="0" borderId="0" xfId="0" applyFont="1" applyAlignment="1">
      <alignment horizontal="left"/>
    </xf>
    <xf numFmtId="49" fontId="27" fillId="0" borderId="0" xfId="0" applyNumberFormat="1" applyFont="1" applyAlignment="1">
      <alignment horizontal="center" vertical="top" wrapText="1"/>
    </xf>
    <xf numFmtId="0" fontId="0" fillId="0" borderId="0" xfId="0" applyAlignment="1">
      <alignment horizontal="left"/>
    </xf>
    <xf numFmtId="4" fontId="64" fillId="0" borderId="0" xfId="0" applyNumberFormat="1" applyFont="1"/>
    <xf numFmtId="0" fontId="27" fillId="0" borderId="0" xfId="0" quotePrefix="1" applyFont="1" applyAlignment="1">
      <alignment horizontal="center" vertical="top" wrapText="1"/>
    </xf>
    <xf numFmtId="4" fontId="27" fillId="0" borderId="0" xfId="0" applyNumberFormat="1" applyFont="1" applyAlignment="1">
      <alignment horizontal="center" wrapText="1"/>
    </xf>
    <xf numFmtId="0" fontId="4" fillId="0" borderId="0" xfId="0" applyFont="1" applyAlignment="1">
      <alignment horizontal="center" wrapText="1"/>
    </xf>
    <xf numFmtId="0" fontId="27" fillId="0" borderId="35" xfId="0" applyFont="1" applyBorder="1" applyAlignment="1">
      <alignment horizontal="left" vertical="top" wrapText="1"/>
    </xf>
    <xf numFmtId="0" fontId="49" fillId="0" borderId="0" xfId="0" applyFont="1"/>
    <xf numFmtId="49" fontId="55" fillId="0" borderId="0" xfId="0" quotePrefix="1" applyNumberFormat="1" applyFont="1" applyAlignment="1">
      <alignment horizontal="center" vertical="top"/>
    </xf>
    <xf numFmtId="0" fontId="41" fillId="0" borderId="0" xfId="0" applyFont="1" applyAlignment="1">
      <alignment vertical="center"/>
    </xf>
    <xf numFmtId="3" fontId="45" fillId="0" borderId="51" xfId="0" applyNumberFormat="1" applyFont="1" applyBorder="1" applyAlignment="1">
      <alignment horizontal="center" vertical="center"/>
    </xf>
    <xf numFmtId="0" fontId="55" fillId="0" borderId="0" xfId="0" applyFont="1" applyAlignment="1">
      <alignment horizontal="left" vertical="top" wrapText="1"/>
    </xf>
    <xf numFmtId="0" fontId="45" fillId="0" borderId="0" xfId="0" quotePrefix="1" applyFont="1" applyAlignment="1">
      <alignment horizontal="center" vertical="top"/>
    </xf>
    <xf numFmtId="0" fontId="65" fillId="0" borderId="0" xfId="0" applyFont="1" applyAlignment="1">
      <alignment horizontal="left" vertical="top" wrapText="1"/>
    </xf>
    <xf numFmtId="16" fontId="45" fillId="0" borderId="0" xfId="0" quotePrefix="1" applyNumberFormat="1" applyFont="1" applyAlignment="1">
      <alignment horizontal="center" vertical="top"/>
    </xf>
    <xf numFmtId="3" fontId="45" fillId="0" borderId="0" xfId="0" applyNumberFormat="1" applyFont="1" applyAlignment="1">
      <alignment horizontal="right"/>
    </xf>
    <xf numFmtId="49" fontId="27" fillId="0" borderId="0" xfId="0" applyNumberFormat="1" applyFont="1" applyAlignment="1">
      <alignment horizontal="justify" vertical="top"/>
    </xf>
    <xf numFmtId="49" fontId="45" fillId="0" borderId="0" xfId="0" quotePrefix="1" applyNumberFormat="1" applyFont="1" applyAlignment="1">
      <alignment horizontal="center" vertical="top"/>
    </xf>
    <xf numFmtId="0" fontId="66" fillId="0" borderId="0" xfId="0" applyFont="1" applyAlignment="1">
      <alignment horizontal="right" vertical="top"/>
    </xf>
    <xf numFmtId="4" fontId="66" fillId="0" borderId="0" xfId="0" applyNumberFormat="1" applyFont="1" applyAlignment="1">
      <alignment horizontal="center" vertical="top"/>
    </xf>
    <xf numFmtId="49" fontId="45" fillId="0" borderId="0" xfId="0" applyNumberFormat="1" applyFont="1" applyAlignment="1">
      <alignment horizontal="center" vertical="center"/>
    </xf>
    <xf numFmtId="4" fontId="45" fillId="0" borderId="51" xfId="0" applyNumberFormat="1" applyFont="1" applyBorder="1" applyAlignment="1">
      <alignment horizontal="center" vertical="center"/>
    </xf>
    <xf numFmtId="0" fontId="45" fillId="0" borderId="0" xfId="0" applyFont="1" applyAlignment="1">
      <alignment horizontal="right" vertical="top"/>
    </xf>
    <xf numFmtId="4" fontId="45" fillId="0" borderId="51" xfId="0" applyNumberFormat="1" applyFont="1" applyBorder="1" applyAlignment="1">
      <alignment horizontal="center"/>
    </xf>
    <xf numFmtId="49" fontId="45" fillId="0" borderId="0" xfId="0" quotePrefix="1" applyNumberFormat="1" applyFont="1" applyAlignment="1">
      <alignment horizontal="center" vertical="center"/>
    </xf>
    <xf numFmtId="0" fontId="45" fillId="0" borderId="0" xfId="0" applyFont="1" applyAlignment="1">
      <alignment horizontal="justify" vertical="center" wrapText="1"/>
    </xf>
    <xf numFmtId="0" fontId="66" fillId="0" borderId="0" xfId="0" applyFont="1" applyAlignment="1">
      <alignment horizontal="right" vertical="center"/>
    </xf>
    <xf numFmtId="4" fontId="66" fillId="0" borderId="0" xfId="0" applyNumberFormat="1" applyFont="1" applyAlignment="1">
      <alignment horizontal="center" vertical="center"/>
    </xf>
    <xf numFmtId="0" fontId="45" fillId="0" borderId="0" xfId="0" applyFont="1" applyAlignment="1">
      <alignment horizontal="left" vertical="center" wrapText="1"/>
    </xf>
    <xf numFmtId="0" fontId="45" fillId="0" borderId="0" xfId="0" applyFont="1" applyAlignment="1">
      <alignment horizontal="right" vertical="center"/>
    </xf>
    <xf numFmtId="4" fontId="27" fillId="0" borderId="0" xfId="0" applyNumberFormat="1" applyFont="1" applyAlignment="1">
      <alignment horizontal="right"/>
    </xf>
    <xf numFmtId="49" fontId="4" fillId="0" borderId="0" xfId="0" applyNumberFormat="1" applyFont="1" applyAlignment="1">
      <alignment horizontal="center" vertical="justify"/>
    </xf>
    <xf numFmtId="4" fontId="4" fillId="0" borderId="0" xfId="0" applyNumberFormat="1" applyFont="1" applyAlignment="1">
      <alignment horizontal="justify" vertical="justify"/>
    </xf>
    <xf numFmtId="0" fontId="4" fillId="0" borderId="0" xfId="0" applyFont="1" applyAlignment="1">
      <alignment horizontal="right" vertical="justify"/>
    </xf>
    <xf numFmtId="0" fontId="4" fillId="0" borderId="51" xfId="0" applyFont="1" applyBorder="1" applyAlignment="1">
      <alignment horizontal="right" vertical="center" wrapText="1"/>
    </xf>
    <xf numFmtId="0" fontId="27" fillId="0" borderId="0" xfId="13" quotePrefix="1" applyFont="1" applyAlignment="1">
      <alignment horizontal="center" vertical="top"/>
    </xf>
    <xf numFmtId="0" fontId="27" fillId="0" borderId="0" xfId="13" quotePrefix="1" applyFont="1" applyAlignment="1">
      <alignment horizontal="left" vertical="top"/>
    </xf>
    <xf numFmtId="0" fontId="27" fillId="0" borderId="0" xfId="13" quotePrefix="1" applyFont="1" applyAlignment="1">
      <alignment horizontal="left" vertical="center"/>
    </xf>
    <xf numFmtId="0" fontId="27" fillId="0" borderId="4" xfId="14" applyFont="1" applyBorder="1" applyAlignment="1">
      <alignment horizontal="left" vertical="center" wrapText="1"/>
    </xf>
    <xf numFmtId="4" fontId="4" fillId="0" borderId="4" xfId="0" applyNumberFormat="1" applyFont="1" applyBorder="1" applyAlignment="1">
      <alignment horizontal="center"/>
    </xf>
    <xf numFmtId="4" fontId="45" fillId="0" borderId="4" xfId="0" applyNumberFormat="1" applyFont="1" applyBorder="1" applyAlignment="1">
      <alignment horizontal="right"/>
    </xf>
    <xf numFmtId="0" fontId="4" fillId="0" borderId="0" xfId="14" applyFont="1" applyAlignment="1">
      <alignment horizontal="left" vertical="top" wrapText="1"/>
    </xf>
    <xf numFmtId="0" fontId="27" fillId="0" borderId="0" xfId="14" applyFont="1" applyAlignment="1">
      <alignment horizontal="justify" vertical="top" wrapText="1"/>
    </xf>
    <xf numFmtId="0" fontId="4" fillId="0" borderId="0" xfId="13" applyAlignment="1">
      <alignment horizontal="left" vertical="top" wrapText="1"/>
    </xf>
    <xf numFmtId="0" fontId="27" fillId="0" borderId="0" xfId="14" applyFont="1" applyAlignment="1">
      <alignment horizontal="left" vertical="top" wrapText="1"/>
    </xf>
    <xf numFmtId="0" fontId="43" fillId="0" borderId="0" xfId="0" applyFont="1" applyAlignment="1">
      <alignment vertical="center" wrapText="1"/>
    </xf>
    <xf numFmtId="0" fontId="0" fillId="0" borderId="0" xfId="0" applyAlignment="1">
      <alignment vertical="center"/>
    </xf>
    <xf numFmtId="0" fontId="4" fillId="0" borderId="0" xfId="13" applyAlignment="1">
      <alignment horizontal="justify" vertical="top" wrapText="1"/>
    </xf>
    <xf numFmtId="0" fontId="55" fillId="0" borderId="0" xfId="0" applyFont="1"/>
    <xf numFmtId="0" fontId="4" fillId="0" borderId="54" xfId="0" applyFont="1" applyBorder="1"/>
    <xf numFmtId="0" fontId="44" fillId="0" borderId="50" xfId="0" applyFont="1" applyBorder="1" applyAlignment="1">
      <alignment horizontal="left" vertical="center" wrapText="1"/>
    </xf>
    <xf numFmtId="4" fontId="4" fillId="0" borderId="43" xfId="0" applyNumberFormat="1" applyFont="1" applyBorder="1" applyAlignment="1">
      <alignment vertical="center"/>
    </xf>
    <xf numFmtId="4" fontId="4" fillId="0" borderId="51" xfId="0" applyNumberFormat="1" applyFont="1" applyBorder="1" applyAlignment="1" applyProtection="1">
      <alignment horizontal="center" vertical="center"/>
      <protection locked="0"/>
    </xf>
    <xf numFmtId="4" fontId="45" fillId="0" borderId="51" xfId="0" applyNumberFormat="1" applyFont="1" applyBorder="1" applyAlignment="1" applyProtection="1">
      <alignment horizontal="right" vertical="center"/>
      <protection locked="0"/>
    </xf>
    <xf numFmtId="4" fontId="4" fillId="0" borderId="5" xfId="0" applyNumberFormat="1" applyFont="1" applyBorder="1" applyAlignment="1" applyProtection="1">
      <alignment horizontal="center" vertical="center"/>
      <protection locked="0"/>
    </xf>
    <xf numFmtId="4" fontId="4" fillId="0" borderId="51" xfId="0" applyNumberFormat="1" applyFont="1" applyBorder="1" applyAlignment="1" applyProtection="1">
      <alignment horizontal="right" vertical="center"/>
      <protection locked="0"/>
    </xf>
    <xf numFmtId="4" fontId="47" fillId="0" borderId="51" xfId="0" applyNumberFormat="1" applyFont="1" applyBorder="1" applyAlignment="1" applyProtection="1">
      <alignment horizontal="center" vertical="center"/>
      <protection locked="0"/>
    </xf>
    <xf numFmtId="4" fontId="4" fillId="0" borderId="51" xfId="0" applyNumberFormat="1" applyFont="1" applyBorder="1" applyProtection="1">
      <protection locked="0"/>
    </xf>
    <xf numFmtId="4" fontId="4" fillId="0" borderId="51" xfId="0" applyNumberFormat="1" applyFont="1" applyBorder="1" applyAlignment="1" applyProtection="1">
      <alignment horizontal="right"/>
      <protection locked="0"/>
    </xf>
    <xf numFmtId="4" fontId="45" fillId="0" borderId="51" xfId="0" applyNumberFormat="1" applyFont="1" applyBorder="1" applyAlignment="1" applyProtection="1">
      <alignment vertical="center"/>
      <protection locked="0"/>
    </xf>
    <xf numFmtId="4" fontId="45" fillId="0" borderId="43" xfId="0" applyNumberFormat="1" applyFont="1" applyBorder="1" applyAlignment="1" applyProtection="1">
      <alignment horizontal="center" vertical="center"/>
      <protection locked="0"/>
    </xf>
    <xf numFmtId="4" fontId="4" fillId="0" borderId="51" xfId="0" applyNumberFormat="1" applyFont="1" applyBorder="1" applyAlignment="1" applyProtection="1">
      <alignment vertical="center"/>
      <protection locked="0"/>
    </xf>
    <xf numFmtId="0" fontId="27" fillId="0" borderId="4" xfId="0" applyFont="1" applyBorder="1" applyAlignment="1" applyProtection="1">
      <alignment horizontal="justify" vertical="center" wrapText="1"/>
      <protection locked="0"/>
    </xf>
    <xf numFmtId="0" fontId="27" fillId="0" borderId="5" xfId="0" applyFont="1" applyBorder="1" applyAlignment="1" applyProtection="1">
      <alignment horizontal="justify" vertical="center" wrapText="1"/>
      <protection locked="0"/>
    </xf>
    <xf numFmtId="0" fontId="53" fillId="0" borderId="4" xfId="0" applyFont="1" applyBorder="1" applyAlignment="1" applyProtection="1">
      <alignment horizontal="center" vertical="top"/>
      <protection locked="0"/>
    </xf>
    <xf numFmtId="0" fontId="53" fillId="0" borderId="5" xfId="0" applyFont="1" applyBorder="1" applyAlignment="1" applyProtection="1">
      <alignment horizontal="center" vertical="top"/>
      <protection locked="0"/>
    </xf>
    <xf numFmtId="4" fontId="45" fillId="0" borderId="51" xfId="0" applyNumberFormat="1" applyFont="1" applyBorder="1" applyAlignment="1" applyProtection="1">
      <alignment horizontal="right"/>
      <protection locked="0"/>
    </xf>
    <xf numFmtId="4" fontId="4" fillId="0" borderId="43" xfId="0" applyNumberFormat="1" applyFont="1" applyBorder="1" applyAlignment="1" applyProtection="1">
      <alignment horizontal="center" vertical="center"/>
      <protection locked="0"/>
    </xf>
    <xf numFmtId="2" fontId="4" fillId="0" borderId="51" xfId="0" applyNumberFormat="1" applyFont="1" applyBorder="1" applyAlignment="1" applyProtection="1">
      <alignment horizontal="center" vertical="center"/>
      <protection locked="0"/>
    </xf>
    <xf numFmtId="4" fontId="27" fillId="0" borderId="48" xfId="0" applyNumberFormat="1" applyFont="1" applyBorder="1" applyAlignment="1" applyProtection="1">
      <alignment horizontal="center" vertical="center"/>
      <protection locked="0"/>
    </xf>
    <xf numFmtId="0" fontId="4" fillId="0" borderId="0" xfId="0" applyFont="1" applyBorder="1" applyAlignment="1">
      <alignment horizontal="left" vertical="top" wrapText="1"/>
    </xf>
    <xf numFmtId="0" fontId="0" fillId="0" borderId="0" xfId="0" applyBorder="1" applyAlignment="1">
      <alignment vertical="top"/>
    </xf>
    <xf numFmtId="4" fontId="4" fillId="0" borderId="51" xfId="0" applyNumberFormat="1" applyFont="1" applyBorder="1" applyAlignment="1" applyProtection="1">
      <alignment horizontal="right" vertical="top"/>
      <protection locked="0"/>
    </xf>
    <xf numFmtId="4" fontId="4" fillId="0" borderId="51" xfId="0" applyNumberFormat="1" applyFont="1" applyBorder="1" applyAlignment="1" applyProtection="1">
      <alignment horizontal="center"/>
      <protection locked="0"/>
    </xf>
    <xf numFmtId="4" fontId="23" fillId="0" borderId="7" xfId="12" applyNumberFormat="1" applyFont="1" applyFill="1" applyBorder="1" applyAlignment="1">
      <alignment horizontal="center" vertical="center" wrapText="1"/>
    </xf>
    <xf numFmtId="166" fontId="23" fillId="0" borderId="8" xfId="12" applyNumberFormat="1" applyFont="1" applyFill="1" applyBorder="1" applyAlignment="1">
      <alignment horizontal="center" vertical="center" wrapText="1"/>
    </xf>
    <xf numFmtId="4" fontId="23" fillId="0" borderId="12" xfId="12" applyNumberFormat="1" applyFont="1" applyFill="1" applyBorder="1" applyAlignment="1">
      <alignment horizontal="center" vertical="center" wrapText="1"/>
    </xf>
    <xf numFmtId="166" fontId="23" fillId="0" borderId="13" xfId="12" applyNumberFormat="1" applyFont="1" applyFill="1" applyBorder="1" applyAlignment="1">
      <alignment horizontal="center" vertical="center" wrapText="1"/>
    </xf>
    <xf numFmtId="4" fontId="24" fillId="0" borderId="12" xfId="12" applyNumberFormat="1" applyFont="1" applyFill="1" applyBorder="1" applyAlignment="1">
      <alignment horizontal="center"/>
    </xf>
    <xf numFmtId="166" fontId="24" fillId="0" borderId="13" xfId="12" applyNumberFormat="1" applyFont="1" applyFill="1" applyBorder="1" applyAlignment="1">
      <alignment horizontal="right"/>
    </xf>
    <xf numFmtId="4" fontId="24" fillId="0" borderId="0" xfId="12" applyNumberFormat="1" applyFont="1" applyFill="1" applyAlignment="1">
      <alignment horizontal="right"/>
    </xf>
    <xf numFmtId="166" fontId="24" fillId="0" borderId="16" xfId="12" applyNumberFormat="1" applyFont="1" applyFill="1" applyBorder="1" applyAlignment="1">
      <alignment horizontal="right"/>
    </xf>
    <xf numFmtId="4" fontId="24" fillId="0" borderId="3" xfId="12" applyNumberFormat="1" applyFont="1" applyFill="1" applyBorder="1" applyAlignment="1">
      <alignment horizontal="right"/>
    </xf>
    <xf numFmtId="166" fontId="24" fillId="0" borderId="21" xfId="12" applyNumberFormat="1" applyFont="1" applyFill="1" applyBorder="1" applyAlignment="1">
      <alignment horizontal="right"/>
    </xf>
    <xf numFmtId="4" fontId="23" fillId="0" borderId="5" xfId="12" applyNumberFormat="1" applyFont="1" applyFill="1" applyBorder="1" applyAlignment="1">
      <alignment horizontal="right"/>
    </xf>
    <xf numFmtId="166" fontId="23" fillId="0" borderId="23" xfId="12" applyNumberFormat="1" applyFont="1" applyFill="1" applyBorder="1" applyAlignment="1">
      <alignment horizontal="right"/>
    </xf>
    <xf numFmtId="4" fontId="24" fillId="0" borderId="12" xfId="12" applyNumberFormat="1" applyFont="1" applyFill="1" applyBorder="1" applyAlignment="1">
      <alignment horizontal="right"/>
    </xf>
    <xf numFmtId="43" fontId="24" fillId="0" borderId="0" xfId="12" applyFont="1" applyFill="1" applyProtection="1">
      <protection locked="0"/>
    </xf>
    <xf numFmtId="166" fontId="24" fillId="0" borderId="13" xfId="12" applyNumberFormat="1" applyFont="1" applyFill="1" applyBorder="1" applyAlignment="1" applyProtection="1">
      <alignment horizontal="right"/>
      <protection locked="0"/>
    </xf>
    <xf numFmtId="43" fontId="24" fillId="0" borderId="0" xfId="12" applyFont="1" applyFill="1"/>
    <xf numFmtId="43" fontId="24" fillId="0" borderId="12" xfId="12" applyFont="1" applyFill="1" applyBorder="1" applyProtection="1">
      <protection locked="0"/>
    </xf>
    <xf numFmtId="43" fontId="24" fillId="0" borderId="12" xfId="12" applyFont="1" applyFill="1" applyBorder="1"/>
    <xf numFmtId="43" fontId="24" fillId="0" borderId="25" xfId="12" applyFont="1" applyFill="1" applyBorder="1"/>
    <xf numFmtId="43" fontId="24" fillId="0" borderId="27" xfId="12" applyFont="1" applyFill="1" applyBorder="1"/>
    <xf numFmtId="166" fontId="23" fillId="0" borderId="28" xfId="12" applyNumberFormat="1" applyFont="1" applyFill="1" applyBorder="1" applyAlignment="1" applyProtection="1">
      <alignment horizontal="right"/>
      <protection locked="0"/>
    </xf>
    <xf numFmtId="166" fontId="23" fillId="0" borderId="0" xfId="12" applyNumberFormat="1" applyFont="1" applyFill="1" applyAlignment="1">
      <alignment horizontal="right"/>
    </xf>
    <xf numFmtId="43" fontId="24" fillId="0" borderId="30" xfId="12" applyFont="1" applyFill="1" applyBorder="1"/>
    <xf numFmtId="166" fontId="24" fillId="0" borderId="31" xfId="12" applyNumberFormat="1" applyFont="1" applyFill="1" applyBorder="1"/>
    <xf numFmtId="166" fontId="23" fillId="0" borderId="31" xfId="12" applyNumberFormat="1" applyFont="1" applyFill="1" applyBorder="1" applyAlignment="1">
      <alignment horizontal="right"/>
    </xf>
    <xf numFmtId="43" fontId="24" fillId="0" borderId="32" xfId="12" applyFont="1" applyFill="1" applyBorder="1"/>
    <xf numFmtId="166" fontId="23" fillId="0" borderId="33" xfId="12" applyNumberFormat="1" applyFont="1" applyFill="1" applyBorder="1" applyAlignment="1">
      <alignment horizontal="right"/>
    </xf>
    <xf numFmtId="166" fontId="23" fillId="0" borderId="13" xfId="12" applyNumberFormat="1" applyFont="1" applyFill="1" applyBorder="1" applyAlignment="1">
      <alignment horizontal="right"/>
    </xf>
    <xf numFmtId="166" fontId="24" fillId="0" borderId="0" xfId="12" applyNumberFormat="1" applyFont="1" applyFill="1" applyAlignment="1">
      <alignment horizontal="right"/>
    </xf>
    <xf numFmtId="166" fontId="23" fillId="0" borderId="16" xfId="12" applyNumberFormat="1" applyFont="1" applyFill="1" applyBorder="1" applyAlignment="1">
      <alignment horizontal="right"/>
    </xf>
    <xf numFmtId="43" fontId="24" fillId="0" borderId="0" xfId="12" applyFont="1" applyFill="1" applyAlignment="1">
      <alignment vertical="center"/>
    </xf>
    <xf numFmtId="166" fontId="24" fillId="0" borderId="13" xfId="12" applyNumberFormat="1" applyFont="1" applyFill="1" applyBorder="1" applyAlignment="1">
      <alignment horizontal="right" vertical="center"/>
    </xf>
    <xf numFmtId="43" fontId="24" fillId="0" borderId="0" xfId="12" applyFont="1" applyFill="1" applyAlignment="1" applyProtection="1">
      <alignment horizontal="right"/>
      <protection locked="0"/>
    </xf>
    <xf numFmtId="43" fontId="24" fillId="0" borderId="0" xfId="12" applyFont="1" applyFill="1" applyAlignment="1">
      <alignment horizontal="right"/>
    </xf>
    <xf numFmtId="166" fontId="24" fillId="0" borderId="34" xfId="12" applyNumberFormat="1" applyFont="1" applyFill="1" applyBorder="1" applyAlignment="1">
      <alignment horizontal="right"/>
    </xf>
    <xf numFmtId="166" fontId="24" fillId="0" borderId="16" xfId="12" applyNumberFormat="1" applyFont="1" applyFill="1" applyBorder="1" applyAlignment="1" applyProtection="1">
      <alignment horizontal="right"/>
      <protection locked="0"/>
    </xf>
    <xf numFmtId="4" fontId="23" fillId="0" borderId="0" xfId="12" applyNumberFormat="1" applyFont="1" applyFill="1" applyAlignment="1">
      <alignment horizontal="right"/>
    </xf>
    <xf numFmtId="43" fontId="24" fillId="0" borderId="35" xfId="12" applyFont="1" applyFill="1" applyBorder="1"/>
    <xf numFmtId="166" fontId="23" fillId="0" borderId="36" xfId="12" applyNumberFormat="1" applyFont="1" applyFill="1" applyBorder="1" applyAlignment="1">
      <alignment horizontal="right"/>
    </xf>
    <xf numFmtId="43" fontId="24" fillId="0" borderId="5" xfId="12" applyFont="1" applyFill="1" applyBorder="1"/>
    <xf numFmtId="43" fontId="24" fillId="0" borderId="2" xfId="12" applyFont="1" applyFill="1" applyBorder="1"/>
    <xf numFmtId="166" fontId="23" fillId="0" borderId="2" xfId="12" applyNumberFormat="1" applyFont="1" applyFill="1" applyBorder="1" applyAlignment="1">
      <alignment horizontal="right"/>
    </xf>
    <xf numFmtId="166" fontId="24" fillId="0" borderId="3" xfId="12" applyNumberFormat="1" applyFont="1" applyFill="1" applyBorder="1" applyAlignment="1">
      <alignment horizontal="right"/>
    </xf>
    <xf numFmtId="166" fontId="24" fillId="0" borderId="31" xfId="12" applyNumberFormat="1" applyFont="1" applyFill="1" applyBorder="1" applyAlignment="1">
      <alignment horizontal="right"/>
    </xf>
    <xf numFmtId="166" fontId="24" fillId="0" borderId="33" xfId="12" applyNumberFormat="1" applyFont="1" applyFill="1" applyBorder="1" applyAlignment="1">
      <alignment horizontal="right"/>
    </xf>
    <xf numFmtId="43" fontId="24" fillId="0" borderId="39" xfId="12" applyFont="1" applyFill="1" applyBorder="1"/>
    <xf numFmtId="166" fontId="24" fillId="0" borderId="40" xfId="12" applyNumberFormat="1" applyFont="1" applyFill="1" applyBorder="1" applyAlignment="1">
      <alignment horizontal="right"/>
    </xf>
    <xf numFmtId="166" fontId="24" fillId="0" borderId="2" xfId="12" applyNumberFormat="1" applyFont="1" applyFill="1" applyBorder="1" applyAlignment="1">
      <alignment horizontal="right"/>
    </xf>
    <xf numFmtId="4" fontId="22" fillId="0" borderId="42" xfId="12" applyNumberFormat="1" applyFill="1" applyBorder="1" applyProtection="1">
      <protection locked="0"/>
    </xf>
    <xf numFmtId="166" fontId="29" fillId="0" borderId="0" xfId="12" applyNumberFormat="1" applyFont="1" applyFill="1"/>
    <xf numFmtId="4" fontId="22" fillId="0" borderId="44" xfId="12" applyNumberFormat="1" applyFill="1" applyBorder="1" applyProtection="1">
      <protection locked="0"/>
    </xf>
    <xf numFmtId="4" fontId="22" fillId="0" borderId="33" xfId="12" applyNumberFormat="1" applyFill="1" applyBorder="1" applyProtection="1">
      <protection locked="0"/>
    </xf>
    <xf numFmtId="4" fontId="31" fillId="0" borderId="47" xfId="12" applyNumberFormat="1" applyFont="1" applyFill="1" applyBorder="1" applyProtection="1">
      <protection locked="0"/>
    </xf>
    <xf numFmtId="4" fontId="22" fillId="0" borderId="0" xfId="12" applyNumberFormat="1" applyFill="1"/>
    <xf numFmtId="166" fontId="22" fillId="0" borderId="0" xfId="12" applyNumberFormat="1" applyFill="1"/>
    <xf numFmtId="4" fontId="24" fillId="0" borderId="0" xfId="12" applyNumberFormat="1" applyFont="1" applyFill="1"/>
    <xf numFmtId="4" fontId="22" fillId="0" borderId="0" xfId="12" applyNumberFormat="1" applyFill="1" applyAlignment="1">
      <alignment horizontal="right"/>
    </xf>
    <xf numFmtId="166" fontId="22" fillId="0" borderId="0" xfId="12" applyNumberFormat="1" applyFill="1" applyAlignment="1">
      <alignment horizontal="right"/>
    </xf>
    <xf numFmtId="49" fontId="23" fillId="0" borderId="0" xfId="11" applyNumberFormat="1" applyFont="1" applyAlignment="1">
      <alignment horizontal="left" vertical="top" wrapText="1"/>
    </xf>
    <xf numFmtId="0" fontId="0" fillId="0" borderId="0" xfId="0"/>
    <xf numFmtId="0" fontId="7" fillId="0" borderId="0" xfId="1" applyFont="1"/>
    <xf numFmtId="0" fontId="7" fillId="0" borderId="0" xfId="1" applyFont="1" applyAlignment="1">
      <alignment vertical="center"/>
    </xf>
    <xf numFmtId="0" fontId="7" fillId="0" borderId="0" xfId="1" applyFont="1" applyAlignment="1">
      <alignment vertical="center" wrapText="1"/>
    </xf>
    <xf numFmtId="0" fontId="7" fillId="0" borderId="0" xfId="1" applyFont="1" applyAlignment="1">
      <alignment horizontal="right"/>
    </xf>
    <xf numFmtId="0" fontId="3" fillId="0" borderId="0" xfId="6" applyAlignment="1">
      <alignment horizontal="center" vertical="center" wrapText="1"/>
    </xf>
    <xf numFmtId="0" fontId="9" fillId="0" borderId="0" xfId="1" applyFont="1" applyAlignment="1">
      <alignment horizontal="left"/>
    </xf>
    <xf numFmtId="0" fontId="3" fillId="0" borderId="0" xfId="6" applyAlignment="1">
      <alignment horizontal="center" vertical="center"/>
    </xf>
    <xf numFmtId="0" fontId="9" fillId="0" borderId="0" xfId="1" applyFont="1"/>
    <xf numFmtId="0" fontId="15" fillId="0" borderId="0" xfId="3" applyFont="1" applyAlignment="1">
      <alignment horizontal="left"/>
    </xf>
    <xf numFmtId="0" fontId="15" fillId="0" borderId="0" xfId="3" applyFont="1"/>
    <xf numFmtId="43" fontId="15" fillId="0" borderId="0" xfId="5" applyFont="1"/>
    <xf numFmtId="0" fontId="15" fillId="0" borderId="0" xfId="3" applyFont="1" applyAlignment="1">
      <alignment horizontal="right"/>
    </xf>
    <xf numFmtId="0" fontId="6" fillId="0" borderId="0" xfId="1" applyFont="1"/>
    <xf numFmtId="0" fontId="17" fillId="0" borderId="0" xfId="3" applyFont="1" applyAlignment="1">
      <alignment horizontal="left" vertical="top"/>
    </xf>
    <xf numFmtId="0" fontId="17" fillId="0" borderId="0" xfId="3" applyFont="1" applyAlignment="1">
      <alignment horizontal="left" wrapText="1"/>
    </xf>
    <xf numFmtId="0" fontId="15" fillId="0" borderId="0" xfId="3" applyFont="1" applyAlignment="1">
      <alignment horizontal="center" vertical="top" wrapText="1"/>
    </xf>
    <xf numFmtId="0" fontId="15" fillId="0" borderId="0" xfId="3" applyFont="1" applyAlignment="1">
      <alignment vertical="top" wrapText="1"/>
    </xf>
    <xf numFmtId="0" fontId="17" fillId="0" borderId="0" xfId="3" applyFont="1" applyAlignment="1">
      <alignment horizontal="left" vertical="top" wrapText="1"/>
    </xf>
    <xf numFmtId="0" fontId="15" fillId="0" borderId="0" xfId="3" applyFont="1" applyAlignment="1">
      <alignment horizontal="left" vertical="top"/>
    </xf>
    <xf numFmtId="43" fontId="15" fillId="0" borderId="0" xfId="5" applyFont="1" applyAlignment="1">
      <alignment horizontal="left" vertical="top"/>
    </xf>
    <xf numFmtId="43" fontId="15" fillId="0" borderId="0" xfId="5" applyFont="1" applyAlignment="1">
      <alignment vertical="top"/>
    </xf>
    <xf numFmtId="0" fontId="15" fillId="0" borderId="0" xfId="3" applyFont="1" applyAlignment="1">
      <alignment horizontal="right" vertical="top"/>
    </xf>
    <xf numFmtId="0" fontId="15" fillId="0" borderId="0" xfId="3" applyFont="1" applyAlignment="1">
      <alignment horizontal="left" vertical="top" wrapText="1"/>
    </xf>
    <xf numFmtId="1" fontId="6" fillId="0" borderId="0" xfId="6" applyNumberFormat="1" applyFont="1" applyAlignment="1">
      <alignment horizontal="right" vertical="top"/>
    </xf>
    <xf numFmtId="1" fontId="3" fillId="0" borderId="0" xfId="6" applyNumberFormat="1" applyAlignment="1">
      <alignment horizontal="right" vertical="top"/>
    </xf>
    <xf numFmtId="0" fontId="3" fillId="0" borderId="0" xfId="6" applyAlignment="1">
      <alignment horizontal="justify" vertical="top" wrapText="1"/>
    </xf>
    <xf numFmtId="4" fontId="3" fillId="0" borderId="0" xfId="6" applyNumberFormat="1" applyAlignment="1">
      <alignment horizontal="center" vertical="center"/>
    </xf>
    <xf numFmtId="4" fontId="3" fillId="0" borderId="0" xfId="6" applyNumberFormat="1" applyAlignment="1">
      <alignment horizontal="right" vertical="center"/>
    </xf>
    <xf numFmtId="0" fontId="7" fillId="0" borderId="0" xfId="1" applyFont="1" applyAlignment="1">
      <alignment horizontal="left"/>
    </xf>
    <xf numFmtId="4" fontId="7" fillId="0" borderId="0" xfId="1" applyNumberFormat="1" applyFont="1" applyAlignment="1">
      <alignment horizontal="right"/>
    </xf>
    <xf numFmtId="0" fontId="6" fillId="0" borderId="0" xfId="1" applyFont="1" applyAlignment="1">
      <alignment horizontal="center"/>
    </xf>
    <xf numFmtId="4" fontId="6" fillId="0" borderId="0" xfId="1" applyNumberFormat="1" applyFont="1" applyAlignment="1">
      <alignment horizontal="right"/>
    </xf>
    <xf numFmtId="0" fontId="6" fillId="0" borderId="0" xfId="1" applyFont="1" applyAlignment="1">
      <alignment horizontal="right"/>
    </xf>
    <xf numFmtId="0" fontId="5" fillId="0" borderId="0" xfId="1" applyFont="1" applyAlignment="1">
      <alignment horizontal="center"/>
    </xf>
    <xf numFmtId="4" fontId="5" fillId="0" borderId="0" xfId="1" applyNumberFormat="1" applyFont="1" applyAlignment="1">
      <alignment horizontal="right"/>
    </xf>
    <xf numFmtId="0" fontId="5" fillId="0" borderId="0" xfId="1" applyFont="1"/>
    <xf numFmtId="0" fontId="5" fillId="0" borderId="0" xfId="1" applyFont="1" applyAlignment="1">
      <alignment horizontal="right"/>
    </xf>
    <xf numFmtId="0" fontId="6" fillId="0" borderId="0" xfId="1" applyFont="1" applyAlignment="1">
      <alignment horizontal="right" vertical="center"/>
    </xf>
    <xf numFmtId="0" fontId="6" fillId="0" borderId="0" xfId="1" applyFont="1" applyAlignment="1">
      <alignment vertical="center" wrapText="1"/>
    </xf>
    <xf numFmtId="0" fontId="6" fillId="0" borderId="0" xfId="1" applyFont="1" applyAlignment="1">
      <alignment vertical="center"/>
    </xf>
    <xf numFmtId="4" fontId="5" fillId="0" borderId="0" xfId="1" applyNumberFormat="1" applyFont="1" applyAlignment="1">
      <alignment horizontal="right" vertical="top" wrapText="1"/>
    </xf>
    <xf numFmtId="164" fontId="6" fillId="0" borderId="0" xfId="1" applyNumberFormat="1" applyFont="1" applyAlignment="1">
      <alignment horizontal="center" wrapText="1"/>
    </xf>
    <xf numFmtId="4" fontId="6" fillId="0" borderId="0" xfId="1" applyNumberFormat="1" applyFont="1" applyAlignment="1">
      <alignment horizontal="center" wrapText="1"/>
    </xf>
    <xf numFmtId="0" fontId="3" fillId="0" borderId="0" xfId="6" applyAlignment="1">
      <alignment horizontal="right" vertical="center"/>
    </xf>
    <xf numFmtId="0" fontId="3" fillId="0" borderId="0" xfId="6" applyAlignment="1">
      <alignment horizontal="left" vertical="center"/>
    </xf>
    <xf numFmtId="0" fontId="6" fillId="0" borderId="0" xfId="1" applyFont="1" applyAlignment="1">
      <alignment horizontal="center" vertical="top" wrapText="1"/>
    </xf>
    <xf numFmtId="0" fontId="5" fillId="0" borderId="0" xfId="1" applyFont="1" applyAlignment="1">
      <alignment horizontal="right" vertical="top" wrapText="1"/>
    </xf>
    <xf numFmtId="4" fontId="3" fillId="0" borderId="0" xfId="6" applyNumberFormat="1" applyAlignment="1">
      <alignment horizontal="right" vertical="center" indent="1"/>
    </xf>
    <xf numFmtId="0" fontId="6" fillId="0" borderId="0" xfId="1" applyFont="1" applyAlignment="1">
      <alignment horizontal="left" wrapText="1"/>
    </xf>
    <xf numFmtId="0" fontId="18" fillId="0" borderId="0" xfId="6" applyFont="1" applyAlignment="1">
      <alignment horizontal="center" vertical="top"/>
    </xf>
    <xf numFmtId="0" fontId="18" fillId="0" borderId="0" xfId="6" applyFont="1" applyAlignment="1">
      <alignment horizontal="justify" vertical="center" wrapText="1"/>
    </xf>
    <xf numFmtId="4" fontId="18" fillId="0" borderId="0" xfId="6" applyNumberFormat="1" applyFont="1" applyAlignment="1">
      <alignment horizontal="right" vertical="center"/>
    </xf>
    <xf numFmtId="0" fontId="11" fillId="0" borderId="0" xfId="6" applyFont="1" applyAlignment="1">
      <alignment horizontal="center" vertical="center"/>
    </xf>
    <xf numFmtId="0" fontId="11" fillId="0" borderId="0" xfId="6" applyFont="1" applyAlignment="1">
      <alignment horizontal="left" vertical="center" wrapText="1"/>
    </xf>
    <xf numFmtId="0" fontId="7" fillId="0" borderId="0" xfId="1" applyFont="1" applyAlignment="1">
      <alignment horizontal="left" wrapText="1"/>
    </xf>
    <xf numFmtId="0" fontId="19" fillId="0" borderId="0" xfId="1" applyFont="1"/>
    <xf numFmtId="0" fontId="3" fillId="0" borderId="1" xfId="6" applyFill="1" applyBorder="1" applyAlignment="1">
      <alignment horizontal="center" vertical="center" wrapText="1"/>
    </xf>
    <xf numFmtId="0" fontId="3" fillId="0" borderId="2" xfId="6" applyFill="1" applyBorder="1" applyAlignment="1">
      <alignment horizontal="center" vertical="center"/>
    </xf>
    <xf numFmtId="0" fontId="3" fillId="0" borderId="2" xfId="6" applyFill="1" applyBorder="1" applyAlignment="1">
      <alignment horizontal="center" vertical="center" wrapText="1"/>
    </xf>
    <xf numFmtId="0" fontId="3" fillId="0" borderId="3" xfId="6" applyFill="1" applyBorder="1" applyAlignment="1">
      <alignment horizontal="center" vertical="center"/>
    </xf>
    <xf numFmtId="0" fontId="3" fillId="0" borderId="3" xfId="6" applyFill="1" applyBorder="1" applyAlignment="1">
      <alignment horizontal="center" vertical="center" wrapText="1"/>
    </xf>
    <xf numFmtId="0" fontId="8" fillId="0" borderId="0" xfId="6" applyFont="1" applyFill="1" applyAlignment="1">
      <alignment horizontal="left" vertical="center" wrapText="1"/>
    </xf>
    <xf numFmtId="0" fontId="3" fillId="0" borderId="0" xfId="6" applyFill="1" applyAlignment="1">
      <alignment horizontal="right" vertical="center"/>
    </xf>
    <xf numFmtId="0" fontId="3" fillId="0" borderId="0" xfId="6" applyFill="1" applyAlignment="1">
      <alignment horizontal="justify" vertical="top" wrapText="1"/>
    </xf>
    <xf numFmtId="4" fontId="3" fillId="0" borderId="0" xfId="6" applyNumberFormat="1" applyFill="1" applyAlignment="1" applyProtection="1">
      <alignment horizontal="center" vertical="center"/>
      <protection locked="0"/>
    </xf>
    <xf numFmtId="4" fontId="3" fillId="0" borderId="0" xfId="6" applyNumberFormat="1" applyFill="1" applyAlignment="1" applyProtection="1">
      <alignment horizontal="right" vertical="center"/>
      <protection locked="0"/>
    </xf>
    <xf numFmtId="4" fontId="3" fillId="0" borderId="0" xfId="6" applyNumberFormat="1" applyFill="1" applyAlignment="1" applyProtection="1">
      <alignment horizontal="right" vertical="center" indent="1"/>
      <protection locked="0"/>
    </xf>
    <xf numFmtId="4" fontId="6" fillId="0" borderId="0" xfId="6" applyNumberFormat="1" applyFont="1" applyFill="1" applyAlignment="1">
      <alignment horizontal="center" vertical="center"/>
    </xf>
    <xf numFmtId="0" fontId="8" fillId="0" borderId="0" xfId="6" applyFont="1" applyFill="1" applyAlignment="1">
      <alignment horizontal="justify" vertical="center" wrapText="1"/>
    </xf>
    <xf numFmtId="4" fontId="8" fillId="0" borderId="0" xfId="6" applyNumberFormat="1" applyFont="1" applyFill="1" applyAlignment="1" applyProtection="1">
      <alignment horizontal="right" vertical="center"/>
      <protection locked="0"/>
    </xf>
    <xf numFmtId="0" fontId="7" fillId="0" borderId="0" xfId="1" applyFont="1" applyFill="1" applyProtection="1">
      <protection locked="0"/>
    </xf>
    <xf numFmtId="0" fontId="7" fillId="0" borderId="0" xfId="1" applyFont="1" applyFill="1" applyAlignment="1" applyProtection="1">
      <alignment horizontal="right"/>
      <protection locked="0"/>
    </xf>
    <xf numFmtId="0" fontId="3" fillId="0" borderId="0" xfId="6" applyFill="1" applyAlignment="1" applyProtection="1">
      <alignment horizontal="center" vertical="center"/>
      <protection locked="0"/>
    </xf>
    <xf numFmtId="0" fontId="3" fillId="0" borderId="0" xfId="6" applyFill="1" applyAlignment="1" applyProtection="1">
      <alignment horizontal="right" vertical="center"/>
      <protection locked="0"/>
    </xf>
    <xf numFmtId="0" fontId="3" fillId="0" borderId="4" xfId="6" applyFill="1" applyBorder="1" applyAlignment="1">
      <alignment horizontal="justify" vertical="top" wrapText="1"/>
    </xf>
    <xf numFmtId="0" fontId="3" fillId="0" borderId="5" xfId="6" applyFill="1" applyBorder="1" applyAlignment="1">
      <alignment horizontal="justify" vertical="top" wrapText="1"/>
    </xf>
    <xf numFmtId="0" fontId="3" fillId="0" borderId="0" xfId="6" quotePrefix="1" applyFill="1" applyAlignment="1">
      <alignment horizontal="justify" vertical="top" wrapText="1"/>
    </xf>
    <xf numFmtId="4" fontId="6" fillId="0" borderId="0" xfId="6" applyNumberFormat="1" applyFont="1" applyFill="1" applyAlignment="1" applyProtection="1">
      <alignment horizontal="center" vertical="center"/>
      <protection locked="0"/>
    </xf>
    <xf numFmtId="0" fontId="3" fillId="0" borderId="0" xfId="6" applyFill="1" applyAlignment="1">
      <alignment vertical="center" wrapText="1"/>
    </xf>
    <xf numFmtId="0" fontId="3" fillId="0" borderId="0" xfId="6" applyFill="1" applyAlignment="1">
      <alignment vertical="top" wrapText="1"/>
    </xf>
    <xf numFmtId="0" fontId="3" fillId="0" borderId="0" xfId="6" applyFill="1" applyAlignment="1">
      <alignment horizontal="center" vertical="top"/>
    </xf>
    <xf numFmtId="49" fontId="11" fillId="0" borderId="0" xfId="13" applyNumberFormat="1" applyFont="1" applyFill="1" applyAlignment="1">
      <alignment vertical="top"/>
    </xf>
    <xf numFmtId="0" fontId="4" fillId="0" borderId="0" xfId="13" applyFill="1" applyAlignment="1">
      <alignment horizontal="justify" vertical="top" wrapText="1"/>
    </xf>
    <xf numFmtId="0" fontId="4" fillId="0" borderId="0" xfId="13" applyFill="1" applyAlignment="1">
      <alignment horizontal="center" vertical="center"/>
    </xf>
    <xf numFmtId="4" fontId="4" fillId="0" borderId="0" xfId="13" applyNumberFormat="1" applyFill="1" applyAlignment="1">
      <alignment horizontal="right" vertical="center" indent="1"/>
    </xf>
    <xf numFmtId="4" fontId="4" fillId="0" borderId="0" xfId="13" applyNumberFormat="1" applyFill="1" applyAlignment="1" applyProtection="1">
      <alignment horizontal="right" vertical="center" indent="1"/>
      <protection locked="0"/>
    </xf>
    <xf numFmtId="0" fontId="4" fillId="0" borderId="0" xfId="13" quotePrefix="1" applyFill="1" applyAlignment="1">
      <alignment horizontal="justify" vertical="top" wrapText="1"/>
    </xf>
    <xf numFmtId="0" fontId="3" fillId="0" borderId="0" xfId="6" applyFill="1" applyAlignment="1">
      <alignment horizontal="justify" vertical="center" wrapText="1"/>
    </xf>
    <xf numFmtId="0" fontId="11" fillId="0" borderId="0" xfId="6" applyFont="1" applyFill="1" applyAlignment="1">
      <alignment horizontal="center" vertical="center"/>
    </xf>
    <xf numFmtId="0" fontId="11" fillId="0" borderId="0" xfId="6" applyFont="1" applyFill="1" applyAlignment="1">
      <alignment horizontal="left" vertical="center" wrapText="1"/>
    </xf>
    <xf numFmtId="0" fontId="11" fillId="0" borderId="0" xfId="6" applyFont="1" applyFill="1" applyAlignment="1" applyProtection="1">
      <alignment horizontal="right" vertical="center" wrapText="1"/>
      <protection locked="0"/>
    </xf>
    <xf numFmtId="0" fontId="5" fillId="0" borderId="0" xfId="1" applyFont="1" applyFill="1" applyAlignment="1" applyProtection="1">
      <alignment horizontal="right" vertical="center"/>
      <protection locked="0"/>
    </xf>
    <xf numFmtId="0" fontId="7" fillId="0" borderId="0" xfId="1" applyFont="1" applyFill="1" applyAlignment="1" applyProtection="1">
      <alignment horizontal="center"/>
      <protection locked="0"/>
    </xf>
    <xf numFmtId="4" fontId="7" fillId="0" borderId="0" xfId="1" applyNumberFormat="1" applyFont="1" applyFill="1" applyAlignment="1" applyProtection="1">
      <alignment horizontal="right"/>
      <protection locked="0"/>
    </xf>
    <xf numFmtId="0" fontId="11" fillId="0" borderId="4" xfId="6" applyFont="1" applyFill="1" applyBorder="1" applyAlignment="1">
      <alignment horizontal="left" vertical="center" wrapText="1"/>
    </xf>
    <xf numFmtId="0" fontId="7" fillId="0" borderId="4" xfId="1" applyFont="1" applyFill="1" applyBorder="1" applyProtection="1">
      <protection locked="0"/>
    </xf>
    <xf numFmtId="4" fontId="5" fillId="0" borderId="4" xfId="1" applyNumberFormat="1" applyFont="1" applyFill="1" applyBorder="1" applyAlignment="1" applyProtection="1">
      <alignment horizontal="right"/>
      <protection locked="0"/>
    </xf>
    <xf numFmtId="0" fontId="55" fillId="0" borderId="0" xfId="0" applyFont="1" applyFill="1"/>
    <xf numFmtId="0" fontId="47" fillId="0" borderId="0" xfId="0" applyFont="1" applyFill="1" applyAlignment="1">
      <alignment vertical="center"/>
    </xf>
    <xf numFmtId="49" fontId="43" fillId="0" borderId="54" xfId="0" applyNumberFormat="1" applyFont="1" applyBorder="1" applyAlignment="1">
      <alignment horizontal="left" vertical="center"/>
    </xf>
    <xf numFmtId="49" fontId="43" fillId="0" borderId="50" xfId="0" applyNumberFormat="1" applyFont="1" applyBorder="1" applyAlignment="1">
      <alignment horizontal="left" vertical="center"/>
    </xf>
    <xf numFmtId="0" fontId="33" fillId="0" borderId="0" xfId="0" applyFont="1" applyAlignment="1">
      <alignment horizontal="center" vertical="center"/>
    </xf>
    <xf numFmtId="0" fontId="34" fillId="0" borderId="0" xfId="0" applyFont="1" applyAlignment="1">
      <alignment horizontal="center" vertical="center" wrapText="1" shrinkToFit="1"/>
    </xf>
    <xf numFmtId="0" fontId="38" fillId="0" borderId="0" xfId="0" quotePrefix="1" applyFont="1" applyAlignment="1">
      <alignment horizontal="left" vertical="top" wrapText="1" shrinkToFit="1"/>
    </xf>
    <xf numFmtId="0" fontId="38" fillId="0" borderId="0" xfId="0" applyFont="1" applyAlignment="1">
      <alignment horizontal="left" vertical="top" wrapText="1" shrinkToFit="1"/>
    </xf>
    <xf numFmtId="0" fontId="43" fillId="0" borderId="49" xfId="0" applyFont="1" applyBorder="1" applyAlignment="1">
      <alignment vertical="center" wrapText="1"/>
    </xf>
    <xf numFmtId="0" fontId="0" fillId="0" borderId="50" xfId="0" applyBorder="1" applyAlignment="1">
      <alignment vertical="center"/>
    </xf>
    <xf numFmtId="0" fontId="4" fillId="0" borderId="4" xfId="0" applyFont="1" applyBorder="1" applyAlignment="1">
      <alignment horizontal="justify" vertical="top" wrapText="1"/>
    </xf>
    <xf numFmtId="0" fontId="0" fillId="0" borderId="4" xfId="0" applyBorder="1"/>
    <xf numFmtId="49" fontId="43" fillId="0" borderId="49" xfId="0" applyNumberFormat="1" applyFont="1" applyBorder="1" applyAlignment="1">
      <alignment horizontal="left" vertical="center"/>
    </xf>
    <xf numFmtId="0" fontId="0" fillId="0" borderId="54" xfId="0" applyBorder="1"/>
    <xf numFmtId="0" fontId="0" fillId="0" borderId="50" xfId="0" applyBorder="1"/>
    <xf numFmtId="0" fontId="50" fillId="0" borderId="0" xfId="0" applyFont="1" applyAlignment="1">
      <alignment horizontal="left" vertical="top" wrapText="1"/>
    </xf>
    <xf numFmtId="0" fontId="0" fillId="0" borderId="0" xfId="0"/>
    <xf numFmtId="0" fontId="36" fillId="0" borderId="0" xfId="0" applyFont="1" applyAlignment="1">
      <alignment horizontal="center" vertical="center" wrapText="1" shrinkToFit="1"/>
    </xf>
    <xf numFmtId="0" fontId="37" fillId="0" borderId="0" xfId="0" applyFont="1" applyAlignment="1">
      <alignment horizontal="center" vertical="center" wrapText="1" shrinkToFit="1"/>
    </xf>
    <xf numFmtId="0" fontId="60" fillId="0" borderId="49" xfId="0" applyFont="1" applyBorder="1" applyAlignment="1">
      <alignment horizontal="center" vertical="center" wrapText="1"/>
    </xf>
    <xf numFmtId="0" fontId="60" fillId="0" borderId="54" xfId="0" applyFont="1" applyBorder="1" applyAlignment="1">
      <alignment horizontal="center" vertical="center" wrapText="1"/>
    </xf>
    <xf numFmtId="0" fontId="60" fillId="0" borderId="50" xfId="0" applyFont="1" applyBorder="1" applyAlignment="1">
      <alignment horizontal="center" vertical="center" wrapText="1"/>
    </xf>
    <xf numFmtId="49" fontId="24" fillId="0" borderId="14" xfId="11" applyNumberFormat="1" applyFont="1" applyBorder="1" applyAlignment="1">
      <alignment horizontal="center" vertical="top" wrapText="1"/>
    </xf>
    <xf numFmtId="49" fontId="24" fillId="0" borderId="0" xfId="11" applyNumberFormat="1" applyFont="1" applyAlignment="1">
      <alignment horizontal="center" vertical="top" wrapText="1"/>
    </xf>
    <xf numFmtId="49" fontId="24" fillId="0" borderId="16" xfId="11" applyNumberFormat="1" applyFont="1" applyBorder="1" applyAlignment="1">
      <alignment horizontal="center" vertical="top" wrapText="1"/>
    </xf>
    <xf numFmtId="49" fontId="23" fillId="0" borderId="0" xfId="11" applyNumberFormat="1" applyFont="1" applyAlignment="1">
      <alignment horizontal="left" vertical="top" wrapText="1"/>
    </xf>
    <xf numFmtId="0" fontId="15" fillId="0" borderId="0" xfId="3" applyFont="1" applyAlignment="1">
      <alignment horizontal="left" vertical="top" wrapText="1"/>
    </xf>
    <xf numFmtId="0" fontId="5" fillId="0" borderId="0" xfId="1" applyFont="1" applyAlignment="1">
      <alignment horizontal="right" vertical="center"/>
    </xf>
    <xf numFmtId="0" fontId="18" fillId="0" borderId="0" xfId="6" applyFont="1" applyAlignment="1">
      <alignment horizontal="left" vertical="center" wrapText="1"/>
    </xf>
    <xf numFmtId="0" fontId="6" fillId="0" borderId="0" xfId="1" applyFont="1" applyAlignment="1">
      <alignment horizontal="center"/>
    </xf>
    <xf numFmtId="0" fontId="12" fillId="0" borderId="0" xfId="6" applyFont="1" applyAlignment="1">
      <alignment horizontal="center" vertical="center" wrapText="1"/>
    </xf>
    <xf numFmtId="0" fontId="12" fillId="0" borderId="4" xfId="6" applyFont="1" applyBorder="1" applyAlignment="1">
      <alignment horizontal="center" vertical="center" wrapText="1"/>
    </xf>
    <xf numFmtId="0" fontId="3" fillId="0" borderId="0" xfId="6" applyAlignment="1">
      <alignment horizontal="center" vertical="center" wrapText="1"/>
    </xf>
    <xf numFmtId="0" fontId="16" fillId="0" borderId="0" xfId="3" applyFont="1" applyAlignment="1">
      <alignment horizontal="left" vertical="top"/>
    </xf>
    <xf numFmtId="0" fontId="16" fillId="0" borderId="0" xfId="3" applyFont="1" applyAlignment="1">
      <alignment horizontal="left"/>
    </xf>
    <xf numFmtId="49" fontId="8" fillId="0" borderId="0" xfId="6" applyNumberFormat="1" applyFont="1" applyFill="1" applyAlignment="1">
      <alignment horizontal="left" vertical="center" wrapText="1"/>
    </xf>
    <xf numFmtId="0" fontId="8" fillId="0" borderId="0" xfId="6" applyFont="1" applyFill="1" applyAlignment="1">
      <alignment horizontal="left" vertical="center" wrapText="1"/>
    </xf>
    <xf numFmtId="0" fontId="3" fillId="0" borderId="1" xfId="6" applyFill="1" applyBorder="1" applyAlignment="1">
      <alignment horizontal="center" vertical="center" wrapText="1"/>
    </xf>
    <xf numFmtId="49" fontId="43" fillId="0" borderId="60" xfId="0" applyNumberFormat="1" applyFont="1" applyBorder="1" applyAlignment="1">
      <alignment horizontal="center" vertical="center"/>
    </xf>
    <xf numFmtId="0" fontId="43" fillId="0" borderId="61" xfId="0" applyFont="1" applyBorder="1" applyAlignment="1">
      <alignment vertical="center" wrapText="1"/>
    </xf>
    <xf numFmtId="0" fontId="43" fillId="0" borderId="62" xfId="0" applyFont="1" applyBorder="1" applyAlignment="1">
      <alignment vertical="center" wrapText="1"/>
    </xf>
    <xf numFmtId="0" fontId="23" fillId="0" borderId="63" xfId="11" applyFont="1" applyBorder="1" applyAlignment="1">
      <alignment horizontal="left" vertical="center" wrapText="1"/>
    </xf>
    <xf numFmtId="49" fontId="23" fillId="0" borderId="64" xfId="11" applyNumberFormat="1" applyFont="1" applyBorder="1" applyAlignment="1">
      <alignment horizontal="center" vertical="center" wrapText="1"/>
    </xf>
    <xf numFmtId="166" fontId="23" fillId="0" borderId="64" xfId="12" applyNumberFormat="1" applyFont="1" applyBorder="1" applyAlignment="1">
      <alignment horizontal="center" vertical="center" wrapText="1"/>
    </xf>
    <xf numFmtId="0" fontId="39" fillId="0" borderId="65" xfId="0" applyFont="1" applyBorder="1" applyAlignment="1">
      <alignment horizontal="center" vertical="center" wrapText="1" shrinkToFit="1"/>
    </xf>
    <xf numFmtId="4" fontId="23" fillId="0" borderId="64" xfId="12" applyNumberFormat="1" applyFont="1" applyFill="1" applyBorder="1" applyAlignment="1">
      <alignment horizontal="center" vertical="center" wrapText="1"/>
    </xf>
    <xf numFmtId="4" fontId="35" fillId="0" borderId="65" xfId="0" applyNumberFormat="1" applyFont="1" applyBorder="1" applyAlignment="1">
      <alignment horizontal="centerContinuous" vertical="center" wrapText="1"/>
    </xf>
    <xf numFmtId="166" fontId="23" fillId="0" borderId="66" xfId="12" applyNumberFormat="1" applyFont="1" applyFill="1" applyBorder="1" applyAlignment="1">
      <alignment horizontal="center" vertical="center" wrapText="1"/>
    </xf>
    <xf numFmtId="0" fontId="27" fillId="0" borderId="0" xfId="0" applyFont="1" applyBorder="1" applyAlignment="1">
      <alignment horizontal="center" vertical="center"/>
    </xf>
    <xf numFmtId="4" fontId="4" fillId="0" borderId="0" xfId="0" applyNumberFormat="1" applyFont="1" applyBorder="1" applyAlignment="1">
      <alignment horizontal="center" vertical="center"/>
    </xf>
    <xf numFmtId="0" fontId="4" fillId="0" borderId="0" xfId="0" applyFont="1" applyBorder="1" applyAlignment="1">
      <alignment horizontal="center" vertical="center"/>
    </xf>
    <xf numFmtId="4" fontId="4" fillId="0" borderId="0" xfId="0" applyNumberFormat="1" applyFont="1" applyBorder="1" applyAlignment="1" applyProtection="1">
      <alignment horizontal="right" vertical="center"/>
      <protection locked="0"/>
    </xf>
    <xf numFmtId="0" fontId="4" fillId="0" borderId="4" xfId="0" applyFont="1" applyBorder="1" applyAlignment="1" applyProtection="1">
      <alignment horizontal="justify" vertical="top" wrapText="1"/>
      <protection locked="0"/>
    </xf>
    <xf numFmtId="0" fontId="4" fillId="0" borderId="0" xfId="0" applyFont="1" applyBorder="1" applyAlignment="1" applyProtection="1">
      <alignment horizontal="justify" vertical="top" wrapText="1"/>
    </xf>
    <xf numFmtId="0" fontId="46" fillId="0" borderId="0" xfId="15" applyFont="1" applyAlignment="1">
      <alignment horizontal="justify" vertical="top" wrapText="1"/>
    </xf>
    <xf numFmtId="49" fontId="55" fillId="0" borderId="0" xfId="0" applyNumberFormat="1" applyFont="1" applyFill="1" applyAlignment="1">
      <alignment horizontal="center" vertical="top"/>
    </xf>
    <xf numFmtId="0" fontId="55" fillId="0" borderId="0" xfId="0" applyFont="1" applyFill="1" applyAlignment="1">
      <alignment horizontal="justify" vertical="top" wrapText="1"/>
    </xf>
    <xf numFmtId="4" fontId="45" fillId="0" borderId="0" xfId="0" applyNumberFormat="1" applyFont="1" applyFill="1" applyAlignment="1">
      <alignment horizontal="center"/>
    </xf>
    <xf numFmtId="0" fontId="45" fillId="0" borderId="0" xfId="0" applyFont="1" applyFill="1" applyAlignment="1">
      <alignment horizontal="center"/>
    </xf>
    <xf numFmtId="4" fontId="45" fillId="0" borderId="0" xfId="0" applyNumberFormat="1" applyFont="1" applyFill="1"/>
    <xf numFmtId="4" fontId="45" fillId="0" borderId="0" xfId="0" applyNumberFormat="1" applyFont="1" applyFill="1" applyAlignment="1">
      <alignment horizontal="right"/>
    </xf>
    <xf numFmtId="0" fontId="4" fillId="0" borderId="25" xfId="11" applyFont="1" applyBorder="1" applyAlignment="1" applyProtection="1">
      <alignment horizontal="left" vertical="top" wrapText="1" indent="1"/>
      <protection locked="0"/>
    </xf>
    <xf numFmtId="49" fontId="24" fillId="0" borderId="24" xfId="0" applyNumberFormat="1" applyFont="1" applyBorder="1" applyAlignment="1">
      <alignment horizontal="left" vertical="top" wrapText="1"/>
    </xf>
    <xf numFmtId="0" fontId="4" fillId="0" borderId="12" xfId="0" applyFont="1" applyBorder="1" applyAlignment="1">
      <alignment horizontal="left" vertical="center" wrapText="1" indent="1"/>
    </xf>
    <xf numFmtId="0" fontId="24" fillId="0" borderId="12" xfId="0" applyFont="1" applyBorder="1" applyAlignment="1">
      <alignment horizontal="center"/>
    </xf>
    <xf numFmtId="43" fontId="24" fillId="0" borderId="12" xfId="12" applyFont="1" applyBorder="1"/>
    <xf numFmtId="166" fontId="24" fillId="0" borderId="13" xfId="12" applyNumberFormat="1" applyFont="1" applyBorder="1" applyAlignment="1">
      <alignment horizontal="right"/>
    </xf>
    <xf numFmtId="0" fontId="3" fillId="0" borderId="4" xfId="6" applyFill="1" applyBorder="1" applyAlignment="1" applyProtection="1">
      <alignment horizontal="justify" vertical="top" wrapText="1"/>
      <protection locked="0"/>
    </xf>
  </cellXfs>
  <cellStyles count="16">
    <cellStyle name="Comma 2" xfId="4" xr:uid="{00000000-0005-0000-0000-000000000000}"/>
    <cellStyle name="Comma 2 2" xfId="12" xr:uid="{282FB392-083C-4CC1-B2E7-2DD453C2BABA}"/>
    <cellStyle name="Normal" xfId="0" builtinId="0"/>
    <cellStyle name="Normal 100" xfId="13" xr:uid="{92905B77-F176-4163-BD9A-74D01D63D121}"/>
    <cellStyle name="Normal 2" xfId="1" xr:uid="{00000000-0005-0000-0000-000002000000}"/>
    <cellStyle name="Normal 3" xfId="2" xr:uid="{00000000-0005-0000-0000-000003000000}"/>
    <cellStyle name="Normal 3 2" xfId="6" xr:uid="{00000000-0005-0000-0000-000004000000}"/>
    <cellStyle name="Normal 4" xfId="3" xr:uid="{00000000-0005-0000-0000-000005000000}"/>
    <cellStyle name="Normal 4 2" xfId="15" xr:uid="{CBD89EC7-C5A1-48A4-B0A5-73824A3A16E6}"/>
    <cellStyle name="Normal 5" xfId="10" xr:uid="{00000000-0005-0000-0000-000006000000}"/>
    <cellStyle name="Normal 5 2" xfId="11" xr:uid="{A0424D66-5FB4-448C-95C5-44210B632721}"/>
    <cellStyle name="Normal_vodovod_2" xfId="14" xr:uid="{01CBD01E-FE39-498B-B9CC-3CC6462314B4}"/>
    <cellStyle name="Normalno 2" xfId="7" xr:uid="{00000000-0005-0000-0000-000007000000}"/>
    <cellStyle name="Normalno 3" xfId="8" xr:uid="{00000000-0005-0000-0000-000008000000}"/>
    <cellStyle name="Normalno 4" xfId="9" xr:uid="{00000000-0005-0000-0000-000009000000}"/>
    <cellStyle name="Zarez 2" xfId="5"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28575</xdr:rowOff>
    </xdr:from>
    <xdr:to>
      <xdr:col>4</xdr:col>
      <xdr:colOff>0</xdr:colOff>
      <xdr:row>0</xdr:row>
      <xdr:rowOff>104775</xdr:rowOff>
    </xdr:to>
    <xdr:sp macro="" textlink="">
      <xdr:nvSpPr>
        <xdr:cNvPr id="2" name="Rectangle 1">
          <a:extLst>
            <a:ext uri="{FF2B5EF4-FFF2-40B4-BE49-F238E27FC236}">
              <a16:creationId xmlns:a16="http://schemas.microsoft.com/office/drawing/2014/main" id="{59D28934-35B0-4F53-92C8-69B23365BAD2}"/>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3" name="Rectangle 2">
          <a:extLst>
            <a:ext uri="{FF2B5EF4-FFF2-40B4-BE49-F238E27FC236}">
              <a16:creationId xmlns:a16="http://schemas.microsoft.com/office/drawing/2014/main" id="{FC388CFC-F307-489D-96C6-F494B04DF946}"/>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 name="Rectangle 3">
          <a:extLst>
            <a:ext uri="{FF2B5EF4-FFF2-40B4-BE49-F238E27FC236}">
              <a16:creationId xmlns:a16="http://schemas.microsoft.com/office/drawing/2014/main" id="{2BFB2372-A478-4ACF-95AC-87CBEAC45FD4}"/>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 name="Rectangle 4">
          <a:extLst>
            <a:ext uri="{FF2B5EF4-FFF2-40B4-BE49-F238E27FC236}">
              <a16:creationId xmlns:a16="http://schemas.microsoft.com/office/drawing/2014/main" id="{E3197FB5-EB0E-41EA-8A81-7EFD60430EEC}"/>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6" name="Rectangle 5">
          <a:extLst>
            <a:ext uri="{FF2B5EF4-FFF2-40B4-BE49-F238E27FC236}">
              <a16:creationId xmlns:a16="http://schemas.microsoft.com/office/drawing/2014/main" id="{725C4D3F-6A25-45E6-86CD-757AFB6E64A3}"/>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7" name="Rectangle 6">
          <a:extLst>
            <a:ext uri="{FF2B5EF4-FFF2-40B4-BE49-F238E27FC236}">
              <a16:creationId xmlns:a16="http://schemas.microsoft.com/office/drawing/2014/main" id="{D2ED2807-F80B-40C9-8761-3064C507DB1C}"/>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8" name="Rectangle 7">
          <a:extLst>
            <a:ext uri="{FF2B5EF4-FFF2-40B4-BE49-F238E27FC236}">
              <a16:creationId xmlns:a16="http://schemas.microsoft.com/office/drawing/2014/main" id="{48CF90E0-AD2F-40B6-92BA-8DD0D9C84B60}"/>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9" name="Rectangle 8">
          <a:extLst>
            <a:ext uri="{FF2B5EF4-FFF2-40B4-BE49-F238E27FC236}">
              <a16:creationId xmlns:a16="http://schemas.microsoft.com/office/drawing/2014/main" id="{0BC7F0B6-1C9F-4BF0-B741-27414402F60B}"/>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10" name="Rectangle 9">
          <a:extLst>
            <a:ext uri="{FF2B5EF4-FFF2-40B4-BE49-F238E27FC236}">
              <a16:creationId xmlns:a16="http://schemas.microsoft.com/office/drawing/2014/main" id="{B9691187-C0AB-467C-9AB9-DF1C29EF959F}"/>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1" name="Rectangle 10">
          <a:extLst>
            <a:ext uri="{FF2B5EF4-FFF2-40B4-BE49-F238E27FC236}">
              <a16:creationId xmlns:a16="http://schemas.microsoft.com/office/drawing/2014/main" id="{9CEC3FD5-E9D8-4979-AADE-D74CA321F7CF}"/>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2" name="Rectangle 11">
          <a:extLst>
            <a:ext uri="{FF2B5EF4-FFF2-40B4-BE49-F238E27FC236}">
              <a16:creationId xmlns:a16="http://schemas.microsoft.com/office/drawing/2014/main" id="{4A0EA9A5-6C76-4A78-869A-571F3A393AD0}"/>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3" name="Rectangle 12">
          <a:extLst>
            <a:ext uri="{FF2B5EF4-FFF2-40B4-BE49-F238E27FC236}">
              <a16:creationId xmlns:a16="http://schemas.microsoft.com/office/drawing/2014/main" id="{E7FF7B86-6FE2-4F29-8E60-77681D7962E6}"/>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14" name="Rectangle 13">
          <a:extLst>
            <a:ext uri="{FF2B5EF4-FFF2-40B4-BE49-F238E27FC236}">
              <a16:creationId xmlns:a16="http://schemas.microsoft.com/office/drawing/2014/main" id="{2BA710C0-5745-4672-839A-B12BC49E46B0}"/>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15" name="Rectangle 14">
          <a:extLst>
            <a:ext uri="{FF2B5EF4-FFF2-40B4-BE49-F238E27FC236}">
              <a16:creationId xmlns:a16="http://schemas.microsoft.com/office/drawing/2014/main" id="{BDA36615-EA2B-4A5E-A973-623679869F83}"/>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6" name="Rectangle 15">
          <a:extLst>
            <a:ext uri="{FF2B5EF4-FFF2-40B4-BE49-F238E27FC236}">
              <a16:creationId xmlns:a16="http://schemas.microsoft.com/office/drawing/2014/main" id="{55FD6645-4B0C-443F-9DAF-D50C28DD7C81}"/>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7" name="Rectangle 16">
          <a:extLst>
            <a:ext uri="{FF2B5EF4-FFF2-40B4-BE49-F238E27FC236}">
              <a16:creationId xmlns:a16="http://schemas.microsoft.com/office/drawing/2014/main" id="{962BC2C8-C39D-4E0A-B305-C70ED428259D}"/>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8" name="Rectangle 17">
          <a:extLst>
            <a:ext uri="{FF2B5EF4-FFF2-40B4-BE49-F238E27FC236}">
              <a16:creationId xmlns:a16="http://schemas.microsoft.com/office/drawing/2014/main" id="{5E0E3B56-C551-4CC4-AEAD-DA321AE237F7}"/>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19" name="Rectangle 18">
          <a:extLst>
            <a:ext uri="{FF2B5EF4-FFF2-40B4-BE49-F238E27FC236}">
              <a16:creationId xmlns:a16="http://schemas.microsoft.com/office/drawing/2014/main" id="{6968AB5C-C0A8-4F9C-8289-24CE79229F8B}"/>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0" name="Rectangle 19">
          <a:extLst>
            <a:ext uri="{FF2B5EF4-FFF2-40B4-BE49-F238E27FC236}">
              <a16:creationId xmlns:a16="http://schemas.microsoft.com/office/drawing/2014/main" id="{6875E5C9-3A7F-459F-B553-49FFD186DF67}"/>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21" name="Rectangle 20">
          <a:extLst>
            <a:ext uri="{FF2B5EF4-FFF2-40B4-BE49-F238E27FC236}">
              <a16:creationId xmlns:a16="http://schemas.microsoft.com/office/drawing/2014/main" id="{731BCAA5-E09A-47A1-92FA-5F277F11E3D9}"/>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2" name="Rectangle 21">
          <a:extLst>
            <a:ext uri="{FF2B5EF4-FFF2-40B4-BE49-F238E27FC236}">
              <a16:creationId xmlns:a16="http://schemas.microsoft.com/office/drawing/2014/main" id="{2AA582A1-B43B-49BC-9FAA-22FD26B006CF}"/>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3" name="Rectangle 22">
          <a:extLst>
            <a:ext uri="{FF2B5EF4-FFF2-40B4-BE49-F238E27FC236}">
              <a16:creationId xmlns:a16="http://schemas.microsoft.com/office/drawing/2014/main" id="{5BA470F3-32F9-4F89-9DDE-64465C678D2F}"/>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4" name="Rectangle 23">
          <a:extLst>
            <a:ext uri="{FF2B5EF4-FFF2-40B4-BE49-F238E27FC236}">
              <a16:creationId xmlns:a16="http://schemas.microsoft.com/office/drawing/2014/main" id="{A8D26B54-6F0E-4A0A-8535-AF195BFD2E2B}"/>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5" name="Rectangle 24">
          <a:extLst>
            <a:ext uri="{FF2B5EF4-FFF2-40B4-BE49-F238E27FC236}">
              <a16:creationId xmlns:a16="http://schemas.microsoft.com/office/drawing/2014/main" id="{6A7A0455-BCFD-4DCB-8324-167830359ECE}"/>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6" name="Rectangle 25">
          <a:extLst>
            <a:ext uri="{FF2B5EF4-FFF2-40B4-BE49-F238E27FC236}">
              <a16:creationId xmlns:a16="http://schemas.microsoft.com/office/drawing/2014/main" id="{6B6C6D7B-114A-4BC8-B50D-6B17BE33ADB9}"/>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27" name="Rectangle 26">
          <a:extLst>
            <a:ext uri="{FF2B5EF4-FFF2-40B4-BE49-F238E27FC236}">
              <a16:creationId xmlns:a16="http://schemas.microsoft.com/office/drawing/2014/main" id="{83B73C64-2A67-4007-8D71-88251785B3F6}"/>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28" name="Rectangle 27">
          <a:extLst>
            <a:ext uri="{FF2B5EF4-FFF2-40B4-BE49-F238E27FC236}">
              <a16:creationId xmlns:a16="http://schemas.microsoft.com/office/drawing/2014/main" id="{30B919DF-0BB7-4B28-A5CF-3D0F859E0162}"/>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9" name="Rectangle 28">
          <a:extLst>
            <a:ext uri="{FF2B5EF4-FFF2-40B4-BE49-F238E27FC236}">
              <a16:creationId xmlns:a16="http://schemas.microsoft.com/office/drawing/2014/main" id="{86660350-EABA-4DF2-BF97-235A87D2216A}"/>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0" name="Rectangle 29">
          <a:extLst>
            <a:ext uri="{FF2B5EF4-FFF2-40B4-BE49-F238E27FC236}">
              <a16:creationId xmlns:a16="http://schemas.microsoft.com/office/drawing/2014/main" id="{391ED458-8547-4FAC-B67D-183B6F3922FE}"/>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1" name="Rectangle 30">
          <a:extLst>
            <a:ext uri="{FF2B5EF4-FFF2-40B4-BE49-F238E27FC236}">
              <a16:creationId xmlns:a16="http://schemas.microsoft.com/office/drawing/2014/main" id="{891819BA-77A5-4662-BE0C-33CD2844A1CF}"/>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2" name="Rectangle 31">
          <a:extLst>
            <a:ext uri="{FF2B5EF4-FFF2-40B4-BE49-F238E27FC236}">
              <a16:creationId xmlns:a16="http://schemas.microsoft.com/office/drawing/2014/main" id="{F992A121-5833-41E8-B15D-7059F3530DDE}"/>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3" name="Rectangle 32">
          <a:extLst>
            <a:ext uri="{FF2B5EF4-FFF2-40B4-BE49-F238E27FC236}">
              <a16:creationId xmlns:a16="http://schemas.microsoft.com/office/drawing/2014/main" id="{58B6C156-3EBA-4FFE-B2B1-BCE6CEA663E4}"/>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34" name="Rectangle 33">
          <a:extLst>
            <a:ext uri="{FF2B5EF4-FFF2-40B4-BE49-F238E27FC236}">
              <a16:creationId xmlns:a16="http://schemas.microsoft.com/office/drawing/2014/main" id="{993D28FA-5A1F-4A5F-9432-C3FBF5F41E77}"/>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35" name="Rectangle 34">
          <a:extLst>
            <a:ext uri="{FF2B5EF4-FFF2-40B4-BE49-F238E27FC236}">
              <a16:creationId xmlns:a16="http://schemas.microsoft.com/office/drawing/2014/main" id="{D1951DF8-5481-499E-AC5D-F2B16227DED8}"/>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6" name="Rectangle 35">
          <a:extLst>
            <a:ext uri="{FF2B5EF4-FFF2-40B4-BE49-F238E27FC236}">
              <a16:creationId xmlns:a16="http://schemas.microsoft.com/office/drawing/2014/main" id="{27CC2115-42A9-4B67-AB47-6B69C25469F2}"/>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7" name="Rectangle 36">
          <a:extLst>
            <a:ext uri="{FF2B5EF4-FFF2-40B4-BE49-F238E27FC236}">
              <a16:creationId xmlns:a16="http://schemas.microsoft.com/office/drawing/2014/main" id="{1BCC892C-628D-4355-92E0-AE368CE1C1E7}"/>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8" name="Rectangle 37">
          <a:extLst>
            <a:ext uri="{FF2B5EF4-FFF2-40B4-BE49-F238E27FC236}">
              <a16:creationId xmlns:a16="http://schemas.microsoft.com/office/drawing/2014/main" id="{5649B0F7-BB5B-49DB-B65E-E83BA19ABDFB}"/>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39" name="Rectangle 38">
          <a:extLst>
            <a:ext uri="{FF2B5EF4-FFF2-40B4-BE49-F238E27FC236}">
              <a16:creationId xmlns:a16="http://schemas.microsoft.com/office/drawing/2014/main" id="{F72595AC-0470-4745-94BE-5F3E3898FC7D}"/>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40" name="Rectangle 39">
          <a:extLst>
            <a:ext uri="{FF2B5EF4-FFF2-40B4-BE49-F238E27FC236}">
              <a16:creationId xmlns:a16="http://schemas.microsoft.com/office/drawing/2014/main" id="{E6F66332-7B85-4370-8FC3-2627BDDFDB2E}"/>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1" name="Rectangle 40">
          <a:extLst>
            <a:ext uri="{FF2B5EF4-FFF2-40B4-BE49-F238E27FC236}">
              <a16:creationId xmlns:a16="http://schemas.microsoft.com/office/drawing/2014/main" id="{0DC17A7D-D0D1-4356-93E0-284CC1A57327}"/>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2" name="Rectangle 41">
          <a:extLst>
            <a:ext uri="{FF2B5EF4-FFF2-40B4-BE49-F238E27FC236}">
              <a16:creationId xmlns:a16="http://schemas.microsoft.com/office/drawing/2014/main" id="{3634FBB4-ED01-40FF-8B84-1CE33FC34B73}"/>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3" name="Rectangle 42">
          <a:extLst>
            <a:ext uri="{FF2B5EF4-FFF2-40B4-BE49-F238E27FC236}">
              <a16:creationId xmlns:a16="http://schemas.microsoft.com/office/drawing/2014/main" id="{BE722B6D-27F5-4A8D-B153-27FC37916974}"/>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4" name="Rectangle 43">
          <a:extLst>
            <a:ext uri="{FF2B5EF4-FFF2-40B4-BE49-F238E27FC236}">
              <a16:creationId xmlns:a16="http://schemas.microsoft.com/office/drawing/2014/main" id="{066807EF-FD20-47A7-B613-BAB6AC0F8E4F}"/>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5" name="Rectangle 44">
          <a:extLst>
            <a:ext uri="{FF2B5EF4-FFF2-40B4-BE49-F238E27FC236}">
              <a16:creationId xmlns:a16="http://schemas.microsoft.com/office/drawing/2014/main" id="{653A8FA9-8861-4019-95A2-8E59DF73D307}"/>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46" name="Rectangle 45">
          <a:extLst>
            <a:ext uri="{FF2B5EF4-FFF2-40B4-BE49-F238E27FC236}">
              <a16:creationId xmlns:a16="http://schemas.microsoft.com/office/drawing/2014/main" id="{BD3BF020-44F5-44E4-A296-A0DC5694EEA7}"/>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7" name="Rectangle 46">
          <a:extLst>
            <a:ext uri="{FF2B5EF4-FFF2-40B4-BE49-F238E27FC236}">
              <a16:creationId xmlns:a16="http://schemas.microsoft.com/office/drawing/2014/main" id="{3A26BD2F-E906-46A3-B6C8-F44CDCB8DA22}"/>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8" name="Rectangle 47">
          <a:extLst>
            <a:ext uri="{FF2B5EF4-FFF2-40B4-BE49-F238E27FC236}">
              <a16:creationId xmlns:a16="http://schemas.microsoft.com/office/drawing/2014/main" id="{C969650D-0A56-4FD7-863B-21C180ADE027}"/>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9" name="Rectangle 48">
          <a:extLst>
            <a:ext uri="{FF2B5EF4-FFF2-40B4-BE49-F238E27FC236}">
              <a16:creationId xmlns:a16="http://schemas.microsoft.com/office/drawing/2014/main" id="{16D03FA6-8324-43AE-B9BC-5AEFE2563DE7}"/>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50" name="Rectangle 49">
          <a:extLst>
            <a:ext uri="{FF2B5EF4-FFF2-40B4-BE49-F238E27FC236}">
              <a16:creationId xmlns:a16="http://schemas.microsoft.com/office/drawing/2014/main" id="{52D708DE-D394-4BAC-88C7-0FFB1A8B240C}"/>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51" name="Rectangle 50">
          <a:extLst>
            <a:ext uri="{FF2B5EF4-FFF2-40B4-BE49-F238E27FC236}">
              <a16:creationId xmlns:a16="http://schemas.microsoft.com/office/drawing/2014/main" id="{78E6D00E-3D19-49C1-AE2D-49269F6435CD}"/>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52" name="Rectangle 51">
          <a:extLst>
            <a:ext uri="{FF2B5EF4-FFF2-40B4-BE49-F238E27FC236}">
              <a16:creationId xmlns:a16="http://schemas.microsoft.com/office/drawing/2014/main" id="{E5E58C52-F750-4BB5-928F-766C59FF5704}"/>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53" name="Rectangle 52">
          <a:extLst>
            <a:ext uri="{FF2B5EF4-FFF2-40B4-BE49-F238E27FC236}">
              <a16:creationId xmlns:a16="http://schemas.microsoft.com/office/drawing/2014/main" id="{F80D9666-0A92-4F7B-83C9-CD46B62CF03B}"/>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54" name="Rectangle 53">
          <a:extLst>
            <a:ext uri="{FF2B5EF4-FFF2-40B4-BE49-F238E27FC236}">
              <a16:creationId xmlns:a16="http://schemas.microsoft.com/office/drawing/2014/main" id="{F9BBD0F6-ACFE-4180-A0A2-2CF6523C6B36}"/>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5" name="Rectangle 54">
          <a:extLst>
            <a:ext uri="{FF2B5EF4-FFF2-40B4-BE49-F238E27FC236}">
              <a16:creationId xmlns:a16="http://schemas.microsoft.com/office/drawing/2014/main" id="{35289715-3BCA-47E9-8D6A-A75CE8BD5483}"/>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6" name="Rectangle 55">
          <a:extLst>
            <a:ext uri="{FF2B5EF4-FFF2-40B4-BE49-F238E27FC236}">
              <a16:creationId xmlns:a16="http://schemas.microsoft.com/office/drawing/2014/main" id="{F563B8DB-A7B0-4FC3-BF90-3561124EC121}"/>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7" name="Rectangle 56">
          <a:extLst>
            <a:ext uri="{FF2B5EF4-FFF2-40B4-BE49-F238E27FC236}">
              <a16:creationId xmlns:a16="http://schemas.microsoft.com/office/drawing/2014/main" id="{C40DB379-6BAD-412E-B07F-226B29E4299E}"/>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58" name="Rectangle 57">
          <a:extLst>
            <a:ext uri="{FF2B5EF4-FFF2-40B4-BE49-F238E27FC236}">
              <a16:creationId xmlns:a16="http://schemas.microsoft.com/office/drawing/2014/main" id="{CC0050AC-4ED1-46B6-88FC-967E7BD39EA2}"/>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59" name="Rectangle 58">
          <a:extLst>
            <a:ext uri="{FF2B5EF4-FFF2-40B4-BE49-F238E27FC236}">
              <a16:creationId xmlns:a16="http://schemas.microsoft.com/office/drawing/2014/main" id="{1595AD35-21E1-4FFA-B498-74ED40A86FE9}"/>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60" name="Rectangle 59">
          <a:extLst>
            <a:ext uri="{FF2B5EF4-FFF2-40B4-BE49-F238E27FC236}">
              <a16:creationId xmlns:a16="http://schemas.microsoft.com/office/drawing/2014/main" id="{CE895D0E-74A4-4540-B5B5-3417A5A8908F}"/>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1" name="Rectangle 60">
          <a:extLst>
            <a:ext uri="{FF2B5EF4-FFF2-40B4-BE49-F238E27FC236}">
              <a16:creationId xmlns:a16="http://schemas.microsoft.com/office/drawing/2014/main" id="{25BA844D-6ECF-466A-A864-0F59E8C2CF50}"/>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2" name="Rectangle 61">
          <a:extLst>
            <a:ext uri="{FF2B5EF4-FFF2-40B4-BE49-F238E27FC236}">
              <a16:creationId xmlns:a16="http://schemas.microsoft.com/office/drawing/2014/main" id="{336BEC6D-EC7D-4F53-92C3-69600D86C4CA}"/>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3" name="Rectangle 62">
          <a:extLst>
            <a:ext uri="{FF2B5EF4-FFF2-40B4-BE49-F238E27FC236}">
              <a16:creationId xmlns:a16="http://schemas.microsoft.com/office/drawing/2014/main" id="{9A886026-29B5-4135-BE32-84D271FC2CE8}"/>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64" name="Rectangle 63">
          <a:extLst>
            <a:ext uri="{FF2B5EF4-FFF2-40B4-BE49-F238E27FC236}">
              <a16:creationId xmlns:a16="http://schemas.microsoft.com/office/drawing/2014/main" id="{57FDEB15-891D-41DB-B439-F4620394065E}"/>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65" name="Rectangle 64">
          <a:extLst>
            <a:ext uri="{FF2B5EF4-FFF2-40B4-BE49-F238E27FC236}">
              <a16:creationId xmlns:a16="http://schemas.microsoft.com/office/drawing/2014/main" id="{CC4E8258-437A-4EA8-8718-B384EC8F8A01}"/>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6" name="Rectangle 65">
          <a:extLst>
            <a:ext uri="{FF2B5EF4-FFF2-40B4-BE49-F238E27FC236}">
              <a16:creationId xmlns:a16="http://schemas.microsoft.com/office/drawing/2014/main" id="{06EF80C2-22E6-49A0-AEE8-F08F9B9860D8}"/>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7" name="Rectangle 66">
          <a:extLst>
            <a:ext uri="{FF2B5EF4-FFF2-40B4-BE49-F238E27FC236}">
              <a16:creationId xmlns:a16="http://schemas.microsoft.com/office/drawing/2014/main" id="{E1FE3596-1803-4EC4-83E5-2FDE04BD1837}"/>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8" name="Rectangle 67">
          <a:extLst>
            <a:ext uri="{FF2B5EF4-FFF2-40B4-BE49-F238E27FC236}">
              <a16:creationId xmlns:a16="http://schemas.microsoft.com/office/drawing/2014/main" id="{820D5356-B092-4382-9275-78916590AD2F}"/>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69" name="Rectangle 68">
          <a:extLst>
            <a:ext uri="{FF2B5EF4-FFF2-40B4-BE49-F238E27FC236}">
              <a16:creationId xmlns:a16="http://schemas.microsoft.com/office/drawing/2014/main" id="{A71B346E-D3F7-4714-B6F2-5F439B7664E0}"/>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0" name="Rectangle 69">
          <a:extLst>
            <a:ext uri="{FF2B5EF4-FFF2-40B4-BE49-F238E27FC236}">
              <a16:creationId xmlns:a16="http://schemas.microsoft.com/office/drawing/2014/main" id="{DC8EC8BC-1E40-4F47-A153-B2F2A966D6F7}"/>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71" name="Rectangle 70">
          <a:extLst>
            <a:ext uri="{FF2B5EF4-FFF2-40B4-BE49-F238E27FC236}">
              <a16:creationId xmlns:a16="http://schemas.microsoft.com/office/drawing/2014/main" id="{CF2630F8-740F-4FF4-91E4-4E1C2B6614EA}"/>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2" name="Rectangle 71">
          <a:extLst>
            <a:ext uri="{FF2B5EF4-FFF2-40B4-BE49-F238E27FC236}">
              <a16:creationId xmlns:a16="http://schemas.microsoft.com/office/drawing/2014/main" id="{12BF501A-E140-4F9A-A920-64534B7EBB06}"/>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3" name="Rectangle 72">
          <a:extLst>
            <a:ext uri="{FF2B5EF4-FFF2-40B4-BE49-F238E27FC236}">
              <a16:creationId xmlns:a16="http://schemas.microsoft.com/office/drawing/2014/main" id="{C8B996B2-6A7D-47AB-99B3-6006B5273EB4}"/>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4" name="Rectangle 73">
          <a:extLst>
            <a:ext uri="{FF2B5EF4-FFF2-40B4-BE49-F238E27FC236}">
              <a16:creationId xmlns:a16="http://schemas.microsoft.com/office/drawing/2014/main" id="{B5BB9784-470A-4682-9279-2563268746C3}"/>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5" name="Rectangle 74">
          <a:extLst>
            <a:ext uri="{FF2B5EF4-FFF2-40B4-BE49-F238E27FC236}">
              <a16:creationId xmlns:a16="http://schemas.microsoft.com/office/drawing/2014/main" id="{0D128200-B0AC-4E1E-A10A-8A6CEB8B09BE}"/>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6" name="Rectangle 75">
          <a:extLst>
            <a:ext uri="{FF2B5EF4-FFF2-40B4-BE49-F238E27FC236}">
              <a16:creationId xmlns:a16="http://schemas.microsoft.com/office/drawing/2014/main" id="{C67752F3-2C74-45AC-BEB2-1BC246FE1A6B}"/>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id="{51D7AEFB-97D1-4F55-AD39-C4A24BEB985C}"/>
            </a:ext>
          </a:extLst>
        </xdr:cNvPr>
        <xdr:cNvSpPr txBox="1"/>
      </xdr:nvSpPr>
      <xdr:spPr>
        <a:xfrm>
          <a:off x="4248150" y="19050"/>
          <a:ext cx="43545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id="{8132F85F-EDFC-42F7-B4E9-300629825327}"/>
            </a:ext>
          </a:extLst>
        </xdr:cNvPr>
        <xdr:cNvSpPr txBox="1"/>
      </xdr:nvSpPr>
      <xdr:spPr>
        <a:xfrm>
          <a:off x="9525" y="9525"/>
          <a:ext cx="11520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pokorny/Documents/LIPAPROMET/Projekti-2012/070-03-2012P%20Studija%20JR%20Krk/Mail/In/2013-05-20%20&#352;iljeg%20tro&#353;kovnici%20bez%20cijena/Krk%20mjera%2013-0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JERE"/>
      <sheetName val="TABLICA stvarnih količina-LED"/>
      <sheetName val="Tablica FOND-LED"/>
      <sheetName val="Usporedba LED-Na"/>
      <sheetName val="Jedinične cijene"/>
      <sheetName val="Troškovnik"/>
      <sheetName val="Troškovnik uvjeti za proračune"/>
      <sheetName val="Podaci o svjetiljama"/>
      <sheetName val="Tablice postojećeg stanja"/>
      <sheetName val="Količine"/>
      <sheetName val="TABLICA stvarnih količina-Na"/>
    </sheetNames>
    <sheetDataSet>
      <sheetData sheetId="0">
        <row r="2">
          <cell r="AE2">
            <v>2000</v>
          </cell>
        </row>
      </sheetData>
      <sheetData sheetId="1">
        <row r="4">
          <cell r="R4">
            <v>1.0900000000000001</v>
          </cell>
        </row>
      </sheetData>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10711-9FDD-4B3A-8FEF-BBCED6EE84C9}">
  <sheetPr>
    <tabColor rgb="FF92D050"/>
  </sheetPr>
  <dimension ref="A1:Z971"/>
  <sheetViews>
    <sheetView showZeros="0" view="pageLayout" zoomScale="80" zoomScaleNormal="100" zoomScaleSheetLayoutView="100" zoomScalePageLayoutView="80" workbookViewId="0">
      <selection activeCell="A461" sqref="A461:XFD461"/>
    </sheetView>
  </sheetViews>
  <sheetFormatPr defaultRowHeight="12.75"/>
  <cols>
    <col min="1" max="1" width="6.5703125" style="158" customWidth="1"/>
    <col min="2" max="2" width="44.7109375" style="255" customWidth="1"/>
    <col min="3" max="3" width="9.140625" style="160" customWidth="1"/>
    <col min="4" max="4" width="3.140625" style="161" customWidth="1"/>
    <col min="5" max="5" width="11.7109375" style="162" customWidth="1"/>
    <col min="6" max="6" width="3.7109375" style="161" customWidth="1"/>
    <col min="7" max="7" width="14" style="163" customWidth="1"/>
    <col min="8" max="10" width="9.140625" style="164"/>
    <col min="11" max="11" width="9" style="164" customWidth="1"/>
    <col min="12" max="256" width="9.140625" style="164"/>
    <col min="257" max="257" width="5.7109375" style="164" customWidth="1"/>
    <col min="258" max="258" width="44.7109375" style="164" customWidth="1"/>
    <col min="259" max="259" width="9.140625" style="164"/>
    <col min="260" max="260" width="3.7109375" style="164" customWidth="1"/>
    <col min="261" max="261" width="11.7109375" style="164" customWidth="1"/>
    <col min="262" max="262" width="3.7109375" style="164" customWidth="1"/>
    <col min="263" max="263" width="14" style="164" customWidth="1"/>
    <col min="264" max="266" width="9.140625" style="164"/>
    <col min="267" max="267" width="9" style="164" customWidth="1"/>
    <col min="268" max="512" width="9.140625" style="164"/>
    <col min="513" max="513" width="5.7109375" style="164" customWidth="1"/>
    <col min="514" max="514" width="44.7109375" style="164" customWidth="1"/>
    <col min="515" max="515" width="9.140625" style="164"/>
    <col min="516" max="516" width="3.7109375" style="164" customWidth="1"/>
    <col min="517" max="517" width="11.7109375" style="164" customWidth="1"/>
    <col min="518" max="518" width="3.7109375" style="164" customWidth="1"/>
    <col min="519" max="519" width="14" style="164" customWidth="1"/>
    <col min="520" max="522" width="9.140625" style="164"/>
    <col min="523" max="523" width="9" style="164" customWidth="1"/>
    <col min="524" max="768" width="9.140625" style="164"/>
    <col min="769" max="769" width="5.7109375" style="164" customWidth="1"/>
    <col min="770" max="770" width="44.7109375" style="164" customWidth="1"/>
    <col min="771" max="771" width="9.140625" style="164"/>
    <col min="772" max="772" width="3.7109375" style="164" customWidth="1"/>
    <col min="773" max="773" width="11.7109375" style="164" customWidth="1"/>
    <col min="774" max="774" width="3.7109375" style="164" customWidth="1"/>
    <col min="775" max="775" width="14" style="164" customWidth="1"/>
    <col min="776" max="778" width="9.140625" style="164"/>
    <col min="779" max="779" width="9" style="164" customWidth="1"/>
    <col min="780" max="1024" width="9.140625" style="164"/>
    <col min="1025" max="1025" width="5.7109375" style="164" customWidth="1"/>
    <col min="1026" max="1026" width="44.7109375" style="164" customWidth="1"/>
    <col min="1027" max="1027" width="9.140625" style="164"/>
    <col min="1028" max="1028" width="3.7109375" style="164" customWidth="1"/>
    <col min="1029" max="1029" width="11.7109375" style="164" customWidth="1"/>
    <col min="1030" max="1030" width="3.7109375" style="164" customWidth="1"/>
    <col min="1031" max="1031" width="14" style="164" customWidth="1"/>
    <col min="1032" max="1034" width="9.140625" style="164"/>
    <col min="1035" max="1035" width="9" style="164" customWidth="1"/>
    <col min="1036" max="1280" width="9.140625" style="164"/>
    <col min="1281" max="1281" width="5.7109375" style="164" customWidth="1"/>
    <col min="1282" max="1282" width="44.7109375" style="164" customWidth="1"/>
    <col min="1283" max="1283" width="9.140625" style="164"/>
    <col min="1284" max="1284" width="3.7109375" style="164" customWidth="1"/>
    <col min="1285" max="1285" width="11.7109375" style="164" customWidth="1"/>
    <col min="1286" max="1286" width="3.7109375" style="164" customWidth="1"/>
    <col min="1287" max="1287" width="14" style="164" customWidth="1"/>
    <col min="1288" max="1290" width="9.140625" style="164"/>
    <col min="1291" max="1291" width="9" style="164" customWidth="1"/>
    <col min="1292" max="1536" width="9.140625" style="164"/>
    <col min="1537" max="1537" width="5.7109375" style="164" customWidth="1"/>
    <col min="1538" max="1538" width="44.7109375" style="164" customWidth="1"/>
    <col min="1539" max="1539" width="9.140625" style="164"/>
    <col min="1540" max="1540" width="3.7109375" style="164" customWidth="1"/>
    <col min="1541" max="1541" width="11.7109375" style="164" customWidth="1"/>
    <col min="1542" max="1542" width="3.7109375" style="164" customWidth="1"/>
    <col min="1543" max="1543" width="14" style="164" customWidth="1"/>
    <col min="1544" max="1546" width="9.140625" style="164"/>
    <col min="1547" max="1547" width="9" style="164" customWidth="1"/>
    <col min="1548" max="1792" width="9.140625" style="164"/>
    <col min="1793" max="1793" width="5.7109375" style="164" customWidth="1"/>
    <col min="1794" max="1794" width="44.7109375" style="164" customWidth="1"/>
    <col min="1795" max="1795" width="9.140625" style="164"/>
    <col min="1796" max="1796" width="3.7109375" style="164" customWidth="1"/>
    <col min="1797" max="1797" width="11.7109375" style="164" customWidth="1"/>
    <col min="1798" max="1798" width="3.7109375" style="164" customWidth="1"/>
    <col min="1799" max="1799" width="14" style="164" customWidth="1"/>
    <col min="1800" max="1802" width="9.140625" style="164"/>
    <col min="1803" max="1803" width="9" style="164" customWidth="1"/>
    <col min="1804" max="2048" width="9.140625" style="164"/>
    <col min="2049" max="2049" width="5.7109375" style="164" customWidth="1"/>
    <col min="2050" max="2050" width="44.7109375" style="164" customWidth="1"/>
    <col min="2051" max="2051" width="9.140625" style="164"/>
    <col min="2052" max="2052" width="3.7109375" style="164" customWidth="1"/>
    <col min="2053" max="2053" width="11.7109375" style="164" customWidth="1"/>
    <col min="2054" max="2054" width="3.7109375" style="164" customWidth="1"/>
    <col min="2055" max="2055" width="14" style="164" customWidth="1"/>
    <col min="2056" max="2058" width="9.140625" style="164"/>
    <col min="2059" max="2059" width="9" style="164" customWidth="1"/>
    <col min="2060" max="2304" width="9.140625" style="164"/>
    <col min="2305" max="2305" width="5.7109375" style="164" customWidth="1"/>
    <col min="2306" max="2306" width="44.7109375" style="164" customWidth="1"/>
    <col min="2307" max="2307" width="9.140625" style="164"/>
    <col min="2308" max="2308" width="3.7109375" style="164" customWidth="1"/>
    <col min="2309" max="2309" width="11.7109375" style="164" customWidth="1"/>
    <col min="2310" max="2310" width="3.7109375" style="164" customWidth="1"/>
    <col min="2311" max="2311" width="14" style="164" customWidth="1"/>
    <col min="2312" max="2314" width="9.140625" style="164"/>
    <col min="2315" max="2315" width="9" style="164" customWidth="1"/>
    <col min="2316" max="2560" width="9.140625" style="164"/>
    <col min="2561" max="2561" width="5.7109375" style="164" customWidth="1"/>
    <col min="2562" max="2562" width="44.7109375" style="164" customWidth="1"/>
    <col min="2563" max="2563" width="9.140625" style="164"/>
    <col min="2564" max="2564" width="3.7109375" style="164" customWidth="1"/>
    <col min="2565" max="2565" width="11.7109375" style="164" customWidth="1"/>
    <col min="2566" max="2566" width="3.7109375" style="164" customWidth="1"/>
    <col min="2567" max="2567" width="14" style="164" customWidth="1"/>
    <col min="2568" max="2570" width="9.140625" style="164"/>
    <col min="2571" max="2571" width="9" style="164" customWidth="1"/>
    <col min="2572" max="2816" width="9.140625" style="164"/>
    <col min="2817" max="2817" width="5.7109375" style="164" customWidth="1"/>
    <col min="2818" max="2818" width="44.7109375" style="164" customWidth="1"/>
    <col min="2819" max="2819" width="9.140625" style="164"/>
    <col min="2820" max="2820" width="3.7109375" style="164" customWidth="1"/>
    <col min="2821" max="2821" width="11.7109375" style="164" customWidth="1"/>
    <col min="2822" max="2822" width="3.7109375" style="164" customWidth="1"/>
    <col min="2823" max="2823" width="14" style="164" customWidth="1"/>
    <col min="2824" max="2826" width="9.140625" style="164"/>
    <col min="2827" max="2827" width="9" style="164" customWidth="1"/>
    <col min="2828" max="3072" width="9.140625" style="164"/>
    <col min="3073" max="3073" width="5.7109375" style="164" customWidth="1"/>
    <col min="3074" max="3074" width="44.7109375" style="164" customWidth="1"/>
    <col min="3075" max="3075" width="9.140625" style="164"/>
    <col min="3076" max="3076" width="3.7109375" style="164" customWidth="1"/>
    <col min="3077" max="3077" width="11.7109375" style="164" customWidth="1"/>
    <col min="3078" max="3078" width="3.7109375" style="164" customWidth="1"/>
    <col min="3079" max="3079" width="14" style="164" customWidth="1"/>
    <col min="3080" max="3082" width="9.140625" style="164"/>
    <col min="3083" max="3083" width="9" style="164" customWidth="1"/>
    <col min="3084" max="3328" width="9.140625" style="164"/>
    <col min="3329" max="3329" width="5.7109375" style="164" customWidth="1"/>
    <col min="3330" max="3330" width="44.7109375" style="164" customWidth="1"/>
    <col min="3331" max="3331" width="9.140625" style="164"/>
    <col min="3332" max="3332" width="3.7109375" style="164" customWidth="1"/>
    <col min="3333" max="3333" width="11.7109375" style="164" customWidth="1"/>
    <col min="3334" max="3334" width="3.7109375" style="164" customWidth="1"/>
    <col min="3335" max="3335" width="14" style="164" customWidth="1"/>
    <col min="3336" max="3338" width="9.140625" style="164"/>
    <col min="3339" max="3339" width="9" style="164" customWidth="1"/>
    <col min="3340" max="3584" width="9.140625" style="164"/>
    <col min="3585" max="3585" width="5.7109375" style="164" customWidth="1"/>
    <col min="3586" max="3586" width="44.7109375" style="164" customWidth="1"/>
    <col min="3587" max="3587" width="9.140625" style="164"/>
    <col min="3588" max="3588" width="3.7109375" style="164" customWidth="1"/>
    <col min="3589" max="3589" width="11.7109375" style="164" customWidth="1"/>
    <col min="3590" max="3590" width="3.7109375" style="164" customWidth="1"/>
    <col min="3591" max="3591" width="14" style="164" customWidth="1"/>
    <col min="3592" max="3594" width="9.140625" style="164"/>
    <col min="3595" max="3595" width="9" style="164" customWidth="1"/>
    <col min="3596" max="3840" width="9.140625" style="164"/>
    <col min="3841" max="3841" width="5.7109375" style="164" customWidth="1"/>
    <col min="3842" max="3842" width="44.7109375" style="164" customWidth="1"/>
    <col min="3843" max="3843" width="9.140625" style="164"/>
    <col min="3844" max="3844" width="3.7109375" style="164" customWidth="1"/>
    <col min="3845" max="3845" width="11.7109375" style="164" customWidth="1"/>
    <col min="3846" max="3846" width="3.7109375" style="164" customWidth="1"/>
    <col min="3847" max="3847" width="14" style="164" customWidth="1"/>
    <col min="3848" max="3850" width="9.140625" style="164"/>
    <col min="3851" max="3851" width="9" style="164" customWidth="1"/>
    <col min="3852" max="4096" width="9.140625" style="164"/>
    <col min="4097" max="4097" width="5.7109375" style="164" customWidth="1"/>
    <col min="4098" max="4098" width="44.7109375" style="164" customWidth="1"/>
    <col min="4099" max="4099" width="9.140625" style="164"/>
    <col min="4100" max="4100" width="3.7109375" style="164" customWidth="1"/>
    <col min="4101" max="4101" width="11.7109375" style="164" customWidth="1"/>
    <col min="4102" max="4102" width="3.7109375" style="164" customWidth="1"/>
    <col min="4103" max="4103" width="14" style="164" customWidth="1"/>
    <col min="4104" max="4106" width="9.140625" style="164"/>
    <col min="4107" max="4107" width="9" style="164" customWidth="1"/>
    <col min="4108" max="4352" width="9.140625" style="164"/>
    <col min="4353" max="4353" width="5.7109375" style="164" customWidth="1"/>
    <col min="4354" max="4354" width="44.7109375" style="164" customWidth="1"/>
    <col min="4355" max="4355" width="9.140625" style="164"/>
    <col min="4356" max="4356" width="3.7109375" style="164" customWidth="1"/>
    <col min="4357" max="4357" width="11.7109375" style="164" customWidth="1"/>
    <col min="4358" max="4358" width="3.7109375" style="164" customWidth="1"/>
    <col min="4359" max="4359" width="14" style="164" customWidth="1"/>
    <col min="4360" max="4362" width="9.140625" style="164"/>
    <col min="4363" max="4363" width="9" style="164" customWidth="1"/>
    <col min="4364" max="4608" width="9.140625" style="164"/>
    <col min="4609" max="4609" width="5.7109375" style="164" customWidth="1"/>
    <col min="4610" max="4610" width="44.7109375" style="164" customWidth="1"/>
    <col min="4611" max="4611" width="9.140625" style="164"/>
    <col min="4612" max="4612" width="3.7109375" style="164" customWidth="1"/>
    <col min="4613" max="4613" width="11.7109375" style="164" customWidth="1"/>
    <col min="4614" max="4614" width="3.7109375" style="164" customWidth="1"/>
    <col min="4615" max="4615" width="14" style="164" customWidth="1"/>
    <col min="4616" max="4618" width="9.140625" style="164"/>
    <col min="4619" max="4619" width="9" style="164" customWidth="1"/>
    <col min="4620" max="4864" width="9.140625" style="164"/>
    <col min="4865" max="4865" width="5.7109375" style="164" customWidth="1"/>
    <col min="4866" max="4866" width="44.7109375" style="164" customWidth="1"/>
    <col min="4867" max="4867" width="9.140625" style="164"/>
    <col min="4868" max="4868" width="3.7109375" style="164" customWidth="1"/>
    <col min="4869" max="4869" width="11.7109375" style="164" customWidth="1"/>
    <col min="4870" max="4870" width="3.7109375" style="164" customWidth="1"/>
    <col min="4871" max="4871" width="14" style="164" customWidth="1"/>
    <col min="4872" max="4874" width="9.140625" style="164"/>
    <col min="4875" max="4875" width="9" style="164" customWidth="1"/>
    <col min="4876" max="5120" width="9.140625" style="164"/>
    <col min="5121" max="5121" width="5.7109375" style="164" customWidth="1"/>
    <col min="5122" max="5122" width="44.7109375" style="164" customWidth="1"/>
    <col min="5123" max="5123" width="9.140625" style="164"/>
    <col min="5124" max="5124" width="3.7109375" style="164" customWidth="1"/>
    <col min="5125" max="5125" width="11.7109375" style="164" customWidth="1"/>
    <col min="5126" max="5126" width="3.7109375" style="164" customWidth="1"/>
    <col min="5127" max="5127" width="14" style="164" customWidth="1"/>
    <col min="5128" max="5130" width="9.140625" style="164"/>
    <col min="5131" max="5131" width="9" style="164" customWidth="1"/>
    <col min="5132" max="5376" width="9.140625" style="164"/>
    <col min="5377" max="5377" width="5.7109375" style="164" customWidth="1"/>
    <col min="5378" max="5378" width="44.7109375" style="164" customWidth="1"/>
    <col min="5379" max="5379" width="9.140625" style="164"/>
    <col min="5380" max="5380" width="3.7109375" style="164" customWidth="1"/>
    <col min="5381" max="5381" width="11.7109375" style="164" customWidth="1"/>
    <col min="5382" max="5382" width="3.7109375" style="164" customWidth="1"/>
    <col min="5383" max="5383" width="14" style="164" customWidth="1"/>
    <col min="5384" max="5386" width="9.140625" style="164"/>
    <col min="5387" max="5387" width="9" style="164" customWidth="1"/>
    <col min="5388" max="5632" width="9.140625" style="164"/>
    <col min="5633" max="5633" width="5.7109375" style="164" customWidth="1"/>
    <col min="5634" max="5634" width="44.7109375" style="164" customWidth="1"/>
    <col min="5635" max="5635" width="9.140625" style="164"/>
    <col min="5636" max="5636" width="3.7109375" style="164" customWidth="1"/>
    <col min="5637" max="5637" width="11.7109375" style="164" customWidth="1"/>
    <col min="5638" max="5638" width="3.7109375" style="164" customWidth="1"/>
    <col min="5639" max="5639" width="14" style="164" customWidth="1"/>
    <col min="5640" max="5642" width="9.140625" style="164"/>
    <col min="5643" max="5643" width="9" style="164" customWidth="1"/>
    <col min="5644" max="5888" width="9.140625" style="164"/>
    <col min="5889" max="5889" width="5.7109375" style="164" customWidth="1"/>
    <col min="5890" max="5890" width="44.7109375" style="164" customWidth="1"/>
    <col min="5891" max="5891" width="9.140625" style="164"/>
    <col min="5892" max="5892" width="3.7109375" style="164" customWidth="1"/>
    <col min="5893" max="5893" width="11.7109375" style="164" customWidth="1"/>
    <col min="5894" max="5894" width="3.7109375" style="164" customWidth="1"/>
    <col min="5895" max="5895" width="14" style="164" customWidth="1"/>
    <col min="5896" max="5898" width="9.140625" style="164"/>
    <col min="5899" max="5899" width="9" style="164" customWidth="1"/>
    <col min="5900" max="6144" width="9.140625" style="164"/>
    <col min="6145" max="6145" width="5.7109375" style="164" customWidth="1"/>
    <col min="6146" max="6146" width="44.7109375" style="164" customWidth="1"/>
    <col min="6147" max="6147" width="9.140625" style="164"/>
    <col min="6148" max="6148" width="3.7109375" style="164" customWidth="1"/>
    <col min="6149" max="6149" width="11.7109375" style="164" customWidth="1"/>
    <col min="6150" max="6150" width="3.7109375" style="164" customWidth="1"/>
    <col min="6151" max="6151" width="14" style="164" customWidth="1"/>
    <col min="6152" max="6154" width="9.140625" style="164"/>
    <col min="6155" max="6155" width="9" style="164" customWidth="1"/>
    <col min="6156" max="6400" width="9.140625" style="164"/>
    <col min="6401" max="6401" width="5.7109375" style="164" customWidth="1"/>
    <col min="6402" max="6402" width="44.7109375" style="164" customWidth="1"/>
    <col min="6403" max="6403" width="9.140625" style="164"/>
    <col min="6404" max="6404" width="3.7109375" style="164" customWidth="1"/>
    <col min="6405" max="6405" width="11.7109375" style="164" customWidth="1"/>
    <col min="6406" max="6406" width="3.7109375" style="164" customWidth="1"/>
    <col min="6407" max="6407" width="14" style="164" customWidth="1"/>
    <col min="6408" max="6410" width="9.140625" style="164"/>
    <col min="6411" max="6411" width="9" style="164" customWidth="1"/>
    <col min="6412" max="6656" width="9.140625" style="164"/>
    <col min="6657" max="6657" width="5.7109375" style="164" customWidth="1"/>
    <col min="6658" max="6658" width="44.7109375" style="164" customWidth="1"/>
    <col min="6659" max="6659" width="9.140625" style="164"/>
    <col min="6660" max="6660" width="3.7109375" style="164" customWidth="1"/>
    <col min="6661" max="6661" width="11.7109375" style="164" customWidth="1"/>
    <col min="6662" max="6662" width="3.7109375" style="164" customWidth="1"/>
    <col min="6663" max="6663" width="14" style="164" customWidth="1"/>
    <col min="6664" max="6666" width="9.140625" style="164"/>
    <col min="6667" max="6667" width="9" style="164" customWidth="1"/>
    <col min="6668" max="6912" width="9.140625" style="164"/>
    <col min="6913" max="6913" width="5.7109375" style="164" customWidth="1"/>
    <col min="6914" max="6914" width="44.7109375" style="164" customWidth="1"/>
    <col min="6915" max="6915" width="9.140625" style="164"/>
    <col min="6916" max="6916" width="3.7109375" style="164" customWidth="1"/>
    <col min="6917" max="6917" width="11.7109375" style="164" customWidth="1"/>
    <col min="6918" max="6918" width="3.7109375" style="164" customWidth="1"/>
    <col min="6919" max="6919" width="14" style="164" customWidth="1"/>
    <col min="6920" max="6922" width="9.140625" style="164"/>
    <col min="6923" max="6923" width="9" style="164" customWidth="1"/>
    <col min="6924" max="7168" width="9.140625" style="164"/>
    <col min="7169" max="7169" width="5.7109375" style="164" customWidth="1"/>
    <col min="7170" max="7170" width="44.7109375" style="164" customWidth="1"/>
    <col min="7171" max="7171" width="9.140625" style="164"/>
    <col min="7172" max="7172" width="3.7109375" style="164" customWidth="1"/>
    <col min="7173" max="7173" width="11.7109375" style="164" customWidth="1"/>
    <col min="7174" max="7174" width="3.7109375" style="164" customWidth="1"/>
    <col min="7175" max="7175" width="14" style="164" customWidth="1"/>
    <col min="7176" max="7178" width="9.140625" style="164"/>
    <col min="7179" max="7179" width="9" style="164" customWidth="1"/>
    <col min="7180" max="7424" width="9.140625" style="164"/>
    <col min="7425" max="7425" width="5.7109375" style="164" customWidth="1"/>
    <col min="7426" max="7426" width="44.7109375" style="164" customWidth="1"/>
    <col min="7427" max="7427" width="9.140625" style="164"/>
    <col min="7428" max="7428" width="3.7109375" style="164" customWidth="1"/>
    <col min="7429" max="7429" width="11.7109375" style="164" customWidth="1"/>
    <col min="7430" max="7430" width="3.7109375" style="164" customWidth="1"/>
    <col min="7431" max="7431" width="14" style="164" customWidth="1"/>
    <col min="7432" max="7434" width="9.140625" style="164"/>
    <col min="7435" max="7435" width="9" style="164" customWidth="1"/>
    <col min="7436" max="7680" width="9.140625" style="164"/>
    <col min="7681" max="7681" width="5.7109375" style="164" customWidth="1"/>
    <col min="7682" max="7682" width="44.7109375" style="164" customWidth="1"/>
    <col min="7683" max="7683" width="9.140625" style="164"/>
    <col min="7684" max="7684" width="3.7109375" style="164" customWidth="1"/>
    <col min="7685" max="7685" width="11.7109375" style="164" customWidth="1"/>
    <col min="7686" max="7686" width="3.7109375" style="164" customWidth="1"/>
    <col min="7687" max="7687" width="14" style="164" customWidth="1"/>
    <col min="7688" max="7690" width="9.140625" style="164"/>
    <col min="7691" max="7691" width="9" style="164" customWidth="1"/>
    <col min="7692" max="7936" width="9.140625" style="164"/>
    <col min="7937" max="7937" width="5.7109375" style="164" customWidth="1"/>
    <col min="7938" max="7938" width="44.7109375" style="164" customWidth="1"/>
    <col min="7939" max="7939" width="9.140625" style="164"/>
    <col min="7940" max="7940" width="3.7109375" style="164" customWidth="1"/>
    <col min="7941" max="7941" width="11.7109375" style="164" customWidth="1"/>
    <col min="7942" max="7942" width="3.7109375" style="164" customWidth="1"/>
    <col min="7943" max="7943" width="14" style="164" customWidth="1"/>
    <col min="7944" max="7946" width="9.140625" style="164"/>
    <col min="7947" max="7947" width="9" style="164" customWidth="1"/>
    <col min="7948" max="8192" width="9.140625" style="164"/>
    <col min="8193" max="8193" width="5.7109375" style="164" customWidth="1"/>
    <col min="8194" max="8194" width="44.7109375" style="164" customWidth="1"/>
    <col min="8195" max="8195" width="9.140625" style="164"/>
    <col min="8196" max="8196" width="3.7109375" style="164" customWidth="1"/>
    <col min="8197" max="8197" width="11.7109375" style="164" customWidth="1"/>
    <col min="8198" max="8198" width="3.7109375" style="164" customWidth="1"/>
    <col min="8199" max="8199" width="14" style="164" customWidth="1"/>
    <col min="8200" max="8202" width="9.140625" style="164"/>
    <col min="8203" max="8203" width="9" style="164" customWidth="1"/>
    <col min="8204" max="8448" width="9.140625" style="164"/>
    <col min="8449" max="8449" width="5.7109375" style="164" customWidth="1"/>
    <col min="8450" max="8450" width="44.7109375" style="164" customWidth="1"/>
    <col min="8451" max="8451" width="9.140625" style="164"/>
    <col min="8452" max="8452" width="3.7109375" style="164" customWidth="1"/>
    <col min="8453" max="8453" width="11.7109375" style="164" customWidth="1"/>
    <col min="8454" max="8454" width="3.7109375" style="164" customWidth="1"/>
    <col min="8455" max="8455" width="14" style="164" customWidth="1"/>
    <col min="8456" max="8458" width="9.140625" style="164"/>
    <col min="8459" max="8459" width="9" style="164" customWidth="1"/>
    <col min="8460" max="8704" width="9.140625" style="164"/>
    <col min="8705" max="8705" width="5.7109375" style="164" customWidth="1"/>
    <col min="8706" max="8706" width="44.7109375" style="164" customWidth="1"/>
    <col min="8707" max="8707" width="9.140625" style="164"/>
    <col min="8708" max="8708" width="3.7109375" style="164" customWidth="1"/>
    <col min="8709" max="8709" width="11.7109375" style="164" customWidth="1"/>
    <col min="8710" max="8710" width="3.7109375" style="164" customWidth="1"/>
    <col min="8711" max="8711" width="14" style="164" customWidth="1"/>
    <col min="8712" max="8714" width="9.140625" style="164"/>
    <col min="8715" max="8715" width="9" style="164" customWidth="1"/>
    <col min="8716" max="8960" width="9.140625" style="164"/>
    <col min="8961" max="8961" width="5.7109375" style="164" customWidth="1"/>
    <col min="8962" max="8962" width="44.7109375" style="164" customWidth="1"/>
    <col min="8963" max="8963" width="9.140625" style="164"/>
    <col min="8964" max="8964" width="3.7109375" style="164" customWidth="1"/>
    <col min="8965" max="8965" width="11.7109375" style="164" customWidth="1"/>
    <col min="8966" max="8966" width="3.7109375" style="164" customWidth="1"/>
    <col min="8967" max="8967" width="14" style="164" customWidth="1"/>
    <col min="8968" max="8970" width="9.140625" style="164"/>
    <col min="8971" max="8971" width="9" style="164" customWidth="1"/>
    <col min="8972" max="9216" width="9.140625" style="164"/>
    <col min="9217" max="9217" width="5.7109375" style="164" customWidth="1"/>
    <col min="9218" max="9218" width="44.7109375" style="164" customWidth="1"/>
    <col min="9219" max="9219" width="9.140625" style="164"/>
    <col min="9220" max="9220" width="3.7109375" style="164" customWidth="1"/>
    <col min="9221" max="9221" width="11.7109375" style="164" customWidth="1"/>
    <col min="9222" max="9222" width="3.7109375" style="164" customWidth="1"/>
    <col min="9223" max="9223" width="14" style="164" customWidth="1"/>
    <col min="9224" max="9226" width="9.140625" style="164"/>
    <col min="9227" max="9227" width="9" style="164" customWidth="1"/>
    <col min="9228" max="9472" width="9.140625" style="164"/>
    <col min="9473" max="9473" width="5.7109375" style="164" customWidth="1"/>
    <col min="9474" max="9474" width="44.7109375" style="164" customWidth="1"/>
    <col min="9475" max="9475" width="9.140625" style="164"/>
    <col min="9476" max="9476" width="3.7109375" style="164" customWidth="1"/>
    <col min="9477" max="9477" width="11.7109375" style="164" customWidth="1"/>
    <col min="9478" max="9478" width="3.7109375" style="164" customWidth="1"/>
    <col min="9479" max="9479" width="14" style="164" customWidth="1"/>
    <col min="9480" max="9482" width="9.140625" style="164"/>
    <col min="9483" max="9483" width="9" style="164" customWidth="1"/>
    <col min="9484" max="9728" width="9.140625" style="164"/>
    <col min="9729" max="9729" width="5.7109375" style="164" customWidth="1"/>
    <col min="9730" max="9730" width="44.7109375" style="164" customWidth="1"/>
    <col min="9731" max="9731" width="9.140625" style="164"/>
    <col min="9732" max="9732" width="3.7109375" style="164" customWidth="1"/>
    <col min="9733" max="9733" width="11.7109375" style="164" customWidth="1"/>
    <col min="9734" max="9734" width="3.7109375" style="164" customWidth="1"/>
    <col min="9735" max="9735" width="14" style="164" customWidth="1"/>
    <col min="9736" max="9738" width="9.140625" style="164"/>
    <col min="9739" max="9739" width="9" style="164" customWidth="1"/>
    <col min="9740" max="9984" width="9.140625" style="164"/>
    <col min="9985" max="9985" width="5.7109375" style="164" customWidth="1"/>
    <col min="9986" max="9986" width="44.7109375" style="164" customWidth="1"/>
    <col min="9987" max="9987" width="9.140625" style="164"/>
    <col min="9988" max="9988" width="3.7109375" style="164" customWidth="1"/>
    <col min="9989" max="9989" width="11.7109375" style="164" customWidth="1"/>
    <col min="9990" max="9990" width="3.7109375" style="164" customWidth="1"/>
    <col min="9991" max="9991" width="14" style="164" customWidth="1"/>
    <col min="9992" max="9994" width="9.140625" style="164"/>
    <col min="9995" max="9995" width="9" style="164" customWidth="1"/>
    <col min="9996" max="10240" width="9.140625" style="164"/>
    <col min="10241" max="10241" width="5.7109375" style="164" customWidth="1"/>
    <col min="10242" max="10242" width="44.7109375" style="164" customWidth="1"/>
    <col min="10243" max="10243" width="9.140625" style="164"/>
    <col min="10244" max="10244" width="3.7109375" style="164" customWidth="1"/>
    <col min="10245" max="10245" width="11.7109375" style="164" customWidth="1"/>
    <col min="10246" max="10246" width="3.7109375" style="164" customWidth="1"/>
    <col min="10247" max="10247" width="14" style="164" customWidth="1"/>
    <col min="10248" max="10250" width="9.140625" style="164"/>
    <col min="10251" max="10251" width="9" style="164" customWidth="1"/>
    <col min="10252" max="10496" width="9.140625" style="164"/>
    <col min="10497" max="10497" width="5.7109375" style="164" customWidth="1"/>
    <col min="10498" max="10498" width="44.7109375" style="164" customWidth="1"/>
    <col min="10499" max="10499" width="9.140625" style="164"/>
    <col min="10500" max="10500" width="3.7109375" style="164" customWidth="1"/>
    <col min="10501" max="10501" width="11.7109375" style="164" customWidth="1"/>
    <col min="10502" max="10502" width="3.7109375" style="164" customWidth="1"/>
    <col min="10503" max="10503" width="14" style="164" customWidth="1"/>
    <col min="10504" max="10506" width="9.140625" style="164"/>
    <col min="10507" max="10507" width="9" style="164" customWidth="1"/>
    <col min="10508" max="10752" width="9.140625" style="164"/>
    <col min="10753" max="10753" width="5.7109375" style="164" customWidth="1"/>
    <col min="10754" max="10754" width="44.7109375" style="164" customWidth="1"/>
    <col min="10755" max="10755" width="9.140625" style="164"/>
    <col min="10756" max="10756" width="3.7109375" style="164" customWidth="1"/>
    <col min="10757" max="10757" width="11.7109375" style="164" customWidth="1"/>
    <col min="10758" max="10758" width="3.7109375" style="164" customWidth="1"/>
    <col min="10759" max="10759" width="14" style="164" customWidth="1"/>
    <col min="10760" max="10762" width="9.140625" style="164"/>
    <col min="10763" max="10763" width="9" style="164" customWidth="1"/>
    <col min="10764" max="11008" width="9.140625" style="164"/>
    <col min="11009" max="11009" width="5.7109375" style="164" customWidth="1"/>
    <col min="11010" max="11010" width="44.7109375" style="164" customWidth="1"/>
    <col min="11011" max="11011" width="9.140625" style="164"/>
    <col min="11012" max="11012" width="3.7109375" style="164" customWidth="1"/>
    <col min="11013" max="11013" width="11.7109375" style="164" customWidth="1"/>
    <col min="11014" max="11014" width="3.7109375" style="164" customWidth="1"/>
    <col min="11015" max="11015" width="14" style="164" customWidth="1"/>
    <col min="11016" max="11018" width="9.140625" style="164"/>
    <col min="11019" max="11019" width="9" style="164" customWidth="1"/>
    <col min="11020" max="11264" width="9.140625" style="164"/>
    <col min="11265" max="11265" width="5.7109375" style="164" customWidth="1"/>
    <col min="11266" max="11266" width="44.7109375" style="164" customWidth="1"/>
    <col min="11267" max="11267" width="9.140625" style="164"/>
    <col min="11268" max="11268" width="3.7109375" style="164" customWidth="1"/>
    <col min="11269" max="11269" width="11.7109375" style="164" customWidth="1"/>
    <col min="11270" max="11270" width="3.7109375" style="164" customWidth="1"/>
    <col min="11271" max="11271" width="14" style="164" customWidth="1"/>
    <col min="11272" max="11274" width="9.140625" style="164"/>
    <col min="11275" max="11275" width="9" style="164" customWidth="1"/>
    <col min="11276" max="11520" width="9.140625" style="164"/>
    <col min="11521" max="11521" width="5.7109375" style="164" customWidth="1"/>
    <col min="11522" max="11522" width="44.7109375" style="164" customWidth="1"/>
    <col min="11523" max="11523" width="9.140625" style="164"/>
    <col min="11524" max="11524" width="3.7109375" style="164" customWidth="1"/>
    <col min="11525" max="11525" width="11.7109375" style="164" customWidth="1"/>
    <col min="11526" max="11526" width="3.7109375" style="164" customWidth="1"/>
    <col min="11527" max="11527" width="14" style="164" customWidth="1"/>
    <col min="11528" max="11530" width="9.140625" style="164"/>
    <col min="11531" max="11531" width="9" style="164" customWidth="1"/>
    <col min="11532" max="11776" width="9.140625" style="164"/>
    <col min="11777" max="11777" width="5.7109375" style="164" customWidth="1"/>
    <col min="11778" max="11778" width="44.7109375" style="164" customWidth="1"/>
    <col min="11779" max="11779" width="9.140625" style="164"/>
    <col min="11780" max="11780" width="3.7109375" style="164" customWidth="1"/>
    <col min="11781" max="11781" width="11.7109375" style="164" customWidth="1"/>
    <col min="11782" max="11782" width="3.7109375" style="164" customWidth="1"/>
    <col min="11783" max="11783" width="14" style="164" customWidth="1"/>
    <col min="11784" max="11786" width="9.140625" style="164"/>
    <col min="11787" max="11787" width="9" style="164" customWidth="1"/>
    <col min="11788" max="12032" width="9.140625" style="164"/>
    <col min="12033" max="12033" width="5.7109375" style="164" customWidth="1"/>
    <col min="12034" max="12034" width="44.7109375" style="164" customWidth="1"/>
    <col min="12035" max="12035" width="9.140625" style="164"/>
    <col min="12036" max="12036" width="3.7109375" style="164" customWidth="1"/>
    <col min="12037" max="12037" width="11.7109375" style="164" customWidth="1"/>
    <col min="12038" max="12038" width="3.7109375" style="164" customWidth="1"/>
    <col min="12039" max="12039" width="14" style="164" customWidth="1"/>
    <col min="12040" max="12042" width="9.140625" style="164"/>
    <col min="12043" max="12043" width="9" style="164" customWidth="1"/>
    <col min="12044" max="12288" width="9.140625" style="164"/>
    <col min="12289" max="12289" width="5.7109375" style="164" customWidth="1"/>
    <col min="12290" max="12290" width="44.7109375" style="164" customWidth="1"/>
    <col min="12291" max="12291" width="9.140625" style="164"/>
    <col min="12292" max="12292" width="3.7109375" style="164" customWidth="1"/>
    <col min="12293" max="12293" width="11.7109375" style="164" customWidth="1"/>
    <col min="12294" max="12294" width="3.7109375" style="164" customWidth="1"/>
    <col min="12295" max="12295" width="14" style="164" customWidth="1"/>
    <col min="12296" max="12298" width="9.140625" style="164"/>
    <col min="12299" max="12299" width="9" style="164" customWidth="1"/>
    <col min="12300" max="12544" width="9.140625" style="164"/>
    <col min="12545" max="12545" width="5.7109375" style="164" customWidth="1"/>
    <col min="12546" max="12546" width="44.7109375" style="164" customWidth="1"/>
    <col min="12547" max="12547" width="9.140625" style="164"/>
    <col min="12548" max="12548" width="3.7109375" style="164" customWidth="1"/>
    <col min="12549" max="12549" width="11.7109375" style="164" customWidth="1"/>
    <col min="12550" max="12550" width="3.7109375" style="164" customWidth="1"/>
    <col min="12551" max="12551" width="14" style="164" customWidth="1"/>
    <col min="12552" max="12554" width="9.140625" style="164"/>
    <col min="12555" max="12555" width="9" style="164" customWidth="1"/>
    <col min="12556" max="12800" width="9.140625" style="164"/>
    <col min="12801" max="12801" width="5.7109375" style="164" customWidth="1"/>
    <col min="12802" max="12802" width="44.7109375" style="164" customWidth="1"/>
    <col min="12803" max="12803" width="9.140625" style="164"/>
    <col min="12804" max="12804" width="3.7109375" style="164" customWidth="1"/>
    <col min="12805" max="12805" width="11.7109375" style="164" customWidth="1"/>
    <col min="12806" max="12806" width="3.7109375" style="164" customWidth="1"/>
    <col min="12807" max="12807" width="14" style="164" customWidth="1"/>
    <col min="12808" max="12810" width="9.140625" style="164"/>
    <col min="12811" max="12811" width="9" style="164" customWidth="1"/>
    <col min="12812" max="13056" width="9.140625" style="164"/>
    <col min="13057" max="13057" width="5.7109375" style="164" customWidth="1"/>
    <col min="13058" max="13058" width="44.7109375" style="164" customWidth="1"/>
    <col min="13059" max="13059" width="9.140625" style="164"/>
    <col min="13060" max="13060" width="3.7109375" style="164" customWidth="1"/>
    <col min="13061" max="13061" width="11.7109375" style="164" customWidth="1"/>
    <col min="13062" max="13062" width="3.7109375" style="164" customWidth="1"/>
    <col min="13063" max="13063" width="14" style="164" customWidth="1"/>
    <col min="13064" max="13066" width="9.140625" style="164"/>
    <col min="13067" max="13067" width="9" style="164" customWidth="1"/>
    <col min="13068" max="13312" width="9.140625" style="164"/>
    <col min="13313" max="13313" width="5.7109375" style="164" customWidth="1"/>
    <col min="13314" max="13314" width="44.7109375" style="164" customWidth="1"/>
    <col min="13315" max="13315" width="9.140625" style="164"/>
    <col min="13316" max="13316" width="3.7109375" style="164" customWidth="1"/>
    <col min="13317" max="13317" width="11.7109375" style="164" customWidth="1"/>
    <col min="13318" max="13318" width="3.7109375" style="164" customWidth="1"/>
    <col min="13319" max="13319" width="14" style="164" customWidth="1"/>
    <col min="13320" max="13322" width="9.140625" style="164"/>
    <col min="13323" max="13323" width="9" style="164" customWidth="1"/>
    <col min="13324" max="13568" width="9.140625" style="164"/>
    <col min="13569" max="13569" width="5.7109375" style="164" customWidth="1"/>
    <col min="13570" max="13570" width="44.7109375" style="164" customWidth="1"/>
    <col min="13571" max="13571" width="9.140625" style="164"/>
    <col min="13572" max="13572" width="3.7109375" style="164" customWidth="1"/>
    <col min="13573" max="13573" width="11.7109375" style="164" customWidth="1"/>
    <col min="13574" max="13574" width="3.7109375" style="164" customWidth="1"/>
    <col min="13575" max="13575" width="14" style="164" customWidth="1"/>
    <col min="13576" max="13578" width="9.140625" style="164"/>
    <col min="13579" max="13579" width="9" style="164" customWidth="1"/>
    <col min="13580" max="13824" width="9.140625" style="164"/>
    <col min="13825" max="13825" width="5.7109375" style="164" customWidth="1"/>
    <col min="13826" max="13826" width="44.7109375" style="164" customWidth="1"/>
    <col min="13827" max="13827" width="9.140625" style="164"/>
    <col min="13828" max="13828" width="3.7109375" style="164" customWidth="1"/>
    <col min="13829" max="13829" width="11.7109375" style="164" customWidth="1"/>
    <col min="13830" max="13830" width="3.7109375" style="164" customWidth="1"/>
    <col min="13831" max="13831" width="14" style="164" customWidth="1"/>
    <col min="13832" max="13834" width="9.140625" style="164"/>
    <col min="13835" max="13835" width="9" style="164" customWidth="1"/>
    <col min="13836" max="14080" width="9.140625" style="164"/>
    <col min="14081" max="14081" width="5.7109375" style="164" customWidth="1"/>
    <col min="14082" max="14082" width="44.7109375" style="164" customWidth="1"/>
    <col min="14083" max="14083" width="9.140625" style="164"/>
    <col min="14084" max="14084" width="3.7109375" style="164" customWidth="1"/>
    <col min="14085" max="14085" width="11.7109375" style="164" customWidth="1"/>
    <col min="14086" max="14086" width="3.7109375" style="164" customWidth="1"/>
    <col min="14087" max="14087" width="14" style="164" customWidth="1"/>
    <col min="14088" max="14090" width="9.140625" style="164"/>
    <col min="14091" max="14091" width="9" style="164" customWidth="1"/>
    <col min="14092" max="14336" width="9.140625" style="164"/>
    <col min="14337" max="14337" width="5.7109375" style="164" customWidth="1"/>
    <col min="14338" max="14338" width="44.7109375" style="164" customWidth="1"/>
    <col min="14339" max="14339" width="9.140625" style="164"/>
    <col min="14340" max="14340" width="3.7109375" style="164" customWidth="1"/>
    <col min="14341" max="14341" width="11.7109375" style="164" customWidth="1"/>
    <col min="14342" max="14342" width="3.7109375" style="164" customWidth="1"/>
    <col min="14343" max="14343" width="14" style="164" customWidth="1"/>
    <col min="14344" max="14346" width="9.140625" style="164"/>
    <col min="14347" max="14347" width="9" style="164" customWidth="1"/>
    <col min="14348" max="14592" width="9.140625" style="164"/>
    <col min="14593" max="14593" width="5.7109375" style="164" customWidth="1"/>
    <col min="14594" max="14594" width="44.7109375" style="164" customWidth="1"/>
    <col min="14595" max="14595" width="9.140625" style="164"/>
    <col min="14596" max="14596" width="3.7109375" style="164" customWidth="1"/>
    <col min="14597" max="14597" width="11.7109375" style="164" customWidth="1"/>
    <col min="14598" max="14598" width="3.7109375" style="164" customWidth="1"/>
    <col min="14599" max="14599" width="14" style="164" customWidth="1"/>
    <col min="14600" max="14602" width="9.140625" style="164"/>
    <col min="14603" max="14603" width="9" style="164" customWidth="1"/>
    <col min="14604" max="14848" width="9.140625" style="164"/>
    <col min="14849" max="14849" width="5.7109375" style="164" customWidth="1"/>
    <col min="14850" max="14850" width="44.7109375" style="164" customWidth="1"/>
    <col min="14851" max="14851" width="9.140625" style="164"/>
    <col min="14852" max="14852" width="3.7109375" style="164" customWidth="1"/>
    <col min="14853" max="14853" width="11.7109375" style="164" customWidth="1"/>
    <col min="14854" max="14854" width="3.7109375" style="164" customWidth="1"/>
    <col min="14855" max="14855" width="14" style="164" customWidth="1"/>
    <col min="14856" max="14858" width="9.140625" style="164"/>
    <col min="14859" max="14859" width="9" style="164" customWidth="1"/>
    <col min="14860" max="15104" width="9.140625" style="164"/>
    <col min="15105" max="15105" width="5.7109375" style="164" customWidth="1"/>
    <col min="15106" max="15106" width="44.7109375" style="164" customWidth="1"/>
    <col min="15107" max="15107" width="9.140625" style="164"/>
    <col min="15108" max="15108" width="3.7109375" style="164" customWidth="1"/>
    <col min="15109" max="15109" width="11.7109375" style="164" customWidth="1"/>
    <col min="15110" max="15110" width="3.7109375" style="164" customWidth="1"/>
    <col min="15111" max="15111" width="14" style="164" customWidth="1"/>
    <col min="15112" max="15114" width="9.140625" style="164"/>
    <col min="15115" max="15115" width="9" style="164" customWidth="1"/>
    <col min="15116" max="15360" width="9.140625" style="164"/>
    <col min="15361" max="15361" width="5.7109375" style="164" customWidth="1"/>
    <col min="15362" max="15362" width="44.7109375" style="164" customWidth="1"/>
    <col min="15363" max="15363" width="9.140625" style="164"/>
    <col min="15364" max="15364" width="3.7109375" style="164" customWidth="1"/>
    <col min="15365" max="15365" width="11.7109375" style="164" customWidth="1"/>
    <col min="15366" max="15366" width="3.7109375" style="164" customWidth="1"/>
    <col min="15367" max="15367" width="14" style="164" customWidth="1"/>
    <col min="15368" max="15370" width="9.140625" style="164"/>
    <col min="15371" max="15371" width="9" style="164" customWidth="1"/>
    <col min="15372" max="15616" width="9.140625" style="164"/>
    <col min="15617" max="15617" width="5.7109375" style="164" customWidth="1"/>
    <col min="15618" max="15618" width="44.7109375" style="164" customWidth="1"/>
    <col min="15619" max="15619" width="9.140625" style="164"/>
    <col min="15620" max="15620" width="3.7109375" style="164" customWidth="1"/>
    <col min="15621" max="15621" width="11.7109375" style="164" customWidth="1"/>
    <col min="15622" max="15622" width="3.7109375" style="164" customWidth="1"/>
    <col min="15623" max="15623" width="14" style="164" customWidth="1"/>
    <col min="15624" max="15626" width="9.140625" style="164"/>
    <col min="15627" max="15627" width="9" style="164" customWidth="1"/>
    <col min="15628" max="15872" width="9.140625" style="164"/>
    <col min="15873" max="15873" width="5.7109375" style="164" customWidth="1"/>
    <col min="15874" max="15874" width="44.7109375" style="164" customWidth="1"/>
    <col min="15875" max="15875" width="9.140625" style="164"/>
    <col min="15876" max="15876" width="3.7109375" style="164" customWidth="1"/>
    <col min="15877" max="15877" width="11.7109375" style="164" customWidth="1"/>
    <col min="15878" max="15878" width="3.7109375" style="164" customWidth="1"/>
    <col min="15879" max="15879" width="14" style="164" customWidth="1"/>
    <col min="15880" max="15882" width="9.140625" style="164"/>
    <col min="15883" max="15883" width="9" style="164" customWidth="1"/>
    <col min="15884" max="16128" width="9.140625" style="164"/>
    <col min="16129" max="16129" width="5.7109375" style="164" customWidth="1"/>
    <col min="16130" max="16130" width="44.7109375" style="164" customWidth="1"/>
    <col min="16131" max="16131" width="9.140625" style="164"/>
    <col min="16132" max="16132" width="3.7109375" style="164" customWidth="1"/>
    <col min="16133" max="16133" width="11.7109375" style="164" customWidth="1"/>
    <col min="16134" max="16134" width="3.7109375" style="164" customWidth="1"/>
    <col min="16135" max="16135" width="14" style="164" customWidth="1"/>
    <col min="16136" max="16138" width="9.140625" style="164"/>
    <col min="16139" max="16139" width="9" style="164" customWidth="1"/>
    <col min="16140" max="16384" width="9.140625" style="164"/>
  </cols>
  <sheetData>
    <row r="1" spans="1:7" ht="16.5" customHeight="1">
      <c r="A1" s="703"/>
      <c r="B1" s="703"/>
      <c r="C1" s="703"/>
      <c r="D1" s="703"/>
      <c r="E1" s="703"/>
      <c r="F1" s="703"/>
      <c r="G1" s="703"/>
    </row>
    <row r="2" spans="1:7" ht="12.75" customHeight="1">
      <c r="B2" s="165"/>
      <c r="C2" s="162"/>
      <c r="D2" s="166"/>
      <c r="F2" s="166"/>
    </row>
    <row r="3" spans="1:7" ht="12.75" customHeight="1">
      <c r="B3" s="165"/>
      <c r="C3" s="162"/>
      <c r="D3" s="166"/>
      <c r="F3" s="166"/>
    </row>
    <row r="4" spans="1:7" ht="12.75" customHeight="1">
      <c r="B4" s="159"/>
    </row>
    <row r="5" spans="1:7" ht="12.75" customHeight="1">
      <c r="B5" s="159"/>
    </row>
    <row r="6" spans="1:7" ht="12.75" customHeight="1">
      <c r="B6" s="159"/>
    </row>
    <row r="7" spans="1:7" s="167" customFormat="1" ht="27" customHeight="1">
      <c r="A7" s="704" t="s">
        <v>364</v>
      </c>
      <c r="B7" s="704"/>
      <c r="C7" s="704"/>
      <c r="D7" s="704"/>
      <c r="E7" s="704"/>
      <c r="F7" s="704"/>
      <c r="G7" s="704"/>
    </row>
    <row r="8" spans="1:7" s="167" customFormat="1" ht="27.75">
      <c r="A8" s="168"/>
      <c r="B8" s="435"/>
      <c r="C8" s="436"/>
      <c r="D8" s="436"/>
      <c r="E8" s="436"/>
      <c r="F8" s="169"/>
      <c r="G8" s="170"/>
    </row>
    <row r="9" spans="1:7" s="167" customFormat="1" ht="18.75" customHeight="1">
      <c r="A9" s="168"/>
      <c r="B9" s="171" t="s">
        <v>365</v>
      </c>
      <c r="C9" s="171" t="s">
        <v>366</v>
      </c>
      <c r="D9" s="172"/>
      <c r="E9" s="173" t="s">
        <v>367</v>
      </c>
      <c r="F9" s="174" t="s">
        <v>368</v>
      </c>
      <c r="G9" s="175">
        <v>58</v>
      </c>
    </row>
    <row r="10" spans="1:7" s="167" customFormat="1" ht="18.75" customHeight="1">
      <c r="A10" s="168"/>
      <c r="B10" s="171"/>
      <c r="C10" s="171" t="s">
        <v>369</v>
      </c>
      <c r="D10" s="172"/>
      <c r="E10" s="173" t="s">
        <v>370</v>
      </c>
      <c r="F10" s="174" t="s">
        <v>368</v>
      </c>
      <c r="G10" s="175">
        <v>52.11</v>
      </c>
    </row>
    <row r="11" spans="1:7" s="167" customFormat="1" ht="18.75" customHeight="1">
      <c r="A11" s="168"/>
      <c r="B11" s="171"/>
      <c r="C11" s="171" t="s">
        <v>371</v>
      </c>
      <c r="D11" s="172"/>
      <c r="E11" s="173" t="s">
        <v>370</v>
      </c>
      <c r="F11" s="174" t="s">
        <v>368</v>
      </c>
      <c r="G11" s="175">
        <v>125.48</v>
      </c>
    </row>
    <row r="12" spans="1:7" s="167" customFormat="1" ht="18.75" customHeight="1">
      <c r="A12" s="168"/>
      <c r="B12" s="171"/>
      <c r="C12" s="171" t="s">
        <v>372</v>
      </c>
      <c r="D12" s="172"/>
      <c r="E12" s="173" t="s">
        <v>367</v>
      </c>
      <c r="F12" s="174" t="s">
        <v>368</v>
      </c>
      <c r="G12" s="175">
        <v>15.55</v>
      </c>
    </row>
    <row r="13" spans="1:7" s="167" customFormat="1" ht="18.75" customHeight="1">
      <c r="A13" s="168"/>
      <c r="B13" s="171"/>
      <c r="C13" s="171" t="s">
        <v>373</v>
      </c>
      <c r="D13" s="172"/>
      <c r="E13" s="173" t="s">
        <v>370</v>
      </c>
      <c r="F13" s="174" t="s">
        <v>368</v>
      </c>
      <c r="G13" s="175">
        <v>384.79</v>
      </c>
    </row>
    <row r="14" spans="1:7" s="167" customFormat="1" ht="18.75" customHeight="1">
      <c r="A14" s="168"/>
      <c r="B14" s="171"/>
      <c r="C14" s="171" t="s">
        <v>374</v>
      </c>
      <c r="D14" s="172"/>
      <c r="E14" s="173" t="s">
        <v>367</v>
      </c>
      <c r="F14" s="174" t="s">
        <v>368</v>
      </c>
      <c r="G14" s="175">
        <v>17.52</v>
      </c>
    </row>
    <row r="15" spans="1:7" s="167" customFormat="1" ht="18.75" customHeight="1">
      <c r="A15" s="168"/>
      <c r="B15" s="171"/>
      <c r="C15" s="171" t="s">
        <v>375</v>
      </c>
      <c r="D15" s="172"/>
      <c r="E15" s="173" t="s">
        <v>367</v>
      </c>
      <c r="F15" s="174" t="s">
        <v>368</v>
      </c>
      <c r="G15" s="175">
        <v>27.72</v>
      </c>
    </row>
    <row r="16" spans="1:7" s="167" customFormat="1" ht="18.75" customHeight="1">
      <c r="A16" s="168"/>
      <c r="B16" s="171"/>
      <c r="C16" s="171" t="s">
        <v>376</v>
      </c>
      <c r="D16" s="172"/>
      <c r="E16" s="173" t="s">
        <v>367</v>
      </c>
      <c r="F16" s="174" t="s">
        <v>368</v>
      </c>
      <c r="G16" s="175">
        <v>12.25</v>
      </c>
    </row>
    <row r="17" spans="1:7" s="167" customFormat="1" ht="18.75" customHeight="1">
      <c r="A17" s="168"/>
      <c r="B17" s="171"/>
      <c r="C17" s="171" t="s">
        <v>377</v>
      </c>
      <c r="D17" s="172"/>
      <c r="E17" s="173" t="s">
        <v>370</v>
      </c>
      <c r="F17" s="174" t="s">
        <v>368</v>
      </c>
      <c r="G17" s="175">
        <v>274</v>
      </c>
    </row>
    <row r="18" spans="1:7" s="167" customFormat="1" ht="18.75" customHeight="1">
      <c r="A18" s="168"/>
      <c r="B18" s="171"/>
      <c r="C18" s="171"/>
      <c r="D18" s="172"/>
      <c r="E18" s="173" t="s">
        <v>378</v>
      </c>
      <c r="F18" s="174" t="s">
        <v>368</v>
      </c>
      <c r="G18" s="175">
        <v>12.75</v>
      </c>
    </row>
    <row r="19" spans="1:7" s="167" customFormat="1" ht="18.75" customHeight="1" thickBot="1">
      <c r="A19" s="168"/>
      <c r="B19" s="171"/>
      <c r="C19" s="171" t="s">
        <v>379</v>
      </c>
      <c r="D19" s="172"/>
      <c r="E19" s="173" t="s">
        <v>380</v>
      </c>
      <c r="F19" s="174" t="s">
        <v>368</v>
      </c>
      <c r="G19" s="175" t="s">
        <v>381</v>
      </c>
    </row>
    <row r="20" spans="1:7" s="167" customFormat="1" ht="18.75" customHeight="1">
      <c r="A20" s="168"/>
      <c r="B20" s="176"/>
      <c r="C20" s="177"/>
      <c r="D20" s="178"/>
      <c r="E20" s="177" t="s">
        <v>382</v>
      </c>
      <c r="F20" s="179" t="s">
        <v>368</v>
      </c>
      <c r="G20" s="180">
        <f>SUM(G9:G19)</f>
        <v>980.17000000000007</v>
      </c>
    </row>
    <row r="21" spans="1:7" s="167" customFormat="1" ht="15.75" customHeight="1">
      <c r="A21" s="168"/>
      <c r="C21" s="173"/>
      <c r="D21" s="172"/>
      <c r="E21" s="173"/>
      <c r="F21" s="174"/>
      <c r="G21" s="181"/>
    </row>
    <row r="22" spans="1:7" s="167" customFormat="1" ht="15.75" customHeight="1">
      <c r="A22" s="168"/>
      <c r="B22" s="171" t="s">
        <v>383</v>
      </c>
      <c r="C22" s="173"/>
      <c r="D22" s="172"/>
      <c r="E22" s="173"/>
      <c r="F22" s="174"/>
      <c r="G22" s="181"/>
    </row>
    <row r="23" spans="1:7" s="167" customFormat="1" ht="46.5" customHeight="1">
      <c r="A23" s="168"/>
      <c r="B23" s="705" t="s">
        <v>384</v>
      </c>
      <c r="C23" s="706"/>
      <c r="D23" s="706"/>
      <c r="E23" s="706"/>
      <c r="F23" s="706"/>
      <c r="G23" s="181"/>
    </row>
    <row r="24" spans="1:7" s="167" customFormat="1" ht="25.5">
      <c r="A24" s="168"/>
      <c r="B24" s="171"/>
      <c r="C24" s="173"/>
      <c r="D24" s="174"/>
      <c r="E24" s="173" t="s">
        <v>367</v>
      </c>
      <c r="F24" s="174" t="s">
        <v>368</v>
      </c>
      <c r="G24" s="175">
        <f>G9+G12+G14+G15+G16</f>
        <v>131.04</v>
      </c>
    </row>
    <row r="25" spans="1:7" s="167" customFormat="1" ht="15.75" customHeight="1">
      <c r="A25" s="168"/>
      <c r="B25" s="171"/>
      <c r="C25" s="173"/>
      <c r="D25" s="174"/>
      <c r="E25" s="173" t="s">
        <v>370</v>
      </c>
      <c r="F25" s="174" t="s">
        <v>368</v>
      </c>
      <c r="G25" s="175">
        <f>G10+G11+G13+G17</f>
        <v>836.38</v>
      </c>
    </row>
    <row r="26" spans="1:7" s="167" customFormat="1" ht="15.75" customHeight="1">
      <c r="A26" s="168"/>
      <c r="B26" s="171"/>
      <c r="C26" s="173"/>
      <c r="D26" s="174"/>
      <c r="E26" s="173" t="s">
        <v>378</v>
      </c>
      <c r="F26" s="174" t="s">
        <v>368</v>
      </c>
      <c r="G26" s="175">
        <f>G18</f>
        <v>12.75</v>
      </c>
    </row>
    <row r="27" spans="1:7" s="167" customFormat="1" ht="15.75" customHeight="1">
      <c r="A27" s="168"/>
      <c r="B27" s="171"/>
      <c r="C27" s="173"/>
      <c r="D27" s="174"/>
      <c r="E27" s="173" t="s">
        <v>380</v>
      </c>
      <c r="F27" s="174" t="s">
        <v>368</v>
      </c>
      <c r="G27" s="175" t="str">
        <f>G19</f>
        <v>21.65</v>
      </c>
    </row>
    <row r="28" spans="1:7" s="167" customFormat="1" ht="23.25">
      <c r="A28" s="168"/>
      <c r="B28" s="182"/>
      <c r="C28" s="172"/>
      <c r="D28" s="172"/>
      <c r="E28" s="172"/>
      <c r="F28" s="169"/>
      <c r="G28" s="170"/>
    </row>
    <row r="29" spans="1:7" s="167" customFormat="1" ht="39" thickBot="1">
      <c r="A29" s="740" t="s">
        <v>130</v>
      </c>
      <c r="B29" s="741" t="s">
        <v>131</v>
      </c>
      <c r="C29" s="742" t="s">
        <v>1089</v>
      </c>
      <c r="D29" s="743"/>
      <c r="E29" s="744" t="s">
        <v>133</v>
      </c>
      <c r="F29" s="745"/>
      <c r="G29" s="746" t="s">
        <v>134</v>
      </c>
    </row>
    <row r="30" spans="1:7" s="186" customFormat="1" ht="24.95" customHeight="1" thickTop="1" thickBot="1">
      <c r="A30" s="737" t="s">
        <v>385</v>
      </c>
      <c r="B30" s="738" t="s">
        <v>386</v>
      </c>
      <c r="C30" s="739"/>
      <c r="D30" s="184"/>
      <c r="E30" s="162"/>
      <c r="F30" s="184"/>
      <c r="G30" s="185"/>
    </row>
    <row r="31" spans="1:7" s="193" customFormat="1" ht="15" customHeight="1">
      <c r="A31" s="187"/>
      <c r="B31" s="188"/>
      <c r="C31" s="189"/>
      <c r="D31" s="190"/>
      <c r="E31" s="191"/>
      <c r="F31" s="190"/>
      <c r="G31" s="192"/>
    </row>
    <row r="32" spans="1:7" s="200" customFormat="1" ht="51">
      <c r="A32" s="194" t="s">
        <v>4</v>
      </c>
      <c r="B32" s="195" t="s">
        <v>387</v>
      </c>
      <c r="C32" s="196"/>
      <c r="D32" s="197"/>
      <c r="E32" s="198"/>
      <c r="F32" s="197"/>
      <c r="G32" s="199"/>
    </row>
    <row r="33" spans="1:7" s="200" customFormat="1" ht="25.5">
      <c r="A33" s="194"/>
      <c r="B33" s="201" t="s">
        <v>388</v>
      </c>
      <c r="C33" s="196"/>
      <c r="D33" s="197"/>
      <c r="E33" s="198"/>
      <c r="F33" s="197"/>
      <c r="G33" s="199"/>
    </row>
    <row r="34" spans="1:7" s="200" customFormat="1" ht="25.5">
      <c r="A34" s="194"/>
      <c r="B34" s="201" t="s">
        <v>389</v>
      </c>
      <c r="C34" s="196"/>
      <c r="D34" s="197"/>
      <c r="E34" s="198"/>
      <c r="F34" s="197"/>
      <c r="G34" s="199"/>
    </row>
    <row r="35" spans="1:7" s="200" customFormat="1" ht="25.5">
      <c r="A35" s="194"/>
      <c r="B35" s="201" t="s">
        <v>390</v>
      </c>
      <c r="C35" s="196"/>
      <c r="D35" s="197"/>
      <c r="E35" s="198"/>
      <c r="F35" s="197"/>
      <c r="G35" s="199"/>
    </row>
    <row r="36" spans="1:7" s="200" customFormat="1" ht="25.5">
      <c r="A36" s="194"/>
      <c r="B36" s="202" t="s">
        <v>391</v>
      </c>
      <c r="C36" s="196"/>
      <c r="D36" s="197"/>
      <c r="E36" s="198"/>
      <c r="F36" s="197"/>
      <c r="G36" s="199"/>
    </row>
    <row r="37" spans="1:7" ht="25.5">
      <c r="A37" s="203"/>
      <c r="B37" s="204" t="s">
        <v>392</v>
      </c>
    </row>
    <row r="38" spans="1:7" ht="15" customHeight="1">
      <c r="A38" s="205"/>
      <c r="B38" s="206" t="s">
        <v>27</v>
      </c>
      <c r="C38" s="207">
        <v>1100</v>
      </c>
      <c r="D38" s="208" t="s">
        <v>393</v>
      </c>
      <c r="E38" s="520"/>
      <c r="F38" s="208" t="s">
        <v>349</v>
      </c>
      <c r="G38" s="521">
        <f>C38*E38</f>
        <v>0</v>
      </c>
    </row>
    <row r="39" spans="1:7" ht="15" customHeight="1">
      <c r="A39" s="205"/>
      <c r="B39" s="163"/>
      <c r="C39" s="210"/>
      <c r="D39" s="160"/>
      <c r="E39" s="211"/>
      <c r="F39" s="160"/>
      <c r="G39" s="212"/>
    </row>
    <row r="40" spans="1:7" s="200" customFormat="1" ht="39.75" customHeight="1">
      <c r="A40" s="194" t="s">
        <v>5</v>
      </c>
      <c r="B40" s="201" t="s">
        <v>394</v>
      </c>
      <c r="C40" s="196"/>
      <c r="D40" s="197"/>
      <c r="E40" s="198"/>
      <c r="F40" s="197"/>
      <c r="G40" s="199"/>
    </row>
    <row r="41" spans="1:7" s="200" customFormat="1" ht="63.75">
      <c r="A41" s="213"/>
      <c r="B41" s="201" t="s">
        <v>395</v>
      </c>
      <c r="C41" s="196"/>
      <c r="D41" s="197"/>
      <c r="E41" s="198"/>
      <c r="F41" s="197"/>
      <c r="G41" s="199"/>
    </row>
    <row r="42" spans="1:7" ht="15" customHeight="1">
      <c r="A42" s="214"/>
      <c r="B42" s="204" t="s">
        <v>396</v>
      </c>
    </row>
    <row r="43" spans="1:7" ht="15" customHeight="1">
      <c r="B43" s="206" t="s">
        <v>27</v>
      </c>
      <c r="C43" s="207">
        <v>2200</v>
      </c>
      <c r="D43" s="208" t="s">
        <v>393</v>
      </c>
      <c r="E43" s="520"/>
      <c r="F43" s="208" t="s">
        <v>349</v>
      </c>
      <c r="G43" s="521">
        <f>C43*E43</f>
        <v>0</v>
      </c>
    </row>
    <row r="44" spans="1:7" ht="15" customHeight="1">
      <c r="B44" s="163"/>
      <c r="C44" s="210"/>
      <c r="D44" s="160"/>
      <c r="E44" s="211"/>
      <c r="F44" s="160"/>
      <c r="G44" s="212"/>
    </row>
    <row r="45" spans="1:7" ht="25.5">
      <c r="A45" s="158" t="s">
        <v>6</v>
      </c>
      <c r="B45" s="215" t="s">
        <v>397</v>
      </c>
      <c r="C45" s="216"/>
      <c r="D45" s="160"/>
      <c r="E45" s="211"/>
      <c r="F45" s="160"/>
      <c r="G45" s="217"/>
    </row>
    <row r="46" spans="1:7" ht="25.5">
      <c r="B46" s="218" t="s">
        <v>398</v>
      </c>
      <c r="C46" s="216"/>
      <c r="D46" s="160"/>
      <c r="E46" s="211"/>
      <c r="F46" s="160"/>
      <c r="G46" s="217"/>
    </row>
    <row r="47" spans="1:7" ht="25.5">
      <c r="B47" s="218" t="s">
        <v>399</v>
      </c>
      <c r="C47" s="216"/>
      <c r="D47" s="160"/>
      <c r="E47" s="211"/>
      <c r="F47" s="160"/>
      <c r="G47" s="217"/>
    </row>
    <row r="48" spans="1:7" ht="51">
      <c r="B48" s="215" t="s">
        <v>400</v>
      </c>
      <c r="C48" s="216"/>
      <c r="D48" s="160"/>
      <c r="E48" s="211"/>
      <c r="F48" s="160"/>
      <c r="G48" s="217"/>
    </row>
    <row r="49" spans="1:7">
      <c r="B49" s="219" t="s">
        <v>401</v>
      </c>
      <c r="C49" s="216"/>
      <c r="D49" s="160"/>
      <c r="E49" s="211"/>
      <c r="F49" s="160"/>
      <c r="G49" s="217"/>
    </row>
    <row r="50" spans="1:7" ht="15" customHeight="1">
      <c r="B50" s="206" t="s">
        <v>402</v>
      </c>
      <c r="C50" s="220">
        <v>1</v>
      </c>
      <c r="D50" s="208" t="s">
        <v>393</v>
      </c>
      <c r="E50" s="520"/>
      <c r="F50" s="208" t="s">
        <v>349</v>
      </c>
      <c r="G50" s="521">
        <f>C50*E50</f>
        <v>0</v>
      </c>
    </row>
    <row r="51" spans="1:7" ht="15" customHeight="1">
      <c r="B51" s="163"/>
      <c r="C51" s="210"/>
      <c r="D51" s="160"/>
      <c r="E51" s="211"/>
      <c r="F51" s="160"/>
      <c r="G51" s="212"/>
    </row>
    <row r="52" spans="1:7" ht="89.25">
      <c r="A52" s="205" t="s">
        <v>8</v>
      </c>
      <c r="B52" s="218" t="s">
        <v>403</v>
      </c>
      <c r="C52" s="216"/>
      <c r="D52" s="160"/>
      <c r="E52" s="211"/>
      <c r="F52" s="160"/>
      <c r="G52" s="217"/>
    </row>
    <row r="53" spans="1:7">
      <c r="A53" s="205"/>
      <c r="B53" s="219" t="s">
        <v>404</v>
      </c>
      <c r="C53" s="216"/>
      <c r="D53" s="160"/>
      <c r="E53" s="211"/>
      <c r="F53" s="160"/>
      <c r="G53" s="217"/>
    </row>
    <row r="54" spans="1:7" ht="15" customHeight="1">
      <c r="A54" s="205"/>
      <c r="B54" s="206" t="s">
        <v>27</v>
      </c>
      <c r="C54" s="207">
        <v>1050</v>
      </c>
      <c r="D54" s="208" t="s">
        <v>393</v>
      </c>
      <c r="E54" s="520"/>
      <c r="F54" s="208" t="s">
        <v>349</v>
      </c>
      <c r="G54" s="521">
        <f>C54*E54</f>
        <v>0</v>
      </c>
    </row>
    <row r="55" spans="1:7" ht="15" customHeight="1">
      <c r="A55" s="205"/>
      <c r="B55" s="163"/>
      <c r="C55" s="210"/>
      <c r="D55" s="160"/>
      <c r="E55" s="211"/>
      <c r="F55" s="160"/>
      <c r="G55" s="212"/>
    </row>
    <row r="56" spans="1:7" ht="114.75">
      <c r="A56" s="205" t="s">
        <v>10</v>
      </c>
      <c r="B56" s="215" t="s">
        <v>405</v>
      </c>
      <c r="C56" s="216"/>
      <c r="D56" s="160"/>
      <c r="E56" s="211"/>
      <c r="F56" s="160"/>
      <c r="G56" s="217"/>
    </row>
    <row r="57" spans="1:7">
      <c r="A57" s="205"/>
      <c r="B57" s="219" t="s">
        <v>406</v>
      </c>
      <c r="C57" s="216"/>
      <c r="D57" s="160"/>
      <c r="E57" s="211"/>
      <c r="F57" s="160"/>
      <c r="G57" s="217"/>
    </row>
    <row r="58" spans="1:7" ht="15" customHeight="1">
      <c r="A58" s="205"/>
      <c r="B58" s="206" t="s">
        <v>29</v>
      </c>
      <c r="C58" s="220">
        <v>100</v>
      </c>
      <c r="D58" s="208" t="s">
        <v>393</v>
      </c>
      <c r="E58" s="520"/>
      <c r="F58" s="208" t="s">
        <v>349</v>
      </c>
      <c r="G58" s="521">
        <f>C58*E58</f>
        <v>0</v>
      </c>
    </row>
    <row r="59" spans="1:7" ht="15" customHeight="1">
      <c r="A59" s="205"/>
      <c r="B59" s="163"/>
      <c r="C59" s="216"/>
      <c r="D59" s="160"/>
      <c r="E59" s="211"/>
      <c r="F59" s="160"/>
      <c r="G59" s="212"/>
    </row>
    <row r="60" spans="1:7" ht="76.5">
      <c r="A60" s="205" t="s">
        <v>13</v>
      </c>
      <c r="B60" s="215" t="s">
        <v>407</v>
      </c>
      <c r="C60" s="216"/>
      <c r="D60" s="160"/>
      <c r="E60" s="211"/>
      <c r="F60" s="160"/>
      <c r="G60" s="217"/>
    </row>
    <row r="61" spans="1:7">
      <c r="A61" s="205"/>
      <c r="B61" s="219" t="s">
        <v>408</v>
      </c>
      <c r="C61" s="216"/>
      <c r="D61" s="160"/>
      <c r="E61" s="211"/>
      <c r="F61" s="160"/>
      <c r="G61" s="217"/>
    </row>
    <row r="62" spans="1:7" ht="15" customHeight="1">
      <c r="A62" s="205"/>
      <c r="B62" s="206" t="s">
        <v>29</v>
      </c>
      <c r="C62" s="220">
        <v>10</v>
      </c>
      <c r="D62" s="208" t="s">
        <v>393</v>
      </c>
      <c r="E62" s="520"/>
      <c r="F62" s="208" t="s">
        <v>349</v>
      </c>
      <c r="G62" s="521">
        <f>C62*E62</f>
        <v>0</v>
      </c>
    </row>
    <row r="63" spans="1:7" ht="15" customHeight="1">
      <c r="A63" s="205"/>
      <c r="B63" s="163"/>
      <c r="C63" s="216"/>
      <c r="D63" s="160"/>
      <c r="E63" s="211"/>
      <c r="F63" s="160"/>
      <c r="G63" s="212"/>
    </row>
    <row r="64" spans="1:7" ht="76.5">
      <c r="A64" s="205" t="s">
        <v>14</v>
      </c>
      <c r="B64" s="215" t="s">
        <v>409</v>
      </c>
      <c r="C64" s="216"/>
      <c r="D64" s="160"/>
      <c r="E64" s="211"/>
      <c r="F64" s="160"/>
      <c r="G64" s="217"/>
    </row>
    <row r="65" spans="1:7">
      <c r="A65" s="205"/>
      <c r="B65" s="219" t="s">
        <v>408</v>
      </c>
      <c r="C65" s="216"/>
      <c r="D65" s="160"/>
      <c r="E65" s="211"/>
      <c r="F65" s="160"/>
      <c r="G65" s="217"/>
    </row>
    <row r="66" spans="1:7" ht="15" customHeight="1">
      <c r="A66" s="205"/>
      <c r="B66" s="206" t="s">
        <v>29</v>
      </c>
      <c r="C66" s="220">
        <v>5</v>
      </c>
      <c r="D66" s="208" t="s">
        <v>393</v>
      </c>
      <c r="E66" s="520"/>
      <c r="F66" s="208" t="s">
        <v>349</v>
      </c>
      <c r="G66" s="521">
        <f>C66*E66</f>
        <v>0</v>
      </c>
    </row>
    <row r="67" spans="1:7" ht="15" customHeight="1">
      <c r="A67" s="205"/>
      <c r="B67" s="185"/>
      <c r="C67" s="221"/>
      <c r="D67" s="162"/>
      <c r="E67" s="211"/>
      <c r="F67" s="162"/>
      <c r="G67" s="222"/>
    </row>
    <row r="68" spans="1:7" s="200" customFormat="1" ht="51">
      <c r="A68" s="205" t="s">
        <v>15</v>
      </c>
      <c r="B68" s="223" t="s">
        <v>410</v>
      </c>
      <c r="C68" s="211"/>
      <c r="D68" s="224"/>
      <c r="E68" s="162"/>
      <c r="F68" s="224"/>
      <c r="G68" s="162"/>
    </row>
    <row r="69" spans="1:7" s="200" customFormat="1" ht="102">
      <c r="A69" s="158"/>
      <c r="B69" s="225" t="s">
        <v>411</v>
      </c>
      <c r="C69" s="211"/>
      <c r="D69" s="224"/>
      <c r="E69" s="162"/>
      <c r="F69" s="224"/>
      <c r="G69" s="162"/>
    </row>
    <row r="70" spans="1:7" s="200" customFormat="1" ht="25.5">
      <c r="A70" s="158"/>
      <c r="B70" s="225" t="s">
        <v>412</v>
      </c>
      <c r="C70" s="211"/>
      <c r="D70" s="224"/>
      <c r="E70" s="162"/>
      <c r="F70" s="224"/>
      <c r="G70" s="162"/>
    </row>
    <row r="71" spans="1:7" s="200" customFormat="1">
      <c r="A71" s="158"/>
      <c r="B71" s="200" t="s">
        <v>401</v>
      </c>
      <c r="C71" s="211"/>
      <c r="D71" s="224"/>
      <c r="E71" s="162"/>
      <c r="F71" s="224"/>
      <c r="G71" s="162"/>
    </row>
    <row r="72" spans="1:7" s="200" customFormat="1">
      <c r="A72" s="158"/>
      <c r="B72" s="218"/>
      <c r="C72" s="211"/>
      <c r="D72" s="224"/>
      <c r="E72" s="162"/>
      <c r="F72" s="224"/>
      <c r="G72" s="162"/>
    </row>
    <row r="73" spans="1:7" s="229" customFormat="1" ht="15" customHeight="1">
      <c r="A73" s="158"/>
      <c r="B73" s="206" t="s">
        <v>402</v>
      </c>
      <c r="C73" s="226"/>
      <c r="D73" s="227"/>
      <c r="E73" s="522"/>
      <c r="F73" s="228" t="s">
        <v>349</v>
      </c>
      <c r="G73" s="520"/>
    </row>
    <row r="74" spans="1:7" ht="15" customHeight="1">
      <c r="B74" s="185"/>
      <c r="C74" s="221"/>
      <c r="D74" s="162"/>
      <c r="E74" s="211"/>
      <c r="F74" s="162"/>
      <c r="G74" s="222"/>
    </row>
    <row r="75" spans="1:7" ht="15" customHeight="1" thickBot="1">
      <c r="B75" s="163"/>
      <c r="C75" s="216"/>
      <c r="D75" s="160"/>
      <c r="E75" s="211"/>
      <c r="F75" s="160"/>
      <c r="G75" s="212"/>
    </row>
    <row r="76" spans="1:7" ht="15" customHeight="1" thickTop="1">
      <c r="B76" s="230"/>
      <c r="C76" s="231"/>
      <c r="D76" s="232"/>
      <c r="E76" s="233"/>
      <c r="F76" s="232"/>
      <c r="G76" s="234"/>
    </row>
    <row r="77" spans="1:7" ht="15" customHeight="1">
      <c r="B77" s="235"/>
      <c r="C77" s="236"/>
      <c r="D77" s="237"/>
      <c r="E77" s="238"/>
      <c r="F77" s="237"/>
      <c r="G77" s="239"/>
    </row>
    <row r="78" spans="1:7" ht="24.95" customHeight="1">
      <c r="B78" s="240" t="s">
        <v>31</v>
      </c>
      <c r="C78" s="241" t="s">
        <v>143</v>
      </c>
      <c r="D78" s="227" t="s">
        <v>143</v>
      </c>
      <c r="E78" s="242" t="s">
        <v>413</v>
      </c>
      <c r="F78" s="208" t="s">
        <v>349</v>
      </c>
      <c r="G78" s="523">
        <f>SUM(G38:G73)</f>
        <v>0</v>
      </c>
    </row>
    <row r="79" spans="1:7" ht="24.95" customHeight="1" thickBot="1">
      <c r="B79" s="244"/>
      <c r="C79" s="245"/>
      <c r="D79" s="246"/>
      <c r="E79" s="247"/>
      <c r="F79" s="246"/>
      <c r="G79" s="248"/>
    </row>
    <row r="80" spans="1:7" ht="24.95" customHeight="1" thickBot="1">
      <c r="A80" s="183" t="s">
        <v>414</v>
      </c>
      <c r="B80" s="701" t="s">
        <v>415</v>
      </c>
      <c r="C80" s="702"/>
    </row>
    <row r="81" spans="1:7" ht="15" customHeight="1">
      <c r="A81" s="214"/>
      <c r="B81" s="250"/>
      <c r="C81" s="250"/>
    </row>
    <row r="82" spans="1:7" ht="51">
      <c r="A82" s="214"/>
      <c r="B82" s="251" t="s">
        <v>416</v>
      </c>
      <c r="C82" s="250"/>
    </row>
    <row r="83" spans="1:7" ht="18">
      <c r="A83" s="214"/>
      <c r="B83" s="188"/>
      <c r="C83" s="162"/>
    </row>
    <row r="84" spans="1:7" ht="51">
      <c r="A84" s="252" t="s">
        <v>4</v>
      </c>
      <c r="B84" s="215" t="s">
        <v>417</v>
      </c>
      <c r="C84" s="211"/>
      <c r="G84" s="211"/>
    </row>
    <row r="85" spans="1:7" ht="51">
      <c r="B85" s="218" t="s">
        <v>418</v>
      </c>
      <c r="C85" s="211"/>
      <c r="G85" s="211"/>
    </row>
    <row r="86" spans="1:7" ht="51">
      <c r="B86" s="218" t="s">
        <v>419</v>
      </c>
      <c r="C86" s="211"/>
      <c r="G86" s="211"/>
    </row>
    <row r="87" spans="1:7">
      <c r="B87" s="218" t="s">
        <v>420</v>
      </c>
      <c r="C87" s="211"/>
      <c r="G87" s="211"/>
    </row>
    <row r="88" spans="1:7" ht="25.5">
      <c r="B88" s="218" t="s">
        <v>421</v>
      </c>
      <c r="C88" s="211"/>
      <c r="G88" s="211"/>
    </row>
    <row r="89" spans="1:7" ht="53.25" customHeight="1">
      <c r="B89" s="218" t="s">
        <v>422</v>
      </c>
      <c r="C89" s="211"/>
      <c r="G89" s="211"/>
    </row>
    <row r="90" spans="1:7" ht="114.75">
      <c r="B90" s="218" t="s">
        <v>423</v>
      </c>
      <c r="C90" s="211"/>
      <c r="G90" s="211"/>
    </row>
    <row r="91" spans="1:7" ht="117" customHeight="1">
      <c r="B91" s="218" t="s">
        <v>424</v>
      </c>
      <c r="C91" s="211"/>
      <c r="G91" s="211"/>
    </row>
    <row r="92" spans="1:7" ht="38.25">
      <c r="B92" s="215" t="s">
        <v>425</v>
      </c>
      <c r="C92" s="211"/>
      <c r="G92" s="211"/>
    </row>
    <row r="93" spans="1:7" ht="63.75">
      <c r="B93" s="215" t="s">
        <v>426</v>
      </c>
      <c r="C93" s="211"/>
      <c r="G93" s="211"/>
    </row>
    <row r="94" spans="1:7" ht="14.25">
      <c r="B94" s="218" t="s">
        <v>427</v>
      </c>
      <c r="C94" s="211"/>
      <c r="G94" s="211"/>
    </row>
    <row r="95" spans="1:7" ht="15" customHeight="1">
      <c r="B95" s="218"/>
      <c r="C95" s="211"/>
      <c r="G95" s="211"/>
    </row>
    <row r="96" spans="1:7" ht="25.5">
      <c r="A96" s="252" t="s">
        <v>140</v>
      </c>
      <c r="B96" s="253" t="s">
        <v>428</v>
      </c>
      <c r="C96" s="211"/>
      <c r="G96" s="211"/>
    </row>
    <row r="97" spans="1:7" ht="42" customHeight="1">
      <c r="A97" s="205"/>
      <c r="B97" s="218" t="s">
        <v>429</v>
      </c>
      <c r="C97" s="211"/>
      <c r="G97" s="211"/>
    </row>
    <row r="98" spans="1:7" ht="15" customHeight="1">
      <c r="A98" s="205"/>
      <c r="B98" s="206" t="s">
        <v>430</v>
      </c>
      <c r="C98" s="207">
        <v>3170</v>
      </c>
      <c r="D98" s="208" t="s">
        <v>393</v>
      </c>
      <c r="E98" s="520"/>
      <c r="F98" s="208" t="s">
        <v>349</v>
      </c>
      <c r="G98" s="521">
        <f>C98*E98</f>
        <v>0</v>
      </c>
    </row>
    <row r="99" spans="1:7" ht="25.5">
      <c r="A99" s="252" t="s">
        <v>146</v>
      </c>
      <c r="B99" s="253" t="s">
        <v>431</v>
      </c>
      <c r="C99" s="211"/>
      <c r="G99" s="211"/>
    </row>
    <row r="100" spans="1:7" ht="38.25">
      <c r="A100" s="205"/>
      <c r="B100" s="218" t="s">
        <v>432</v>
      </c>
      <c r="C100" s="211"/>
      <c r="G100" s="211"/>
    </row>
    <row r="101" spans="1:7" ht="15" customHeight="1">
      <c r="A101" s="205"/>
      <c r="B101" s="206" t="s">
        <v>430</v>
      </c>
      <c r="C101" s="207">
        <v>375</v>
      </c>
      <c r="D101" s="208" t="s">
        <v>393</v>
      </c>
      <c r="E101" s="520"/>
      <c r="F101" s="208" t="s">
        <v>349</v>
      </c>
      <c r="G101" s="521">
        <f>C101*E101</f>
        <v>0</v>
      </c>
    </row>
    <row r="102" spans="1:7" hidden="1">
      <c r="A102" s="205"/>
      <c r="B102" s="218"/>
      <c r="C102" s="211"/>
      <c r="G102" s="211"/>
    </row>
    <row r="103" spans="1:7" ht="27" customHeight="1">
      <c r="A103" s="252" t="s">
        <v>150</v>
      </c>
      <c r="B103" s="253" t="s">
        <v>433</v>
      </c>
      <c r="C103" s="211"/>
      <c r="G103" s="211"/>
    </row>
    <row r="104" spans="1:7" ht="15" customHeight="1">
      <c r="B104" s="206" t="s">
        <v>430</v>
      </c>
      <c r="C104" s="207">
        <v>250</v>
      </c>
      <c r="D104" s="208" t="s">
        <v>393</v>
      </c>
      <c r="E104" s="520"/>
      <c r="F104" s="208" t="s">
        <v>349</v>
      </c>
      <c r="G104" s="521">
        <f>C104*E104</f>
        <v>0</v>
      </c>
    </row>
    <row r="105" spans="1:7" ht="15" customHeight="1">
      <c r="B105" s="218"/>
      <c r="C105" s="211"/>
      <c r="G105" s="211"/>
    </row>
    <row r="106" spans="1:7">
      <c r="A106" s="158" t="s">
        <v>5</v>
      </c>
      <c r="B106" s="215" t="s">
        <v>434</v>
      </c>
      <c r="C106" s="249"/>
      <c r="D106" s="160"/>
      <c r="E106" s="211"/>
      <c r="F106" s="160"/>
      <c r="G106" s="212"/>
    </row>
    <row r="107" spans="1:7" ht="25.5">
      <c r="B107" s="218" t="s">
        <v>435</v>
      </c>
    </row>
    <row r="108" spans="1:7" ht="25.5">
      <c r="B108" s="218" t="s">
        <v>436</v>
      </c>
    </row>
    <row r="109" spans="1:7" ht="14.25">
      <c r="B109" s="218" t="s">
        <v>437</v>
      </c>
    </row>
    <row r="110" spans="1:7" ht="27">
      <c r="B110" s="218" t="s">
        <v>438</v>
      </c>
    </row>
    <row r="111" spans="1:7" ht="15" customHeight="1">
      <c r="B111" s="206" t="s">
        <v>223</v>
      </c>
      <c r="C111" s="207">
        <v>1900</v>
      </c>
      <c r="D111" s="208" t="s">
        <v>393</v>
      </c>
      <c r="E111" s="520"/>
      <c r="F111" s="208" t="s">
        <v>349</v>
      </c>
      <c r="G111" s="521">
        <f>C111*E111</f>
        <v>0</v>
      </c>
    </row>
    <row r="112" spans="1:7" ht="15" customHeight="1">
      <c r="B112" s="163"/>
      <c r="C112" s="249"/>
      <c r="D112" s="160"/>
      <c r="E112" s="211"/>
      <c r="F112" s="160"/>
      <c r="G112" s="212"/>
    </row>
    <row r="113" spans="1:7" ht="51">
      <c r="A113" s="205" t="s">
        <v>6</v>
      </c>
      <c r="B113" s="215" t="s">
        <v>439</v>
      </c>
      <c r="C113" s="249"/>
      <c r="D113" s="160"/>
      <c r="E113" s="211"/>
      <c r="F113" s="160"/>
      <c r="G113" s="212"/>
    </row>
    <row r="114" spans="1:7" ht="52.5">
      <c r="B114" s="218" t="s">
        <v>440</v>
      </c>
      <c r="C114" s="249"/>
      <c r="D114" s="160"/>
      <c r="E114" s="211"/>
      <c r="F114" s="160"/>
      <c r="G114" s="212"/>
    </row>
    <row r="115" spans="1:7" ht="26.25" customHeight="1">
      <c r="B115" s="218" t="s">
        <v>441</v>
      </c>
      <c r="C115" s="249"/>
      <c r="D115" s="160"/>
      <c r="E115" s="211"/>
      <c r="F115" s="160"/>
      <c r="G115" s="212"/>
    </row>
    <row r="116" spans="1:7" ht="65.25">
      <c r="B116" s="218" t="s">
        <v>442</v>
      </c>
      <c r="C116" s="249"/>
      <c r="D116" s="160"/>
      <c r="E116" s="211"/>
      <c r="F116" s="160"/>
      <c r="G116" s="212"/>
    </row>
    <row r="117" spans="1:7" ht="38.25">
      <c r="B117" s="218" t="s">
        <v>443</v>
      </c>
      <c r="C117" s="249"/>
      <c r="D117" s="160"/>
      <c r="E117" s="211"/>
      <c r="F117" s="160"/>
      <c r="G117" s="212"/>
    </row>
    <row r="118" spans="1:7" ht="63.75">
      <c r="B118" s="215" t="s">
        <v>444</v>
      </c>
      <c r="C118" s="249"/>
      <c r="D118" s="160"/>
      <c r="E118" s="211"/>
      <c r="F118" s="160"/>
      <c r="G118" s="212"/>
    </row>
    <row r="119" spans="1:7" ht="39.75">
      <c r="B119" s="218" t="s">
        <v>445</v>
      </c>
    </row>
    <row r="120" spans="1:7" ht="15" customHeight="1">
      <c r="B120" s="206" t="s">
        <v>430</v>
      </c>
      <c r="C120" s="207">
        <v>1230</v>
      </c>
      <c r="D120" s="208" t="s">
        <v>393</v>
      </c>
      <c r="E120" s="520"/>
      <c r="F120" s="208" t="s">
        <v>349</v>
      </c>
      <c r="G120" s="521">
        <f>C120*E120</f>
        <v>0</v>
      </c>
    </row>
    <row r="121" spans="1:7">
      <c r="A121" s="254"/>
      <c r="C121" s="211"/>
      <c r="G121" s="211"/>
    </row>
    <row r="122" spans="1:7" s="261" customFormat="1" ht="63.75">
      <c r="A122" s="256" t="s">
        <v>8</v>
      </c>
      <c r="B122" s="257" t="s">
        <v>446</v>
      </c>
      <c r="C122" s="258"/>
      <c r="D122" s="259" t="s">
        <v>143</v>
      </c>
      <c r="E122" s="260"/>
      <c r="F122" s="259" t="s">
        <v>143</v>
      </c>
      <c r="G122" s="258"/>
    </row>
    <row r="123" spans="1:7" s="261" customFormat="1" ht="38.25">
      <c r="A123" s="262"/>
      <c r="B123" s="263" t="s">
        <v>447</v>
      </c>
      <c r="C123" s="258"/>
      <c r="D123" s="259"/>
      <c r="E123" s="260"/>
      <c r="F123" s="259"/>
      <c r="G123" s="258"/>
    </row>
    <row r="124" spans="1:7" s="261" customFormat="1">
      <c r="A124" s="262"/>
      <c r="B124" s="263" t="s">
        <v>448</v>
      </c>
      <c r="C124" s="258"/>
      <c r="D124" s="264"/>
      <c r="E124" s="260"/>
      <c r="F124" s="264"/>
      <c r="G124" s="258"/>
    </row>
    <row r="125" spans="1:7" s="261" customFormat="1" ht="14.25">
      <c r="A125" s="262"/>
      <c r="B125" s="265" t="s">
        <v>449</v>
      </c>
      <c r="C125" s="258"/>
      <c r="D125" s="264"/>
      <c r="E125" s="260"/>
      <c r="F125" s="264"/>
      <c r="G125" s="258"/>
    </row>
    <row r="126" spans="1:7" s="261" customFormat="1" ht="15" customHeight="1">
      <c r="A126" s="262"/>
      <c r="B126" s="266" t="s">
        <v>450</v>
      </c>
      <c r="C126" s="267">
        <v>4930</v>
      </c>
      <c r="D126" s="268" t="s">
        <v>393</v>
      </c>
      <c r="E126" s="524"/>
      <c r="F126" s="268" t="s">
        <v>349</v>
      </c>
      <c r="G126" s="521">
        <f>C126*E126</f>
        <v>0</v>
      </c>
    </row>
    <row r="127" spans="1:7" s="261" customFormat="1" ht="117.75" customHeight="1">
      <c r="A127" s="256" t="s">
        <v>10</v>
      </c>
      <c r="B127" s="257" t="s">
        <v>451</v>
      </c>
      <c r="C127" s="258"/>
      <c r="D127" s="259"/>
      <c r="E127" s="260"/>
      <c r="F127" s="259" t="s">
        <v>143</v>
      </c>
      <c r="G127" s="258"/>
    </row>
    <row r="128" spans="1:7" s="261" customFormat="1" ht="15" customHeight="1">
      <c r="A128" s="256"/>
      <c r="B128" s="266" t="s">
        <v>450</v>
      </c>
      <c r="C128" s="267">
        <v>1480</v>
      </c>
      <c r="D128" s="268" t="s">
        <v>393</v>
      </c>
      <c r="E128" s="524"/>
      <c r="F128" s="268" t="s">
        <v>349</v>
      </c>
      <c r="G128" s="521">
        <f>C128*E128</f>
        <v>0</v>
      </c>
    </row>
    <row r="129" spans="1:7" s="261" customFormat="1" ht="15" customHeight="1">
      <c r="A129" s="256"/>
      <c r="B129" s="258"/>
      <c r="C129" s="259"/>
      <c r="D129" s="269"/>
      <c r="E129" s="270"/>
      <c r="F129" s="269"/>
      <c r="G129" s="271"/>
    </row>
    <row r="130" spans="1:7" ht="38.25">
      <c r="A130" s="205" t="s">
        <v>13</v>
      </c>
      <c r="B130" s="215" t="s">
        <v>452</v>
      </c>
    </row>
    <row r="131" spans="1:7" ht="63.75">
      <c r="A131" s="272"/>
      <c r="B131" s="218" t="s">
        <v>453</v>
      </c>
    </row>
    <row r="132" spans="1:7" ht="89.25">
      <c r="B132" s="218" t="s">
        <v>454</v>
      </c>
    </row>
    <row r="133" spans="1:7" ht="65.25" customHeight="1">
      <c r="B133" s="215" t="s">
        <v>455</v>
      </c>
    </row>
    <row r="134" spans="1:7" ht="39.75" customHeight="1">
      <c r="B134" s="215" t="s">
        <v>456</v>
      </c>
    </row>
    <row r="135" spans="1:7" ht="81.75" customHeight="1">
      <c r="B135" s="218" t="s">
        <v>457</v>
      </c>
    </row>
    <row r="136" spans="1:7" s="261" customFormat="1" ht="15" customHeight="1">
      <c r="A136" s="262"/>
      <c r="B136" s="266" t="s">
        <v>430</v>
      </c>
      <c r="C136" s="267">
        <v>1980</v>
      </c>
      <c r="D136" s="268" t="s">
        <v>393</v>
      </c>
      <c r="E136" s="524"/>
      <c r="F136" s="268" t="s">
        <v>349</v>
      </c>
      <c r="G136" s="521">
        <f>C136*E136</f>
        <v>0</v>
      </c>
    </row>
    <row r="137" spans="1:7" s="261" customFormat="1" ht="15" customHeight="1">
      <c r="A137" s="262"/>
      <c r="B137" s="273"/>
      <c r="C137" s="270"/>
      <c r="D137" s="260"/>
      <c r="E137" s="270"/>
      <c r="F137" s="260"/>
      <c r="G137" s="222"/>
    </row>
    <row r="138" spans="1:7" ht="63.75">
      <c r="A138" s="252" t="s">
        <v>14</v>
      </c>
      <c r="B138" s="215" t="s">
        <v>458</v>
      </c>
    </row>
    <row r="139" spans="1:7" ht="38.25">
      <c r="A139" s="205"/>
      <c r="B139" s="218" t="s">
        <v>459</v>
      </c>
    </row>
    <row r="140" spans="1:7" ht="15" customHeight="1">
      <c r="A140" s="205"/>
      <c r="B140" s="206" t="s">
        <v>430</v>
      </c>
      <c r="C140" s="209">
        <v>7</v>
      </c>
      <c r="D140" s="208" t="s">
        <v>393</v>
      </c>
      <c r="E140" s="520"/>
      <c r="F140" s="208" t="s">
        <v>349</v>
      </c>
      <c r="G140" s="521">
        <f>C140*E140</f>
        <v>0</v>
      </c>
    </row>
    <row r="141" spans="1:7" ht="15" customHeight="1">
      <c r="A141" s="205"/>
      <c r="B141" s="185"/>
      <c r="C141" s="211"/>
      <c r="D141" s="162"/>
      <c r="E141" s="211"/>
      <c r="F141" s="162"/>
      <c r="G141" s="222"/>
    </row>
    <row r="142" spans="1:7" ht="25.5">
      <c r="A142" s="252" t="s">
        <v>15</v>
      </c>
      <c r="B142" s="215" t="s">
        <v>460</v>
      </c>
      <c r="C142" s="211"/>
      <c r="G142" s="162"/>
    </row>
    <row r="143" spans="1:7" ht="25.5">
      <c r="A143" s="205"/>
      <c r="B143" s="218" t="s">
        <v>461</v>
      </c>
      <c r="C143" s="211"/>
      <c r="G143" s="162"/>
    </row>
    <row r="144" spans="1:7">
      <c r="A144" s="205"/>
      <c r="B144" s="218" t="s">
        <v>462</v>
      </c>
      <c r="C144" s="211"/>
      <c r="G144" s="162"/>
    </row>
    <row r="145" spans="1:7" ht="25.5">
      <c r="A145" s="205"/>
      <c r="B145" s="218" t="s">
        <v>463</v>
      </c>
      <c r="C145" s="211"/>
      <c r="G145" s="162"/>
    </row>
    <row r="146" spans="1:7" ht="38.25">
      <c r="A146" s="205"/>
      <c r="B146" s="223" t="s">
        <v>464</v>
      </c>
      <c r="C146" s="211"/>
      <c r="D146" s="274"/>
      <c r="E146" s="211"/>
      <c r="F146" s="275"/>
      <c r="G146" s="211"/>
    </row>
    <row r="147" spans="1:7" ht="14.25">
      <c r="A147" s="205"/>
      <c r="B147" s="218" t="s">
        <v>465</v>
      </c>
      <c r="C147" s="211"/>
      <c r="G147" s="162"/>
    </row>
    <row r="148" spans="1:7" s="186" customFormat="1" ht="15" customHeight="1">
      <c r="A148" s="205"/>
      <c r="B148" s="206" t="s">
        <v>223</v>
      </c>
      <c r="C148" s="209">
        <v>60</v>
      </c>
      <c r="D148" s="208" t="s">
        <v>393</v>
      </c>
      <c r="E148" s="520"/>
      <c r="F148" s="208" t="s">
        <v>349</v>
      </c>
      <c r="G148" s="521">
        <f>C148*E148</f>
        <v>0</v>
      </c>
    </row>
    <row r="149" spans="1:7" s="186" customFormat="1" ht="15" customHeight="1">
      <c r="A149" s="205"/>
      <c r="B149" s="185"/>
      <c r="C149" s="211"/>
      <c r="D149" s="162"/>
      <c r="E149" s="211"/>
      <c r="F149" s="162"/>
      <c r="G149" s="211"/>
    </row>
    <row r="150" spans="1:7" ht="51">
      <c r="A150" s="205" t="s">
        <v>16</v>
      </c>
      <c r="B150" s="215" t="s">
        <v>466</v>
      </c>
      <c r="C150" s="211"/>
      <c r="G150" s="162"/>
    </row>
    <row r="151" spans="1:7" ht="27" customHeight="1">
      <c r="B151" s="218" t="s">
        <v>467</v>
      </c>
      <c r="C151" s="211"/>
      <c r="G151" s="162"/>
    </row>
    <row r="152" spans="1:7">
      <c r="B152" s="218" t="s">
        <v>468</v>
      </c>
      <c r="C152" s="211"/>
      <c r="G152" s="162"/>
    </row>
    <row r="153" spans="1:7" s="186" customFormat="1" ht="15" customHeight="1">
      <c r="A153" s="158"/>
      <c r="B153" s="206" t="s">
        <v>27</v>
      </c>
      <c r="C153" s="209">
        <v>10</v>
      </c>
      <c r="D153" s="208" t="s">
        <v>393</v>
      </c>
      <c r="E153" s="520"/>
      <c r="F153" s="208" t="s">
        <v>349</v>
      </c>
      <c r="G153" s="521">
        <f>C153*E153</f>
        <v>0</v>
      </c>
    </row>
    <row r="154" spans="1:7" s="186" customFormat="1">
      <c r="A154" s="158"/>
      <c r="B154" s="185"/>
      <c r="C154" s="211"/>
      <c r="D154" s="162"/>
      <c r="E154" s="211"/>
      <c r="F154" s="162"/>
      <c r="G154" s="211"/>
    </row>
    <row r="155" spans="1:7" s="186" customFormat="1" ht="15" customHeight="1">
      <c r="A155" s="158" t="s">
        <v>39</v>
      </c>
      <c r="B155" s="276" t="s">
        <v>469</v>
      </c>
      <c r="C155" s="211"/>
      <c r="D155" s="162"/>
      <c r="E155" s="211"/>
      <c r="F155" s="162"/>
      <c r="G155" s="211"/>
    </row>
    <row r="156" spans="1:7" s="186" customFormat="1" ht="51">
      <c r="A156" s="158"/>
      <c r="B156" s="200" t="s">
        <v>470</v>
      </c>
      <c r="C156" s="211"/>
      <c r="D156" s="162"/>
      <c r="E156" s="211"/>
      <c r="F156" s="162"/>
      <c r="G156" s="211"/>
    </row>
    <row r="157" spans="1:7" s="186" customFormat="1">
      <c r="A157" s="158"/>
      <c r="B157" s="200"/>
      <c r="C157" s="211"/>
      <c r="D157" s="162"/>
      <c r="E157" s="211"/>
      <c r="F157" s="162"/>
      <c r="G157" s="211"/>
    </row>
    <row r="158" spans="1:7" ht="38.25">
      <c r="A158" s="205" t="s">
        <v>471</v>
      </c>
      <c r="B158" s="223" t="s">
        <v>472</v>
      </c>
      <c r="C158" s="211"/>
      <c r="E158" s="211"/>
      <c r="F158" s="160"/>
      <c r="G158" s="211"/>
    </row>
    <row r="159" spans="1:7" ht="41.25" customHeight="1">
      <c r="A159" s="205"/>
      <c r="B159" s="223" t="s">
        <v>464</v>
      </c>
      <c r="C159" s="211"/>
      <c r="D159" s="274"/>
      <c r="E159" s="211"/>
      <c r="F159" s="275"/>
      <c r="G159" s="211"/>
    </row>
    <row r="160" spans="1:7" ht="15.75" customHeight="1">
      <c r="A160" s="205"/>
      <c r="B160" s="223" t="s">
        <v>473</v>
      </c>
      <c r="C160" s="211"/>
      <c r="E160" s="211"/>
      <c r="F160" s="160"/>
      <c r="G160" s="211"/>
    </row>
    <row r="161" spans="1:7" ht="67.5" customHeight="1">
      <c r="A161" s="252"/>
      <c r="B161" s="200" t="s">
        <v>474</v>
      </c>
      <c r="C161" s="211"/>
      <c r="E161" s="211"/>
      <c r="F161" s="160"/>
      <c r="G161" s="211"/>
    </row>
    <row r="162" spans="1:7" ht="12.75" customHeight="1">
      <c r="A162" s="252"/>
      <c r="B162" s="200" t="s">
        <v>475</v>
      </c>
      <c r="C162" s="277"/>
      <c r="E162" s="278"/>
      <c r="F162" s="279"/>
      <c r="G162" s="280"/>
    </row>
    <row r="163" spans="1:7" s="281" customFormat="1" ht="15" customHeight="1">
      <c r="A163" s="205"/>
      <c r="B163" s="206" t="s">
        <v>27</v>
      </c>
      <c r="C163" s="209">
        <v>40</v>
      </c>
      <c r="D163" s="208" t="s">
        <v>393</v>
      </c>
      <c r="E163" s="520"/>
      <c r="F163" s="208" t="s">
        <v>349</v>
      </c>
      <c r="G163" s="521">
        <f>C163*E163</f>
        <v>0</v>
      </c>
    </row>
    <row r="164" spans="1:7">
      <c r="A164" s="205"/>
      <c r="B164" s="282"/>
      <c r="C164" s="211"/>
      <c r="G164" s="211"/>
    </row>
    <row r="165" spans="1:7" s="200" customFormat="1" ht="51">
      <c r="A165" s="205" t="s">
        <v>476</v>
      </c>
      <c r="B165" s="218" t="s">
        <v>477</v>
      </c>
      <c r="C165" s="211"/>
      <c r="D165" s="283"/>
      <c r="E165" s="162"/>
      <c r="F165" s="283"/>
      <c r="G165" s="211"/>
    </row>
    <row r="166" spans="1:7" ht="38.25">
      <c r="B166" s="223" t="s">
        <v>478</v>
      </c>
      <c r="C166" s="211"/>
      <c r="E166" s="211"/>
      <c r="F166" s="160"/>
      <c r="G166" s="211"/>
    </row>
    <row r="167" spans="1:7" s="200" customFormat="1" ht="38.25">
      <c r="A167" s="158"/>
      <c r="B167" s="223" t="s">
        <v>464</v>
      </c>
      <c r="C167" s="211"/>
      <c r="D167" s="283"/>
      <c r="E167" s="162"/>
      <c r="F167" s="283"/>
      <c r="G167" s="211"/>
    </row>
    <row r="168" spans="1:7" s="200" customFormat="1" ht="14.25">
      <c r="A168" s="158"/>
      <c r="B168" s="218" t="s">
        <v>479</v>
      </c>
      <c r="C168" s="211"/>
      <c r="D168" s="283"/>
      <c r="E168" s="162"/>
      <c r="F168" s="283"/>
      <c r="G168" s="211"/>
    </row>
    <row r="169" spans="1:7" s="281" customFormat="1" ht="15" customHeight="1">
      <c r="A169" s="158"/>
      <c r="B169" s="206" t="s">
        <v>223</v>
      </c>
      <c r="C169" s="209">
        <v>60</v>
      </c>
      <c r="D169" s="208" t="s">
        <v>393</v>
      </c>
      <c r="E169" s="520"/>
      <c r="F169" s="208" t="s">
        <v>349</v>
      </c>
      <c r="G169" s="521">
        <f>C169*E169</f>
        <v>0</v>
      </c>
    </row>
    <row r="170" spans="1:7" s="281" customFormat="1" ht="15" customHeight="1">
      <c r="A170" s="158"/>
      <c r="B170" s="185"/>
      <c r="C170" s="211"/>
      <c r="D170" s="162"/>
      <c r="E170" s="211"/>
      <c r="F170" s="162"/>
      <c r="G170" s="222"/>
    </row>
    <row r="171" spans="1:7" s="286" customFormat="1" ht="28.5" customHeight="1">
      <c r="A171" s="252" t="s">
        <v>480</v>
      </c>
      <c r="B171" s="253" t="s">
        <v>481</v>
      </c>
      <c r="C171" s="284"/>
      <c r="D171" s="285"/>
      <c r="E171" s="254"/>
      <c r="F171" s="285"/>
      <c r="G171" s="284"/>
    </row>
    <row r="172" spans="1:7" ht="51">
      <c r="A172" s="252"/>
      <c r="B172" s="159" t="s">
        <v>482</v>
      </c>
      <c r="G172" s="160"/>
    </row>
    <row r="173" spans="1:7" ht="17.25" customHeight="1">
      <c r="A173" s="252"/>
      <c r="B173" s="159" t="s">
        <v>483</v>
      </c>
      <c r="G173" s="160"/>
    </row>
    <row r="174" spans="1:7" ht="15" customHeight="1">
      <c r="A174" s="205"/>
      <c r="B174" s="287" t="s">
        <v>223</v>
      </c>
      <c r="C174" s="288">
        <v>120</v>
      </c>
      <c r="D174" s="289" t="s">
        <v>393</v>
      </c>
      <c r="E174" s="520"/>
      <c r="F174" s="289" t="s">
        <v>349</v>
      </c>
      <c r="G174" s="525">
        <f>C174*E174</f>
        <v>0</v>
      </c>
    </row>
    <row r="175" spans="1:7" ht="38.25">
      <c r="A175" s="252" t="s">
        <v>484</v>
      </c>
      <c r="B175" s="215" t="s">
        <v>485</v>
      </c>
      <c r="C175" s="211"/>
      <c r="G175" s="162"/>
    </row>
    <row r="176" spans="1:7" ht="25.5">
      <c r="B176" s="218" t="s">
        <v>486</v>
      </c>
      <c r="C176" s="211"/>
      <c r="G176" s="162"/>
    </row>
    <row r="177" spans="1:7" ht="25.5">
      <c r="B177" s="218" t="s">
        <v>487</v>
      </c>
      <c r="C177" s="211"/>
      <c r="G177" s="162"/>
    </row>
    <row r="178" spans="1:7" ht="38.25">
      <c r="B178" s="223" t="s">
        <v>464</v>
      </c>
      <c r="C178" s="211"/>
      <c r="D178" s="274"/>
      <c r="E178" s="211"/>
      <c r="F178" s="275"/>
      <c r="G178" s="211"/>
    </row>
    <row r="179" spans="1:7" ht="14.25">
      <c r="B179" s="218" t="s">
        <v>488</v>
      </c>
      <c r="C179" s="211"/>
      <c r="G179" s="162"/>
    </row>
    <row r="180" spans="1:7" s="186" customFormat="1" ht="15" customHeight="1">
      <c r="A180" s="158"/>
      <c r="B180" s="206" t="s">
        <v>223</v>
      </c>
      <c r="C180" s="209">
        <v>60</v>
      </c>
      <c r="D180" s="208" t="s">
        <v>393</v>
      </c>
      <c r="E180" s="520"/>
      <c r="F180" s="208" t="s">
        <v>349</v>
      </c>
      <c r="G180" s="521">
        <f>C180*E180</f>
        <v>0</v>
      </c>
    </row>
    <row r="181" spans="1:7" ht="15" customHeight="1">
      <c r="B181" s="185"/>
      <c r="C181" s="221"/>
      <c r="D181" s="162"/>
      <c r="E181" s="211"/>
      <c r="F181" s="162"/>
      <c r="G181" s="222"/>
    </row>
    <row r="182" spans="1:7" ht="15" customHeight="1" thickBot="1">
      <c r="B182" s="163"/>
      <c r="C182" s="216"/>
      <c r="D182" s="160"/>
      <c r="E182" s="211"/>
      <c r="F182" s="160"/>
      <c r="G182" s="212"/>
    </row>
    <row r="183" spans="1:7" ht="15" customHeight="1" thickTop="1">
      <c r="B183" s="230"/>
      <c r="C183" s="231"/>
      <c r="D183" s="232"/>
      <c r="E183" s="233"/>
      <c r="F183" s="232"/>
      <c r="G183" s="234"/>
    </row>
    <row r="184" spans="1:7" ht="15" customHeight="1">
      <c r="B184" s="235"/>
      <c r="C184" s="236"/>
      <c r="D184" s="237"/>
      <c r="E184" s="238"/>
      <c r="F184" s="237"/>
      <c r="G184" s="239"/>
    </row>
    <row r="185" spans="1:7" ht="24.95" customHeight="1">
      <c r="B185" s="240" t="s">
        <v>202</v>
      </c>
      <c r="C185" s="241" t="s">
        <v>143</v>
      </c>
      <c r="D185" s="227" t="s">
        <v>143</v>
      </c>
      <c r="E185" s="242" t="s">
        <v>413</v>
      </c>
      <c r="F185" s="208" t="s">
        <v>349</v>
      </c>
      <c r="G185" s="523">
        <f>SUM(G98:G180)</f>
        <v>0</v>
      </c>
    </row>
    <row r="186" spans="1:7" ht="15" customHeight="1">
      <c r="B186" s="185"/>
      <c r="C186" s="221"/>
      <c r="D186" s="162"/>
      <c r="E186" s="211"/>
      <c r="F186" s="162"/>
      <c r="G186" s="222"/>
    </row>
    <row r="187" spans="1:7" ht="13.5" thickBot="1">
      <c r="B187" s="159"/>
    </row>
    <row r="188" spans="1:7" ht="24.95" customHeight="1" thickBot="1">
      <c r="A188" s="183" t="s">
        <v>489</v>
      </c>
      <c r="B188" s="711" t="s">
        <v>490</v>
      </c>
      <c r="C188" s="712"/>
      <c r="D188" s="713"/>
    </row>
    <row r="189" spans="1:7" ht="18">
      <c r="A189" s="214"/>
      <c r="B189" s="250"/>
      <c r="C189" s="250"/>
    </row>
    <row r="190" spans="1:7" ht="25.5">
      <c r="A190" s="205" t="s">
        <v>491</v>
      </c>
      <c r="B190" s="215" t="s">
        <v>492</v>
      </c>
    </row>
    <row r="191" spans="1:7" ht="25.5">
      <c r="B191" s="215" t="s">
        <v>493</v>
      </c>
    </row>
    <row r="192" spans="1:7" ht="51">
      <c r="B192" s="218" t="s">
        <v>494</v>
      </c>
      <c r="C192" s="290"/>
      <c r="D192" s="160"/>
      <c r="E192" s="211"/>
      <c r="F192" s="160"/>
      <c r="G192" s="212"/>
    </row>
    <row r="193" spans="1:7">
      <c r="B193" s="159" t="s">
        <v>495</v>
      </c>
      <c r="C193" s="290"/>
      <c r="D193" s="160"/>
      <c r="E193" s="211"/>
      <c r="F193" s="160"/>
      <c r="G193" s="212"/>
    </row>
    <row r="194" spans="1:7" ht="15" customHeight="1">
      <c r="B194" s="206" t="s">
        <v>27</v>
      </c>
      <c r="C194" s="209">
        <v>90</v>
      </c>
      <c r="D194" s="208" t="s">
        <v>393</v>
      </c>
      <c r="E194" s="520"/>
      <c r="F194" s="208" t="s">
        <v>349</v>
      </c>
      <c r="G194" s="521">
        <f>C194*E194</f>
        <v>0</v>
      </c>
    </row>
    <row r="195" spans="1:7" ht="15" customHeight="1">
      <c r="B195" s="163"/>
      <c r="C195" s="291"/>
      <c r="D195" s="160"/>
      <c r="E195" s="211"/>
      <c r="F195" s="160"/>
      <c r="G195" s="212"/>
    </row>
    <row r="196" spans="1:7" ht="41.25" customHeight="1">
      <c r="A196" s="205" t="s">
        <v>496</v>
      </c>
      <c r="B196" s="215" t="s">
        <v>497</v>
      </c>
    </row>
    <row r="197" spans="1:7" ht="28.5" customHeight="1">
      <c r="B197" s="215" t="s">
        <v>498</v>
      </c>
    </row>
    <row r="198" spans="1:7" ht="51">
      <c r="B198" s="218" t="s">
        <v>494</v>
      </c>
      <c r="C198" s="290"/>
      <c r="D198" s="160"/>
      <c r="E198" s="211"/>
      <c r="F198" s="160"/>
      <c r="G198" s="212"/>
    </row>
    <row r="199" spans="1:7">
      <c r="B199" s="159" t="s">
        <v>495</v>
      </c>
      <c r="C199" s="290"/>
      <c r="D199" s="160"/>
      <c r="E199" s="211"/>
      <c r="F199" s="160"/>
      <c r="G199" s="212"/>
    </row>
    <row r="200" spans="1:7" ht="15" customHeight="1">
      <c r="B200" s="206" t="s">
        <v>27</v>
      </c>
      <c r="C200" s="209">
        <v>13</v>
      </c>
      <c r="D200" s="208" t="s">
        <v>393</v>
      </c>
      <c r="E200" s="520"/>
      <c r="F200" s="208" t="s">
        <v>349</v>
      </c>
      <c r="G200" s="521">
        <f>C200*E200</f>
        <v>0</v>
      </c>
    </row>
    <row r="201" spans="1:7" ht="15" customHeight="1">
      <c r="B201" s="163"/>
      <c r="C201" s="291"/>
      <c r="D201" s="160"/>
      <c r="E201" s="211"/>
      <c r="F201" s="160"/>
      <c r="G201" s="212"/>
    </row>
    <row r="202" spans="1:7" ht="38.25">
      <c r="A202" s="205" t="s">
        <v>5</v>
      </c>
      <c r="B202" s="215" t="s">
        <v>499</v>
      </c>
    </row>
    <row r="203" spans="1:7" ht="25.5">
      <c r="A203" s="272"/>
      <c r="B203" s="218" t="s">
        <v>500</v>
      </c>
    </row>
    <row r="204" spans="1:7" ht="13.5" customHeight="1">
      <c r="A204" s="272"/>
      <c r="B204" s="387" t="s">
        <v>501</v>
      </c>
    </row>
    <row r="205" spans="1:7" ht="39.75" customHeight="1">
      <c r="B205" s="218" t="s">
        <v>502</v>
      </c>
    </row>
    <row r="206" spans="1:7" ht="25.5">
      <c r="B206" s="218" t="s">
        <v>503</v>
      </c>
      <c r="C206" s="290"/>
      <c r="D206" s="160"/>
      <c r="E206" s="211"/>
      <c r="F206" s="160"/>
      <c r="G206" s="212"/>
    </row>
    <row r="207" spans="1:7" ht="51">
      <c r="A207" s="272"/>
      <c r="B207" s="218" t="s">
        <v>504</v>
      </c>
    </row>
    <row r="208" spans="1:7" ht="25.5">
      <c r="B208" s="218" t="s">
        <v>505</v>
      </c>
    </row>
    <row r="209" spans="1:7" ht="25.5">
      <c r="B209" s="218" t="s">
        <v>506</v>
      </c>
      <c r="C209" s="290"/>
      <c r="D209" s="160"/>
      <c r="E209" s="211"/>
      <c r="F209" s="160"/>
      <c r="G209" s="212"/>
    </row>
    <row r="210" spans="1:7" ht="89.25">
      <c r="B210" s="218" t="s">
        <v>507</v>
      </c>
      <c r="C210" s="290"/>
      <c r="D210" s="160"/>
      <c r="E210" s="211"/>
      <c r="F210" s="160"/>
      <c r="G210" s="212"/>
    </row>
    <row r="211" spans="1:7" ht="25.5">
      <c r="A211" s="272"/>
      <c r="B211" s="218" t="s">
        <v>508</v>
      </c>
    </row>
    <row r="212" spans="1:7" ht="76.5">
      <c r="A212" s="272"/>
      <c r="B212" s="218" t="s">
        <v>509</v>
      </c>
    </row>
    <row r="213" spans="1:7" ht="25.5">
      <c r="B213" s="292" t="s">
        <v>510</v>
      </c>
    </row>
    <row r="214" spans="1:7" ht="114.75">
      <c r="B214" s="292" t="s">
        <v>511</v>
      </c>
    </row>
    <row r="215" spans="1:7" ht="63.75">
      <c r="B215" s="218" t="s">
        <v>512</v>
      </c>
      <c r="C215" s="290"/>
      <c r="D215" s="160"/>
      <c r="E215" s="211"/>
      <c r="F215" s="160"/>
      <c r="G215" s="212"/>
    </row>
    <row r="216" spans="1:7" ht="38.25">
      <c r="A216" s="272"/>
      <c r="B216" s="215" t="s">
        <v>513</v>
      </c>
    </row>
    <row r="217" spans="1:7">
      <c r="B217" s="218" t="s">
        <v>514</v>
      </c>
    </row>
    <row r="218" spans="1:7">
      <c r="B218" s="293"/>
      <c r="C218" s="290"/>
      <c r="D218" s="160"/>
      <c r="E218" s="211"/>
      <c r="F218" s="160"/>
      <c r="G218" s="212"/>
    </row>
    <row r="219" spans="1:7" ht="15" customHeight="1">
      <c r="A219" s="158" t="s">
        <v>515</v>
      </c>
      <c r="B219" s="714" t="s">
        <v>516</v>
      </c>
      <c r="C219" s="715"/>
    </row>
    <row r="220" spans="1:7" ht="9" customHeight="1">
      <c r="A220" s="272"/>
      <c r="B220" s="295"/>
    </row>
    <row r="221" spans="1:7" ht="15" customHeight="1">
      <c r="B221" s="159" t="s">
        <v>517</v>
      </c>
    </row>
    <row r="222" spans="1:7" ht="15" customHeight="1">
      <c r="B222" s="287" t="s">
        <v>430</v>
      </c>
      <c r="C222" s="207">
        <v>2.4</v>
      </c>
      <c r="D222" s="208" t="s">
        <v>393</v>
      </c>
      <c r="E222" s="520"/>
      <c r="F222" s="208" t="s">
        <v>349</v>
      </c>
      <c r="G222" s="521">
        <f>C222*E222</f>
        <v>0</v>
      </c>
    </row>
    <row r="223" spans="1:7" ht="15" customHeight="1">
      <c r="A223" s="272"/>
      <c r="B223" s="159" t="s">
        <v>518</v>
      </c>
      <c r="C223" s="296"/>
      <c r="D223" s="162"/>
      <c r="E223" s="211"/>
      <c r="F223" s="162"/>
      <c r="G223" s="297"/>
    </row>
    <row r="224" spans="1:7" ht="15" customHeight="1">
      <c r="A224" s="272"/>
      <c r="B224" s="287" t="s">
        <v>238</v>
      </c>
      <c r="C224" s="298">
        <v>120</v>
      </c>
      <c r="D224" s="208" t="s">
        <v>393</v>
      </c>
      <c r="E224" s="520"/>
      <c r="F224" s="208" t="s">
        <v>349</v>
      </c>
      <c r="G224" s="521">
        <f>C224*E224</f>
        <v>0</v>
      </c>
    </row>
    <row r="225" spans="1:7" ht="15" customHeight="1">
      <c r="B225" s="159" t="s">
        <v>519</v>
      </c>
      <c r="C225" s="299"/>
      <c r="D225" s="162"/>
      <c r="E225" s="211"/>
      <c r="F225" s="162"/>
      <c r="G225" s="297"/>
    </row>
    <row r="226" spans="1:7" ht="15" customHeight="1">
      <c r="B226" s="287" t="s">
        <v>223</v>
      </c>
      <c r="C226" s="207">
        <v>23</v>
      </c>
      <c r="D226" s="208" t="s">
        <v>393</v>
      </c>
      <c r="E226" s="520"/>
      <c r="F226" s="208" t="s">
        <v>349</v>
      </c>
      <c r="G226" s="521">
        <f>C226*E226</f>
        <v>0</v>
      </c>
    </row>
    <row r="227" spans="1:7" ht="15" customHeight="1">
      <c r="A227" s="272"/>
      <c r="B227" s="159" t="s">
        <v>520</v>
      </c>
      <c r="C227" s="299"/>
      <c r="D227" s="162"/>
      <c r="E227" s="211"/>
      <c r="F227" s="162"/>
      <c r="G227" s="297"/>
    </row>
    <row r="228" spans="1:7" ht="15" customHeight="1">
      <c r="A228" s="272"/>
      <c r="B228" s="287" t="s">
        <v>223</v>
      </c>
      <c r="C228" s="207">
        <v>9</v>
      </c>
      <c r="D228" s="208" t="s">
        <v>393</v>
      </c>
      <c r="E228" s="520"/>
      <c r="F228" s="208" t="s">
        <v>349</v>
      </c>
      <c r="G228" s="521">
        <f>C228*E228</f>
        <v>0</v>
      </c>
    </row>
    <row r="229" spans="1:7">
      <c r="A229" s="272"/>
      <c r="B229" s="159" t="s">
        <v>521</v>
      </c>
      <c r="C229" s="211"/>
      <c r="D229" s="162"/>
      <c r="E229" s="211"/>
      <c r="F229" s="162"/>
      <c r="G229" s="297"/>
    </row>
    <row r="230" spans="1:7" ht="15" customHeight="1">
      <c r="B230" s="287" t="s">
        <v>28</v>
      </c>
      <c r="C230" s="300">
        <v>1</v>
      </c>
      <c r="D230" s="208" t="s">
        <v>393</v>
      </c>
      <c r="E230" s="520"/>
      <c r="F230" s="208" t="s">
        <v>349</v>
      </c>
      <c r="G230" s="521">
        <f>C230*E230</f>
        <v>0</v>
      </c>
    </row>
    <row r="231" spans="1:7" ht="9.9499999999999993" customHeight="1" thickBot="1">
      <c r="B231" s="163"/>
      <c r="C231" s="290"/>
      <c r="D231" s="160"/>
      <c r="E231" s="211"/>
      <c r="F231" s="160"/>
      <c r="G231" s="212"/>
    </row>
    <row r="232" spans="1:7" ht="9.9499999999999993" customHeight="1" thickTop="1">
      <c r="A232" s="272"/>
      <c r="B232" s="301"/>
      <c r="C232" s="302"/>
      <c r="D232" s="303"/>
      <c r="E232" s="304"/>
      <c r="F232" s="303"/>
      <c r="G232" s="305"/>
    </row>
    <row r="233" spans="1:7" ht="15" customHeight="1">
      <c r="A233" s="272"/>
      <c r="B233" s="282" t="s">
        <v>514</v>
      </c>
      <c r="C233" s="162"/>
      <c r="D233" s="184"/>
      <c r="F233" s="184"/>
      <c r="G233" s="185"/>
    </row>
    <row r="234" spans="1:7" ht="15" customHeight="1">
      <c r="B234" s="206" t="s">
        <v>29</v>
      </c>
      <c r="C234" s="300">
        <v>39</v>
      </c>
      <c r="D234" s="208" t="s">
        <v>393</v>
      </c>
      <c r="E234" s="520">
        <f>G230+G228+G226+G224+G222</f>
        <v>0</v>
      </c>
      <c r="F234" s="208" t="s">
        <v>349</v>
      </c>
      <c r="G234" s="523">
        <f>C234*E234</f>
        <v>0</v>
      </c>
    </row>
    <row r="235" spans="1:7">
      <c r="B235" s="293"/>
      <c r="C235" s="290"/>
      <c r="D235" s="160"/>
      <c r="E235" s="211"/>
      <c r="F235" s="160"/>
      <c r="G235" s="212"/>
    </row>
    <row r="236" spans="1:7" ht="15" customHeight="1">
      <c r="A236" s="158" t="s">
        <v>522</v>
      </c>
      <c r="B236" s="714" t="s">
        <v>523</v>
      </c>
      <c r="C236" s="715"/>
    </row>
    <row r="237" spans="1:7" ht="9" customHeight="1">
      <c r="A237" s="272"/>
      <c r="B237" s="295"/>
    </row>
    <row r="238" spans="1:7" ht="15" customHeight="1">
      <c r="B238" s="159" t="s">
        <v>517</v>
      </c>
    </row>
    <row r="239" spans="1:7" ht="15" customHeight="1">
      <c r="B239" s="287" t="s">
        <v>430</v>
      </c>
      <c r="C239" s="306">
        <v>2.7</v>
      </c>
      <c r="D239" s="289" t="s">
        <v>393</v>
      </c>
      <c r="E239" s="520"/>
      <c r="F239" s="289" t="s">
        <v>349</v>
      </c>
      <c r="G239" s="521">
        <f>C239*E239</f>
        <v>0</v>
      </c>
    </row>
    <row r="240" spans="1:7" ht="15" customHeight="1">
      <c r="A240" s="272"/>
      <c r="B240" s="159" t="s">
        <v>518</v>
      </c>
      <c r="C240" s="307"/>
      <c r="D240" s="160"/>
      <c r="E240" s="211"/>
      <c r="F240" s="160"/>
      <c r="G240" s="212"/>
    </row>
    <row r="241" spans="1:7" ht="15" customHeight="1">
      <c r="A241" s="272"/>
      <c r="B241" s="287" t="s">
        <v>238</v>
      </c>
      <c r="C241" s="308">
        <v>150</v>
      </c>
      <c r="D241" s="289" t="s">
        <v>393</v>
      </c>
      <c r="E241" s="520"/>
      <c r="F241" s="289" t="s">
        <v>349</v>
      </c>
      <c r="G241" s="521">
        <f>C241*E241</f>
        <v>0</v>
      </c>
    </row>
    <row r="242" spans="1:7" ht="15" customHeight="1">
      <c r="B242" s="159" t="s">
        <v>519</v>
      </c>
      <c r="C242" s="309"/>
      <c r="D242" s="160"/>
      <c r="E242" s="211"/>
      <c r="F242" s="160"/>
      <c r="G242" s="212"/>
    </row>
    <row r="243" spans="1:7" ht="15" customHeight="1">
      <c r="B243" s="287" t="s">
        <v>223</v>
      </c>
      <c r="C243" s="306">
        <v>26</v>
      </c>
      <c r="D243" s="289" t="s">
        <v>393</v>
      </c>
      <c r="E243" s="520"/>
      <c r="F243" s="289" t="s">
        <v>349</v>
      </c>
      <c r="G243" s="521">
        <f>C243*E243</f>
        <v>0</v>
      </c>
    </row>
    <row r="244" spans="1:7" ht="15" customHeight="1">
      <c r="A244" s="272"/>
      <c r="B244" s="159" t="s">
        <v>520</v>
      </c>
      <c r="C244" s="309"/>
      <c r="D244" s="160"/>
      <c r="E244" s="211"/>
      <c r="F244" s="160"/>
      <c r="G244" s="212"/>
    </row>
    <row r="245" spans="1:7" ht="15" customHeight="1">
      <c r="A245" s="272"/>
      <c r="B245" s="287" t="s">
        <v>223</v>
      </c>
      <c r="C245" s="306">
        <v>10</v>
      </c>
      <c r="D245" s="289" t="s">
        <v>393</v>
      </c>
      <c r="E245" s="520"/>
      <c r="F245" s="289" t="s">
        <v>349</v>
      </c>
      <c r="G245" s="521">
        <f>C245*E245</f>
        <v>0</v>
      </c>
    </row>
    <row r="246" spans="1:7">
      <c r="A246" s="272"/>
      <c r="B246" s="159" t="s">
        <v>521</v>
      </c>
      <c r="C246" s="211"/>
      <c r="D246" s="162"/>
      <c r="E246" s="211"/>
      <c r="F246" s="162"/>
      <c r="G246" s="297"/>
    </row>
    <row r="247" spans="1:7" ht="15" customHeight="1">
      <c r="B247" s="287" t="s">
        <v>28</v>
      </c>
      <c r="C247" s="310">
        <v>1</v>
      </c>
      <c r="D247" s="289" t="s">
        <v>393</v>
      </c>
      <c r="E247" s="520"/>
      <c r="F247" s="289" t="s">
        <v>349</v>
      </c>
      <c r="G247" s="521">
        <f>C247*E247</f>
        <v>0</v>
      </c>
    </row>
    <row r="248" spans="1:7" ht="9.9499999999999993" customHeight="1" thickBot="1">
      <c r="B248" s="163"/>
      <c r="C248" s="290"/>
      <c r="D248" s="160"/>
      <c r="E248" s="211"/>
      <c r="F248" s="160"/>
      <c r="G248" s="212"/>
    </row>
    <row r="249" spans="1:7" ht="9.9499999999999993" customHeight="1" thickTop="1">
      <c r="A249" s="272"/>
      <c r="B249" s="301"/>
      <c r="C249" s="302"/>
      <c r="D249" s="303"/>
      <c r="E249" s="304"/>
      <c r="F249" s="303"/>
      <c r="G249" s="305"/>
    </row>
    <row r="250" spans="1:7" ht="15" customHeight="1">
      <c r="A250" s="272"/>
      <c r="B250" s="253" t="s">
        <v>514</v>
      </c>
    </row>
    <row r="251" spans="1:7" ht="15" customHeight="1">
      <c r="B251" s="287" t="s">
        <v>29</v>
      </c>
      <c r="C251" s="310">
        <v>2</v>
      </c>
      <c r="D251" s="289" t="s">
        <v>393</v>
      </c>
      <c r="E251" s="520">
        <f>G239+G241+G243+G245+G247</f>
        <v>0</v>
      </c>
      <c r="F251" s="289" t="s">
        <v>349</v>
      </c>
      <c r="G251" s="526">
        <f>C251*E251</f>
        <v>0</v>
      </c>
    </row>
    <row r="252" spans="1:7" ht="15" customHeight="1">
      <c r="B252" s="293"/>
      <c r="C252" s="290"/>
      <c r="D252" s="160"/>
      <c r="E252" s="211"/>
      <c r="F252" s="160"/>
      <c r="G252" s="212"/>
    </row>
    <row r="253" spans="1:7" ht="15" customHeight="1">
      <c r="A253" s="158" t="s">
        <v>524</v>
      </c>
      <c r="B253" s="295" t="s">
        <v>525</v>
      </c>
    </row>
    <row r="254" spans="1:7" ht="9" customHeight="1">
      <c r="A254" s="272"/>
      <c r="B254" s="295"/>
    </row>
    <row r="255" spans="1:7" s="186" customFormat="1" ht="15" customHeight="1">
      <c r="A255" s="158"/>
      <c r="B255" s="311" t="s">
        <v>517</v>
      </c>
      <c r="C255" s="162"/>
      <c r="D255" s="184"/>
      <c r="E255" s="162"/>
      <c r="F255" s="184"/>
      <c r="G255" s="185"/>
    </row>
    <row r="256" spans="1:7" s="186" customFormat="1" ht="15" customHeight="1">
      <c r="A256" s="158"/>
      <c r="B256" s="206" t="s">
        <v>430</v>
      </c>
      <c r="C256" s="207">
        <v>2.2000000000000002</v>
      </c>
      <c r="D256" s="208" t="s">
        <v>393</v>
      </c>
      <c r="E256" s="520"/>
      <c r="F256" s="208" t="s">
        <v>349</v>
      </c>
      <c r="G256" s="521">
        <f>C256*E256</f>
        <v>0</v>
      </c>
    </row>
    <row r="257" spans="1:7" s="186" customFormat="1" ht="15" customHeight="1">
      <c r="A257" s="272"/>
      <c r="B257" s="311" t="s">
        <v>518</v>
      </c>
      <c r="C257" s="296"/>
      <c r="D257" s="162"/>
      <c r="E257" s="211"/>
      <c r="F257" s="162"/>
      <c r="G257" s="297"/>
    </row>
    <row r="258" spans="1:7" s="186" customFormat="1" ht="15" customHeight="1">
      <c r="A258" s="272"/>
      <c r="B258" s="206" t="s">
        <v>238</v>
      </c>
      <c r="C258" s="298">
        <v>100</v>
      </c>
      <c r="D258" s="208" t="s">
        <v>393</v>
      </c>
      <c r="E258" s="520"/>
      <c r="F258" s="208" t="s">
        <v>349</v>
      </c>
      <c r="G258" s="521">
        <f>C258*E258</f>
        <v>0</v>
      </c>
    </row>
    <row r="259" spans="1:7" s="186" customFormat="1" ht="15" customHeight="1">
      <c r="A259" s="158"/>
      <c r="B259" s="311" t="s">
        <v>519</v>
      </c>
      <c r="C259" s="299"/>
      <c r="D259" s="162"/>
      <c r="E259" s="211"/>
      <c r="F259" s="162"/>
      <c r="G259" s="297"/>
    </row>
    <row r="260" spans="1:7" s="186" customFormat="1" ht="15" customHeight="1">
      <c r="A260" s="158"/>
      <c r="B260" s="206" t="s">
        <v>223</v>
      </c>
      <c r="C260" s="207">
        <v>21</v>
      </c>
      <c r="D260" s="208" t="s">
        <v>393</v>
      </c>
      <c r="E260" s="520"/>
      <c r="F260" s="208" t="s">
        <v>349</v>
      </c>
      <c r="G260" s="521">
        <f>C260*E260</f>
        <v>0</v>
      </c>
    </row>
    <row r="261" spans="1:7" s="186" customFormat="1" ht="15" customHeight="1">
      <c r="A261" s="272"/>
      <c r="B261" s="311" t="s">
        <v>520</v>
      </c>
      <c r="C261" s="299"/>
      <c r="D261" s="162"/>
      <c r="E261" s="211"/>
      <c r="F261" s="162"/>
      <c r="G261" s="297"/>
    </row>
    <row r="262" spans="1:7" ht="15" customHeight="1">
      <c r="A262" s="272"/>
      <c r="B262" s="287" t="s">
        <v>223</v>
      </c>
      <c r="C262" s="306">
        <v>8</v>
      </c>
      <c r="D262" s="289" t="s">
        <v>393</v>
      </c>
      <c r="E262" s="520"/>
      <c r="F262" s="289" t="s">
        <v>349</v>
      </c>
      <c r="G262" s="521">
        <f>C262*E262</f>
        <v>0</v>
      </c>
    </row>
    <row r="263" spans="1:7">
      <c r="A263" s="272"/>
      <c r="B263" s="159" t="s">
        <v>521</v>
      </c>
      <c r="C263" s="211"/>
      <c r="D263" s="162"/>
      <c r="E263" s="211"/>
      <c r="F263" s="162"/>
      <c r="G263" s="297"/>
    </row>
    <row r="264" spans="1:7" s="186" customFormat="1" ht="15" customHeight="1">
      <c r="A264" s="158"/>
      <c r="B264" s="206" t="s">
        <v>28</v>
      </c>
      <c r="C264" s="300">
        <v>1</v>
      </c>
      <c r="D264" s="208" t="s">
        <v>393</v>
      </c>
      <c r="E264" s="520"/>
      <c r="F264" s="208" t="s">
        <v>349</v>
      </c>
      <c r="G264" s="521">
        <f>C264*E264</f>
        <v>0</v>
      </c>
    </row>
    <row r="265" spans="1:7" s="186" customFormat="1" ht="9.9499999999999993" customHeight="1" thickBot="1">
      <c r="A265" s="158"/>
      <c r="B265" s="185"/>
      <c r="C265" s="312"/>
      <c r="D265" s="162"/>
      <c r="E265" s="211"/>
      <c r="F265" s="162"/>
      <c r="G265" s="297"/>
    </row>
    <row r="266" spans="1:7" s="186" customFormat="1" ht="9.9499999999999993" customHeight="1" thickTop="1">
      <c r="A266" s="272"/>
      <c r="B266" s="313"/>
      <c r="C266" s="314"/>
      <c r="D266" s="315"/>
      <c r="E266" s="304"/>
      <c r="F266" s="315"/>
      <c r="G266" s="316"/>
    </row>
    <row r="267" spans="1:7" s="186" customFormat="1" ht="15" customHeight="1">
      <c r="A267" s="272"/>
      <c r="B267" s="282" t="s">
        <v>514</v>
      </c>
      <c r="C267" s="162"/>
      <c r="D267" s="184"/>
      <c r="E267" s="162"/>
      <c r="F267" s="184"/>
      <c r="G267" s="185"/>
    </row>
    <row r="268" spans="1:7" s="186" customFormat="1" ht="15" customHeight="1">
      <c r="A268" s="158"/>
      <c r="B268" s="206" t="s">
        <v>29</v>
      </c>
      <c r="C268" s="300">
        <v>2</v>
      </c>
      <c r="D268" s="208" t="s">
        <v>393</v>
      </c>
      <c r="E268" s="520">
        <f>G256+G258+G260+G262+G264</f>
        <v>0</v>
      </c>
      <c r="F268" s="208" t="s">
        <v>349</v>
      </c>
      <c r="G268" s="521">
        <f>C268*E268</f>
        <v>0</v>
      </c>
    </row>
    <row r="269" spans="1:7" ht="15" customHeight="1">
      <c r="B269" s="293"/>
      <c r="C269" s="290"/>
      <c r="D269" s="160"/>
      <c r="E269" s="211"/>
      <c r="F269" s="160"/>
      <c r="G269" s="212"/>
    </row>
    <row r="270" spans="1:7" ht="15" customHeight="1">
      <c r="A270" s="158" t="s">
        <v>526</v>
      </c>
      <c r="B270" s="714" t="s">
        <v>527</v>
      </c>
      <c r="C270" s="715"/>
    </row>
    <row r="271" spans="1:7" ht="9" customHeight="1">
      <c r="A271" s="272"/>
      <c r="B271" s="295"/>
    </row>
    <row r="272" spans="1:7" ht="15" customHeight="1">
      <c r="B272" s="159" t="s">
        <v>517</v>
      </c>
    </row>
    <row r="273" spans="1:7" ht="15" customHeight="1">
      <c r="B273" s="206" t="s">
        <v>430</v>
      </c>
      <c r="C273" s="207">
        <v>3</v>
      </c>
      <c r="D273" s="208" t="s">
        <v>393</v>
      </c>
      <c r="E273" s="520"/>
      <c r="F273" s="208" t="s">
        <v>349</v>
      </c>
      <c r="G273" s="521">
        <f>C273*E273</f>
        <v>0</v>
      </c>
    </row>
    <row r="274" spans="1:7" ht="15" customHeight="1">
      <c r="A274" s="272"/>
      <c r="B274" s="311" t="s">
        <v>518</v>
      </c>
      <c r="C274" s="296"/>
      <c r="D274" s="162"/>
      <c r="E274" s="211"/>
      <c r="F274" s="162"/>
      <c r="G274" s="297"/>
    </row>
    <row r="275" spans="1:7" ht="15" customHeight="1">
      <c r="A275" s="272"/>
      <c r="B275" s="206" t="s">
        <v>238</v>
      </c>
      <c r="C275" s="298">
        <v>150</v>
      </c>
      <c r="D275" s="208" t="s">
        <v>393</v>
      </c>
      <c r="E275" s="520"/>
      <c r="F275" s="208" t="s">
        <v>349</v>
      </c>
      <c r="G275" s="521">
        <f>C275*E275</f>
        <v>0</v>
      </c>
    </row>
    <row r="276" spans="1:7" ht="15" customHeight="1">
      <c r="B276" s="311" t="s">
        <v>519</v>
      </c>
      <c r="C276" s="299"/>
      <c r="D276" s="162"/>
      <c r="E276" s="211"/>
      <c r="F276" s="162"/>
      <c r="G276" s="297"/>
    </row>
    <row r="277" spans="1:7" ht="15" customHeight="1">
      <c r="B277" s="206" t="s">
        <v>223</v>
      </c>
      <c r="C277" s="207">
        <v>30</v>
      </c>
      <c r="D277" s="208" t="s">
        <v>393</v>
      </c>
      <c r="E277" s="520"/>
      <c r="F277" s="208" t="s">
        <v>349</v>
      </c>
      <c r="G277" s="521">
        <f>C277*E277</f>
        <v>0</v>
      </c>
    </row>
    <row r="278" spans="1:7" ht="15" customHeight="1">
      <c r="A278" s="272"/>
      <c r="B278" s="311" t="s">
        <v>520</v>
      </c>
      <c r="C278" s="299"/>
      <c r="D278" s="162"/>
      <c r="E278" s="211"/>
      <c r="F278" s="162"/>
      <c r="G278" s="297"/>
    </row>
    <row r="279" spans="1:7" ht="15" customHeight="1">
      <c r="A279" s="272"/>
      <c r="B279" s="206" t="s">
        <v>223</v>
      </c>
      <c r="C279" s="207">
        <v>11</v>
      </c>
      <c r="D279" s="208" t="s">
        <v>393</v>
      </c>
      <c r="E279" s="520"/>
      <c r="F279" s="208" t="s">
        <v>349</v>
      </c>
      <c r="G279" s="521">
        <f>C279*E279</f>
        <v>0</v>
      </c>
    </row>
    <row r="280" spans="1:7">
      <c r="A280" s="272"/>
      <c r="B280" s="159" t="s">
        <v>521</v>
      </c>
      <c r="C280" s="211"/>
      <c r="D280" s="162"/>
      <c r="E280" s="211"/>
      <c r="F280" s="162"/>
      <c r="G280" s="297"/>
    </row>
    <row r="281" spans="1:7" ht="15" customHeight="1">
      <c r="B281" s="287" t="s">
        <v>28</v>
      </c>
      <c r="C281" s="310">
        <v>1</v>
      </c>
      <c r="D281" s="289" t="s">
        <v>393</v>
      </c>
      <c r="E281" s="520"/>
      <c r="F281" s="289" t="s">
        <v>349</v>
      </c>
      <c r="G281" s="521">
        <f>C281*E281</f>
        <v>0</v>
      </c>
    </row>
    <row r="282" spans="1:7" ht="9.9499999999999993" customHeight="1" thickBot="1">
      <c r="B282" s="163"/>
      <c r="C282" s="290"/>
      <c r="D282" s="160"/>
      <c r="E282" s="211"/>
      <c r="F282" s="160"/>
      <c r="G282" s="212"/>
    </row>
    <row r="283" spans="1:7" ht="9.9499999999999993" customHeight="1" thickTop="1">
      <c r="A283" s="272"/>
      <c r="B283" s="301"/>
      <c r="C283" s="302"/>
      <c r="D283" s="303"/>
      <c r="E283" s="304"/>
      <c r="F283" s="303"/>
      <c r="G283" s="305"/>
    </row>
    <row r="284" spans="1:7" ht="15" customHeight="1">
      <c r="A284" s="272"/>
      <c r="B284" s="253" t="s">
        <v>514</v>
      </c>
    </row>
    <row r="285" spans="1:7" ht="15" customHeight="1">
      <c r="B285" s="206" t="s">
        <v>29</v>
      </c>
      <c r="C285" s="300">
        <v>1</v>
      </c>
      <c r="D285" s="208" t="s">
        <v>393</v>
      </c>
      <c r="E285" s="520">
        <f>G273+G275+G277+G279+G281</f>
        <v>0</v>
      </c>
      <c r="F285" s="208" t="s">
        <v>349</v>
      </c>
      <c r="G285" s="523">
        <f>C285*E285</f>
        <v>0</v>
      </c>
    </row>
    <row r="286" spans="1:7">
      <c r="B286" s="293"/>
      <c r="C286" s="290"/>
      <c r="D286" s="160"/>
      <c r="E286" s="211"/>
      <c r="F286" s="160"/>
      <c r="G286" s="212"/>
    </row>
    <row r="287" spans="1:7">
      <c r="A287" s="317" t="s">
        <v>528</v>
      </c>
      <c r="B287" s="714" t="s">
        <v>529</v>
      </c>
      <c r="C287" s="715"/>
    </row>
    <row r="288" spans="1:7" ht="9" customHeight="1">
      <c r="B288" s="295"/>
    </row>
    <row r="289" spans="1:7" ht="15" customHeight="1">
      <c r="B289" s="159" t="s">
        <v>517</v>
      </c>
    </row>
    <row r="290" spans="1:7" ht="15" customHeight="1">
      <c r="B290" s="287" t="s">
        <v>430</v>
      </c>
      <c r="C290" s="207">
        <v>5</v>
      </c>
      <c r="D290" s="208" t="s">
        <v>393</v>
      </c>
      <c r="E290" s="520"/>
      <c r="F290" s="208" t="s">
        <v>349</v>
      </c>
      <c r="G290" s="521">
        <f>C290*E290</f>
        <v>0</v>
      </c>
    </row>
    <row r="291" spans="1:7" ht="15" customHeight="1">
      <c r="A291" s="272"/>
      <c r="B291" s="159" t="s">
        <v>518</v>
      </c>
      <c r="C291" s="296"/>
      <c r="D291" s="162"/>
      <c r="E291" s="211"/>
      <c r="F291" s="162"/>
      <c r="G291" s="297"/>
    </row>
    <row r="292" spans="1:7" ht="15" customHeight="1">
      <c r="A292" s="272"/>
      <c r="B292" s="287" t="s">
        <v>238</v>
      </c>
      <c r="C292" s="298">
        <v>250</v>
      </c>
      <c r="D292" s="208" t="s">
        <v>393</v>
      </c>
      <c r="E292" s="520"/>
      <c r="F292" s="208" t="s">
        <v>349</v>
      </c>
      <c r="G292" s="521">
        <f>C292*E292</f>
        <v>0</v>
      </c>
    </row>
    <row r="293" spans="1:7" ht="15" customHeight="1">
      <c r="B293" s="159" t="s">
        <v>519</v>
      </c>
      <c r="C293" s="299"/>
      <c r="D293" s="162"/>
      <c r="E293" s="211"/>
      <c r="F293" s="162"/>
      <c r="G293" s="297"/>
    </row>
    <row r="294" spans="1:7" ht="15" customHeight="1">
      <c r="B294" s="287" t="s">
        <v>223</v>
      </c>
      <c r="C294" s="207">
        <v>40</v>
      </c>
      <c r="D294" s="208" t="s">
        <v>393</v>
      </c>
      <c r="E294" s="520"/>
      <c r="F294" s="208" t="s">
        <v>349</v>
      </c>
      <c r="G294" s="521">
        <f>C294*E294</f>
        <v>0</v>
      </c>
    </row>
    <row r="295" spans="1:7" ht="15" customHeight="1">
      <c r="A295" s="272"/>
      <c r="B295" s="159" t="s">
        <v>520</v>
      </c>
      <c r="C295" s="299"/>
      <c r="D295" s="162"/>
      <c r="E295" s="211"/>
      <c r="F295" s="162"/>
      <c r="G295" s="297"/>
    </row>
    <row r="296" spans="1:7" ht="15" customHeight="1">
      <c r="A296" s="272"/>
      <c r="B296" s="287" t="s">
        <v>223</v>
      </c>
      <c r="C296" s="207">
        <v>12</v>
      </c>
      <c r="D296" s="208" t="s">
        <v>393</v>
      </c>
      <c r="E296" s="520"/>
      <c r="F296" s="208" t="s">
        <v>349</v>
      </c>
      <c r="G296" s="521">
        <f>C296*E296</f>
        <v>0</v>
      </c>
    </row>
    <row r="297" spans="1:7">
      <c r="A297" s="272"/>
      <c r="B297" s="159" t="s">
        <v>521</v>
      </c>
      <c r="C297" s="211"/>
      <c r="D297" s="162"/>
      <c r="E297" s="211"/>
      <c r="F297" s="162"/>
      <c r="G297" s="297"/>
    </row>
    <row r="298" spans="1:7">
      <c r="B298" s="287" t="s">
        <v>28</v>
      </c>
      <c r="C298" s="310">
        <v>1</v>
      </c>
      <c r="D298" s="289" t="s">
        <v>393</v>
      </c>
      <c r="E298" s="520"/>
      <c r="F298" s="289" t="s">
        <v>349</v>
      </c>
      <c r="G298" s="521">
        <f>C298*E298</f>
        <v>0</v>
      </c>
    </row>
    <row r="299" spans="1:7" ht="9.9499999999999993" customHeight="1" thickBot="1">
      <c r="B299" s="163"/>
      <c r="C299" s="290"/>
      <c r="D299" s="160"/>
      <c r="E299" s="211"/>
      <c r="F299" s="160"/>
      <c r="G299" s="212"/>
    </row>
    <row r="300" spans="1:7" ht="9.9499999999999993" customHeight="1" thickTop="1">
      <c r="A300" s="272"/>
      <c r="B300" s="301"/>
      <c r="C300" s="302"/>
      <c r="D300" s="303"/>
      <c r="E300" s="304"/>
      <c r="F300" s="303"/>
      <c r="G300" s="305"/>
    </row>
    <row r="301" spans="1:7" ht="15" customHeight="1">
      <c r="A301" s="272"/>
      <c r="B301" s="253" t="s">
        <v>530</v>
      </c>
    </row>
    <row r="302" spans="1:7" ht="15" customHeight="1">
      <c r="A302" s="254"/>
      <c r="B302" s="206" t="s">
        <v>28</v>
      </c>
      <c r="C302" s="300">
        <v>1</v>
      </c>
      <c r="D302" s="208"/>
      <c r="E302" s="520">
        <f>G290+G292+G294+G296+G298</f>
        <v>0</v>
      </c>
      <c r="F302" s="208" t="s">
        <v>349</v>
      </c>
      <c r="G302" s="523">
        <f>C302*E302</f>
        <v>0</v>
      </c>
    </row>
    <row r="303" spans="1:7">
      <c r="A303" s="318"/>
      <c r="B303" s="159"/>
      <c r="C303" s="164"/>
      <c r="D303" s="164"/>
      <c r="F303" s="164"/>
    </row>
    <row r="304" spans="1:7" ht="25.5">
      <c r="A304" s="319" t="s">
        <v>6</v>
      </c>
      <c r="B304" s="215" t="s">
        <v>531</v>
      </c>
      <c r="C304" s="164"/>
      <c r="D304" s="164"/>
      <c r="F304" s="164"/>
    </row>
    <row r="305" spans="1:7" ht="102">
      <c r="A305" s="318"/>
      <c r="B305" s="218" t="s">
        <v>532</v>
      </c>
      <c r="C305" s="164"/>
      <c r="D305" s="164"/>
      <c r="F305" s="164"/>
    </row>
    <row r="306" spans="1:7" ht="38.25">
      <c r="A306" s="272"/>
      <c r="B306" s="215" t="s">
        <v>513</v>
      </c>
    </row>
    <row r="307" spans="1:7">
      <c r="A307" s="318"/>
      <c r="B307" s="218" t="s">
        <v>533</v>
      </c>
      <c r="C307" s="164"/>
      <c r="D307" s="164"/>
      <c r="F307" s="164"/>
    </row>
    <row r="308" spans="1:7" s="186" customFormat="1" ht="15" customHeight="1">
      <c r="A308" s="318"/>
      <c r="B308" s="206" t="s">
        <v>28</v>
      </c>
      <c r="C308" s="300">
        <v>3</v>
      </c>
      <c r="D308" s="208"/>
      <c r="E308" s="520"/>
      <c r="F308" s="208" t="s">
        <v>349</v>
      </c>
      <c r="G308" s="523">
        <f>C308*E308</f>
        <v>0</v>
      </c>
    </row>
    <row r="309" spans="1:7">
      <c r="B309" s="163"/>
      <c r="C309" s="249"/>
      <c r="D309" s="160"/>
      <c r="E309" s="211"/>
      <c r="F309" s="160"/>
      <c r="G309" s="212"/>
    </row>
    <row r="310" spans="1:7" ht="38.25">
      <c r="A310" s="205" t="s">
        <v>8</v>
      </c>
      <c r="B310" s="215" t="s">
        <v>534</v>
      </c>
      <c r="G310" s="160"/>
    </row>
    <row r="311" spans="1:7" ht="25.5">
      <c r="B311" s="218" t="s">
        <v>500</v>
      </c>
      <c r="G311" s="160"/>
    </row>
    <row r="312" spans="1:7" ht="15" customHeight="1">
      <c r="B312" s="235" t="s">
        <v>535</v>
      </c>
      <c r="G312" s="160"/>
    </row>
    <row r="313" spans="1:7" ht="78.75" customHeight="1">
      <c r="B313" s="218" t="s">
        <v>536</v>
      </c>
      <c r="G313" s="160"/>
    </row>
    <row r="314" spans="1:7">
      <c r="A314" s="272"/>
      <c r="B314" s="218" t="s">
        <v>537</v>
      </c>
      <c r="G314" s="160"/>
    </row>
    <row r="315" spans="1:7">
      <c r="A315" s="318"/>
      <c r="B315" s="218" t="s">
        <v>538</v>
      </c>
      <c r="D315" s="164"/>
      <c r="F315" s="164"/>
      <c r="G315" s="164"/>
    </row>
    <row r="316" spans="1:7" ht="25.5">
      <c r="B316" s="218" t="s">
        <v>505</v>
      </c>
      <c r="G316" s="160"/>
    </row>
    <row r="317" spans="1:7" ht="38.25">
      <c r="B317" s="218" t="s">
        <v>539</v>
      </c>
      <c r="G317" s="160"/>
    </row>
    <row r="318" spans="1:7" ht="27.75" customHeight="1">
      <c r="B318" s="292" t="s">
        <v>540</v>
      </c>
      <c r="G318" s="160"/>
    </row>
    <row r="319" spans="1:7" ht="63.75">
      <c r="A319" s="254"/>
      <c r="B319" s="215" t="s">
        <v>541</v>
      </c>
      <c r="D319" s="164"/>
      <c r="F319" s="164"/>
      <c r="G319" s="164"/>
    </row>
    <row r="320" spans="1:7">
      <c r="B320" s="218" t="s">
        <v>542</v>
      </c>
      <c r="G320" s="160"/>
    </row>
    <row r="321" spans="1:7">
      <c r="B321" s="215"/>
      <c r="C321" s="290"/>
      <c r="D321" s="160"/>
      <c r="E321" s="211"/>
      <c r="F321" s="160"/>
      <c r="G321" s="161"/>
    </row>
    <row r="322" spans="1:7" ht="15" customHeight="1">
      <c r="A322" s="158" t="s">
        <v>543</v>
      </c>
      <c r="B322" s="295" t="s">
        <v>544</v>
      </c>
      <c r="G322" s="160"/>
    </row>
    <row r="323" spans="1:7">
      <c r="A323" s="254"/>
      <c r="B323" s="159" t="s">
        <v>545</v>
      </c>
      <c r="C323" s="320"/>
      <c r="D323" s="164"/>
      <c r="E323" s="299"/>
      <c r="F323" s="164"/>
      <c r="G323" s="164"/>
    </row>
    <row r="324" spans="1:7" s="186" customFormat="1" ht="15" customHeight="1">
      <c r="A324" s="158"/>
      <c r="B324" s="206" t="s">
        <v>430</v>
      </c>
      <c r="C324" s="207">
        <v>1.5</v>
      </c>
      <c r="D324" s="208" t="s">
        <v>393</v>
      </c>
      <c r="E324" s="520"/>
      <c r="F324" s="208" t="s">
        <v>349</v>
      </c>
      <c r="G324" s="521">
        <f>C324*E324</f>
        <v>0</v>
      </c>
    </row>
    <row r="325" spans="1:7">
      <c r="A325" s="254"/>
      <c r="B325" s="159" t="s">
        <v>546</v>
      </c>
      <c r="C325" s="320"/>
      <c r="D325" s="164"/>
      <c r="E325" s="299"/>
      <c r="F325" s="164"/>
      <c r="G325" s="164"/>
    </row>
    <row r="326" spans="1:7" s="186" customFormat="1" ht="15" customHeight="1">
      <c r="A326" s="158"/>
      <c r="B326" s="206" t="s">
        <v>223</v>
      </c>
      <c r="C326" s="207">
        <v>7.2</v>
      </c>
      <c r="D326" s="208" t="s">
        <v>393</v>
      </c>
      <c r="E326" s="520"/>
      <c r="F326" s="208" t="s">
        <v>349</v>
      </c>
      <c r="G326" s="521">
        <f>C326*E326</f>
        <v>0</v>
      </c>
    </row>
    <row r="327" spans="1:7">
      <c r="A327" s="272"/>
      <c r="B327" s="159" t="s">
        <v>518</v>
      </c>
      <c r="C327" s="307"/>
      <c r="D327" s="160"/>
      <c r="E327" s="211"/>
      <c r="F327" s="160"/>
      <c r="G327" s="212"/>
    </row>
    <row r="328" spans="1:7" ht="15" customHeight="1">
      <c r="A328" s="272"/>
      <c r="B328" s="287" t="s">
        <v>238</v>
      </c>
      <c r="C328" s="308">
        <v>75</v>
      </c>
      <c r="D328" s="289" t="s">
        <v>393</v>
      </c>
      <c r="E328" s="520"/>
      <c r="F328" s="289" t="s">
        <v>349</v>
      </c>
      <c r="G328" s="521">
        <f>C328*E328</f>
        <v>0</v>
      </c>
    </row>
    <row r="329" spans="1:7" ht="25.5">
      <c r="A329" s="254"/>
      <c r="B329" s="159" t="s">
        <v>547</v>
      </c>
      <c r="D329" s="164"/>
      <c r="E329" s="299"/>
      <c r="F329" s="164"/>
      <c r="G329" s="164"/>
    </row>
    <row r="330" spans="1:7" s="186" customFormat="1" ht="15" customHeight="1">
      <c r="A330" s="158"/>
      <c r="B330" s="206" t="s">
        <v>27</v>
      </c>
      <c r="C330" s="209">
        <v>1.7</v>
      </c>
      <c r="D330" s="208" t="s">
        <v>393</v>
      </c>
      <c r="E330" s="520"/>
      <c r="F330" s="208" t="s">
        <v>349</v>
      </c>
      <c r="G330" s="521">
        <f>C330*E330</f>
        <v>0</v>
      </c>
    </row>
    <row r="331" spans="1:7" ht="25.5">
      <c r="A331" s="254"/>
      <c r="B331" s="321" t="s">
        <v>548</v>
      </c>
      <c r="D331" s="164"/>
      <c r="F331" s="164"/>
      <c r="G331" s="164"/>
    </row>
    <row r="332" spans="1:7" s="186" customFormat="1" ht="15" customHeight="1">
      <c r="A332" s="158"/>
      <c r="B332" s="206" t="s">
        <v>28</v>
      </c>
      <c r="C332" s="300">
        <v>1</v>
      </c>
      <c r="D332" s="208" t="s">
        <v>393</v>
      </c>
      <c r="E332" s="520"/>
      <c r="F332" s="208" t="s">
        <v>349</v>
      </c>
      <c r="G332" s="521">
        <f>C332*E332</f>
        <v>0</v>
      </c>
    </row>
    <row r="333" spans="1:7" s="327" customFormat="1" ht="9.9499999999999993" customHeight="1" thickBot="1">
      <c r="A333" s="158"/>
      <c r="B333" s="322"/>
      <c r="C333" s="323"/>
      <c r="D333" s="324"/>
      <c r="E333" s="325"/>
      <c r="F333" s="326"/>
      <c r="G333" s="324"/>
    </row>
    <row r="334" spans="1:7" ht="9.9499999999999993" customHeight="1">
      <c r="B334" s="218"/>
      <c r="G334" s="160"/>
    </row>
    <row r="335" spans="1:7" s="332" customFormat="1" ht="15" customHeight="1" thickBot="1">
      <c r="A335" s="158"/>
      <c r="B335" s="328" t="s">
        <v>402</v>
      </c>
      <c r="C335" s="329"/>
      <c r="D335" s="330"/>
      <c r="E335" s="528"/>
      <c r="F335" s="331" t="s">
        <v>349</v>
      </c>
      <c r="G335" s="527">
        <f>G324+G326+G328+G330+G332</f>
        <v>0</v>
      </c>
    </row>
    <row r="336" spans="1:7" ht="12.95" customHeight="1" thickTop="1">
      <c r="B336" s="301"/>
      <c r="C336" s="302"/>
      <c r="D336" s="303"/>
      <c r="E336" s="304"/>
      <c r="F336" s="303"/>
      <c r="G336" s="333"/>
    </row>
    <row r="337" spans="1:7" s="338" customFormat="1" ht="25.5">
      <c r="A337" s="334"/>
      <c r="B337" s="215" t="s">
        <v>549</v>
      </c>
      <c r="C337" s="335"/>
      <c r="D337" s="336"/>
      <c r="E337" s="337"/>
      <c r="F337" s="336"/>
      <c r="G337" s="335"/>
    </row>
    <row r="338" spans="1:7" s="186" customFormat="1" ht="15" customHeight="1">
      <c r="A338" s="254"/>
      <c r="B338" s="206" t="s">
        <v>28</v>
      </c>
      <c r="C338" s="300">
        <v>7</v>
      </c>
      <c r="D338" s="208" t="s">
        <v>393</v>
      </c>
      <c r="E338" s="520">
        <f>G335</f>
        <v>0</v>
      </c>
      <c r="F338" s="208" t="s">
        <v>349</v>
      </c>
      <c r="G338" s="529">
        <f>C338*E338</f>
        <v>0</v>
      </c>
    </row>
    <row r="339" spans="1:7">
      <c r="B339" s="215"/>
      <c r="C339" s="290"/>
      <c r="D339" s="160"/>
      <c r="E339" s="211"/>
      <c r="F339" s="160"/>
      <c r="G339" s="161"/>
    </row>
    <row r="340" spans="1:7" ht="15" customHeight="1">
      <c r="A340" s="158" t="s">
        <v>219</v>
      </c>
      <c r="B340" s="295" t="s">
        <v>550</v>
      </c>
      <c r="G340" s="160"/>
    </row>
    <row r="341" spans="1:7">
      <c r="A341" s="254"/>
      <c r="B341" s="159" t="s">
        <v>545</v>
      </c>
      <c r="C341" s="320"/>
      <c r="D341" s="164"/>
      <c r="E341" s="299"/>
      <c r="F341" s="164"/>
      <c r="G341" s="164"/>
    </row>
    <row r="342" spans="1:7" s="186" customFormat="1" ht="15" customHeight="1">
      <c r="A342" s="158"/>
      <c r="B342" s="206" t="s">
        <v>430</v>
      </c>
      <c r="C342" s="207">
        <v>2</v>
      </c>
      <c r="D342" s="208" t="s">
        <v>393</v>
      </c>
      <c r="E342" s="520"/>
      <c r="F342" s="208" t="s">
        <v>349</v>
      </c>
      <c r="G342" s="521">
        <f>C342*E342</f>
        <v>0</v>
      </c>
    </row>
    <row r="343" spans="1:7">
      <c r="A343" s="254"/>
      <c r="B343" s="159" t="s">
        <v>546</v>
      </c>
      <c r="C343" s="320"/>
      <c r="D343" s="164"/>
      <c r="E343" s="299"/>
      <c r="F343" s="164"/>
      <c r="G343" s="164"/>
    </row>
    <row r="344" spans="1:7" s="186" customFormat="1" ht="15" customHeight="1">
      <c r="A344" s="158"/>
      <c r="B344" s="206" t="s">
        <v>223</v>
      </c>
      <c r="C344" s="207">
        <v>10</v>
      </c>
      <c r="D344" s="208" t="s">
        <v>393</v>
      </c>
      <c r="E344" s="520"/>
      <c r="F344" s="208" t="s">
        <v>349</v>
      </c>
      <c r="G344" s="521">
        <f>C344*E344</f>
        <v>0</v>
      </c>
    </row>
    <row r="345" spans="1:7">
      <c r="A345" s="272"/>
      <c r="B345" s="159" t="s">
        <v>518</v>
      </c>
      <c r="C345" s="307"/>
      <c r="D345" s="160"/>
      <c r="E345" s="211"/>
      <c r="F345" s="160"/>
      <c r="G345" s="212"/>
    </row>
    <row r="346" spans="1:7" ht="15" customHeight="1">
      <c r="A346" s="272"/>
      <c r="B346" s="287" t="s">
        <v>238</v>
      </c>
      <c r="C346" s="308">
        <v>100</v>
      </c>
      <c r="D346" s="289" t="s">
        <v>393</v>
      </c>
      <c r="E346" s="520"/>
      <c r="F346" s="289" t="s">
        <v>349</v>
      </c>
      <c r="G346" s="521">
        <f>C346*E346</f>
        <v>0</v>
      </c>
    </row>
    <row r="347" spans="1:7" ht="25.5">
      <c r="A347" s="254"/>
      <c r="B347" s="159" t="s">
        <v>547</v>
      </c>
      <c r="D347" s="164"/>
      <c r="E347" s="299"/>
      <c r="F347" s="164"/>
      <c r="G347" s="164"/>
    </row>
    <row r="348" spans="1:7" s="186" customFormat="1" ht="15" customHeight="1">
      <c r="A348" s="158"/>
      <c r="B348" s="206" t="s">
        <v>27</v>
      </c>
      <c r="C348" s="209">
        <v>1.7</v>
      </c>
      <c r="D348" s="208" t="s">
        <v>393</v>
      </c>
      <c r="E348" s="520"/>
      <c r="F348" s="208" t="s">
        <v>349</v>
      </c>
      <c r="G348" s="521">
        <f>C348*E348</f>
        <v>0</v>
      </c>
    </row>
    <row r="349" spans="1:7" ht="25.5">
      <c r="A349" s="254"/>
      <c r="B349" s="321" t="s">
        <v>551</v>
      </c>
      <c r="D349" s="164"/>
      <c r="F349" s="164"/>
      <c r="G349" s="164"/>
    </row>
    <row r="350" spans="1:7" s="186" customFormat="1" ht="15" customHeight="1">
      <c r="A350" s="158"/>
      <c r="B350" s="206" t="s">
        <v>28</v>
      </c>
      <c r="C350" s="300">
        <v>1</v>
      </c>
      <c r="D350" s="208" t="s">
        <v>393</v>
      </c>
      <c r="E350" s="520"/>
      <c r="F350" s="208" t="s">
        <v>349</v>
      </c>
      <c r="G350" s="521">
        <f>C350*E350</f>
        <v>0</v>
      </c>
    </row>
    <row r="351" spans="1:7" s="327" customFormat="1" ht="9.9499999999999993" customHeight="1" thickBot="1">
      <c r="A351" s="158"/>
      <c r="B351" s="322"/>
      <c r="C351" s="323"/>
      <c r="D351" s="324"/>
      <c r="E351" s="325"/>
      <c r="F351" s="326"/>
      <c r="G351" s="324"/>
    </row>
    <row r="352" spans="1:7" ht="9.9499999999999993" customHeight="1">
      <c r="B352" s="218"/>
      <c r="G352" s="160"/>
    </row>
    <row r="353" spans="1:7" s="332" customFormat="1" ht="15" customHeight="1" thickBot="1">
      <c r="A353" s="158"/>
      <c r="B353" s="328" t="s">
        <v>402</v>
      </c>
      <c r="C353" s="329"/>
      <c r="D353" s="330"/>
      <c r="E353" s="528"/>
      <c r="F353" s="331" t="s">
        <v>349</v>
      </c>
      <c r="G353" s="527">
        <f>G342+G344+G346+G348+G350</f>
        <v>0</v>
      </c>
    </row>
    <row r="354" spans="1:7" ht="12.95" customHeight="1" thickTop="1">
      <c r="B354" s="301"/>
      <c r="C354" s="302"/>
      <c r="D354" s="303"/>
      <c r="E354" s="304"/>
      <c r="F354" s="303"/>
      <c r="G354" s="333"/>
    </row>
    <row r="355" spans="1:7" s="338" customFormat="1" ht="25.5">
      <c r="A355" s="334"/>
      <c r="B355" s="215" t="s">
        <v>552</v>
      </c>
      <c r="C355" s="335"/>
      <c r="D355" s="336"/>
      <c r="E355" s="337"/>
      <c r="F355" s="336"/>
      <c r="G355" s="335"/>
    </row>
    <row r="356" spans="1:7" s="186" customFormat="1" ht="15" customHeight="1">
      <c r="A356" s="254"/>
      <c r="B356" s="206" t="s">
        <v>28</v>
      </c>
      <c r="C356" s="300">
        <v>21</v>
      </c>
      <c r="D356" s="208" t="s">
        <v>393</v>
      </c>
      <c r="E356" s="520">
        <f>G353</f>
        <v>0</v>
      </c>
      <c r="F356" s="208" t="s">
        <v>349</v>
      </c>
      <c r="G356" s="521">
        <f>C356*E356</f>
        <v>0</v>
      </c>
    </row>
    <row r="357" spans="1:7" s="186" customFormat="1" ht="15" customHeight="1">
      <c r="A357" s="254"/>
      <c r="B357" s="185"/>
      <c r="C357" s="312"/>
      <c r="D357" s="162"/>
      <c r="E357" s="211"/>
      <c r="F357" s="162"/>
      <c r="G357" s="184"/>
    </row>
    <row r="358" spans="1:7" ht="39.75" customHeight="1">
      <c r="A358" s="205" t="s">
        <v>553</v>
      </c>
      <c r="B358" s="714" t="s">
        <v>554</v>
      </c>
      <c r="C358" s="715"/>
      <c r="G358" s="160"/>
    </row>
    <row r="359" spans="1:7">
      <c r="A359" s="254"/>
      <c r="B359" s="159" t="s">
        <v>545</v>
      </c>
      <c r="C359" s="320"/>
      <c r="D359" s="164"/>
      <c r="E359" s="299"/>
      <c r="F359" s="164"/>
      <c r="G359" s="164"/>
    </row>
    <row r="360" spans="1:7" s="186" customFormat="1" ht="15" customHeight="1">
      <c r="A360" s="158"/>
      <c r="B360" s="206" t="s">
        <v>430</v>
      </c>
      <c r="C360" s="207">
        <v>0.5</v>
      </c>
      <c r="D360" s="208" t="s">
        <v>393</v>
      </c>
      <c r="E360" s="520"/>
      <c r="F360" s="208" t="s">
        <v>349</v>
      </c>
      <c r="G360" s="521">
        <f>C360*E360</f>
        <v>0</v>
      </c>
    </row>
    <row r="361" spans="1:7">
      <c r="A361" s="254"/>
      <c r="B361" s="159" t="s">
        <v>546</v>
      </c>
      <c r="C361" s="320"/>
      <c r="D361" s="164"/>
      <c r="E361" s="299"/>
      <c r="F361" s="164"/>
      <c r="G361" s="164"/>
    </row>
    <row r="362" spans="1:7" s="186" customFormat="1" ht="15" customHeight="1">
      <c r="A362" s="158"/>
      <c r="B362" s="206" t="s">
        <v>223</v>
      </c>
      <c r="C362" s="207">
        <v>5</v>
      </c>
      <c r="D362" s="208" t="s">
        <v>393</v>
      </c>
      <c r="E362" s="520"/>
      <c r="F362" s="208" t="s">
        <v>349</v>
      </c>
      <c r="G362" s="521">
        <f>C362*E362</f>
        <v>0</v>
      </c>
    </row>
    <row r="363" spans="1:7">
      <c r="A363" s="272"/>
      <c r="B363" s="159" t="s">
        <v>518</v>
      </c>
      <c r="C363" s="307"/>
      <c r="D363" s="160"/>
      <c r="E363" s="211"/>
      <c r="F363" s="160"/>
      <c r="G363" s="212"/>
    </row>
    <row r="364" spans="1:7" ht="15" customHeight="1">
      <c r="A364" s="272"/>
      <c r="B364" s="287" t="s">
        <v>238</v>
      </c>
      <c r="C364" s="308">
        <v>25</v>
      </c>
      <c r="D364" s="289" t="s">
        <v>393</v>
      </c>
      <c r="E364" s="520"/>
      <c r="F364" s="289" t="s">
        <v>349</v>
      </c>
      <c r="G364" s="521">
        <f>C364*E364</f>
        <v>0</v>
      </c>
    </row>
    <row r="365" spans="1:7" ht="25.5">
      <c r="A365" s="254"/>
      <c r="B365" s="321" t="s">
        <v>555</v>
      </c>
      <c r="D365" s="164"/>
      <c r="F365" s="164"/>
      <c r="G365" s="164"/>
    </row>
    <row r="366" spans="1:7" s="186" customFormat="1" ht="15" customHeight="1">
      <c r="A366" s="158"/>
      <c r="B366" s="206" t="s">
        <v>28</v>
      </c>
      <c r="C366" s="300">
        <v>2</v>
      </c>
      <c r="D366" s="208" t="s">
        <v>393</v>
      </c>
      <c r="E366" s="520"/>
      <c r="F366" s="208" t="s">
        <v>349</v>
      </c>
      <c r="G366" s="521">
        <f>C366*E366</f>
        <v>0</v>
      </c>
    </row>
    <row r="367" spans="1:7" s="327" customFormat="1" ht="9.9499999999999993" customHeight="1" thickBot="1">
      <c r="A367" s="158"/>
      <c r="B367" s="322"/>
      <c r="C367" s="323"/>
      <c r="D367" s="324"/>
      <c r="E367" s="325"/>
      <c r="F367" s="326"/>
      <c r="G367" s="324"/>
    </row>
    <row r="368" spans="1:7" ht="9.9499999999999993" customHeight="1">
      <c r="B368" s="218"/>
      <c r="G368" s="160"/>
    </row>
    <row r="369" spans="1:7" s="332" customFormat="1" ht="15" customHeight="1" thickBot="1">
      <c r="A369" s="158"/>
      <c r="B369" s="328" t="s">
        <v>402</v>
      </c>
      <c r="C369" s="329"/>
      <c r="D369" s="330"/>
      <c r="E369" s="528"/>
      <c r="F369" s="331" t="s">
        <v>349</v>
      </c>
      <c r="G369" s="527">
        <f>G360+G362+G364+G366</f>
        <v>0</v>
      </c>
    </row>
    <row r="370" spans="1:7" ht="12.95" customHeight="1" thickTop="1">
      <c r="B370" s="301"/>
      <c r="C370" s="302"/>
      <c r="D370" s="303"/>
      <c r="E370" s="304"/>
      <c r="F370" s="303"/>
      <c r="G370" s="333"/>
    </row>
    <row r="371" spans="1:7" s="338" customFormat="1" ht="25.5">
      <c r="A371" s="334"/>
      <c r="B371" s="215" t="s">
        <v>556</v>
      </c>
      <c r="C371" s="335"/>
      <c r="D371" s="336"/>
      <c r="E371" s="337"/>
      <c r="F371" s="336"/>
      <c r="G371" s="335"/>
    </row>
    <row r="372" spans="1:7" s="186" customFormat="1" ht="15" customHeight="1">
      <c r="A372" s="254"/>
      <c r="B372" s="206" t="s">
        <v>28</v>
      </c>
      <c r="C372" s="300">
        <v>14</v>
      </c>
      <c r="D372" s="208" t="s">
        <v>393</v>
      </c>
      <c r="E372" s="520"/>
      <c r="F372" s="208" t="s">
        <v>349</v>
      </c>
      <c r="G372" s="521">
        <f>C372*E372</f>
        <v>0</v>
      </c>
    </row>
    <row r="373" spans="1:7" s="327" customFormat="1">
      <c r="A373" s="158"/>
      <c r="B373" s="321"/>
      <c r="C373" s="339"/>
      <c r="E373" s="340"/>
      <c r="G373" s="341"/>
    </row>
    <row r="374" spans="1:7" ht="25.5">
      <c r="A374" s="205" t="s">
        <v>10</v>
      </c>
      <c r="B374" s="215" t="s">
        <v>557</v>
      </c>
      <c r="G374" s="160"/>
    </row>
    <row r="375" spans="1:7" ht="51">
      <c r="B375" s="218" t="s">
        <v>558</v>
      </c>
      <c r="G375" s="160"/>
    </row>
    <row r="376" spans="1:7" ht="51">
      <c r="B376" s="218" t="s">
        <v>559</v>
      </c>
      <c r="G376" s="160"/>
    </row>
    <row r="377" spans="1:7" ht="25.5">
      <c r="B377" s="218" t="s">
        <v>560</v>
      </c>
      <c r="G377" s="160"/>
    </row>
    <row r="378" spans="1:7" ht="25.5">
      <c r="B378" s="218" t="s">
        <v>561</v>
      </c>
      <c r="G378" s="160"/>
    </row>
    <row r="379" spans="1:7" ht="25.5">
      <c r="B379" s="218" t="s">
        <v>505</v>
      </c>
      <c r="G379" s="160"/>
    </row>
    <row r="380" spans="1:7" ht="63.75">
      <c r="B380" s="218" t="s">
        <v>562</v>
      </c>
      <c r="C380" s="249"/>
      <c r="D380" s="164"/>
      <c r="F380" s="164"/>
      <c r="G380" s="164"/>
    </row>
    <row r="381" spans="1:7" ht="89.25">
      <c r="B381" s="218" t="s">
        <v>563</v>
      </c>
      <c r="G381" s="160"/>
    </row>
    <row r="382" spans="1:7" ht="38.25">
      <c r="A382" s="254"/>
      <c r="B382" s="253" t="s">
        <v>564</v>
      </c>
      <c r="D382" s="164"/>
      <c r="F382" s="164"/>
      <c r="G382" s="164"/>
    </row>
    <row r="383" spans="1:7">
      <c r="B383" s="159" t="s">
        <v>565</v>
      </c>
      <c r="G383" s="160"/>
    </row>
    <row r="384" spans="1:7" ht="15" customHeight="1">
      <c r="B384" s="159"/>
      <c r="G384" s="160"/>
    </row>
    <row r="385" spans="1:7">
      <c r="A385" s="158" t="s">
        <v>566</v>
      </c>
      <c r="B385" s="295" t="s">
        <v>567</v>
      </c>
      <c r="G385" s="160"/>
    </row>
    <row r="386" spans="1:7">
      <c r="B386" s="295" t="s">
        <v>568</v>
      </c>
      <c r="G386" s="160"/>
    </row>
    <row r="387" spans="1:7">
      <c r="B387" s="159" t="s">
        <v>569</v>
      </c>
      <c r="C387" s="249"/>
      <c r="D387" s="160"/>
      <c r="E387" s="211"/>
      <c r="F387" s="160"/>
      <c r="G387" s="161"/>
    </row>
    <row r="388" spans="1:7" ht="15" customHeight="1">
      <c r="B388" s="287" t="s">
        <v>430</v>
      </c>
      <c r="C388" s="207">
        <v>1.1000000000000001</v>
      </c>
      <c r="D388" s="208" t="s">
        <v>393</v>
      </c>
      <c r="E388" s="520"/>
      <c r="F388" s="208" t="s">
        <v>349</v>
      </c>
      <c r="G388" s="521">
        <f>C388*E388</f>
        <v>0</v>
      </c>
    </row>
    <row r="389" spans="1:7">
      <c r="B389" s="159" t="s">
        <v>570</v>
      </c>
      <c r="C389" s="299"/>
      <c r="D389" s="162"/>
      <c r="E389" s="211"/>
      <c r="F389" s="162"/>
      <c r="G389" s="184"/>
    </row>
    <row r="390" spans="1:7" ht="15" customHeight="1">
      <c r="B390" s="287" t="s">
        <v>223</v>
      </c>
      <c r="C390" s="207">
        <v>12</v>
      </c>
      <c r="D390" s="208" t="s">
        <v>393</v>
      </c>
      <c r="E390" s="520"/>
      <c r="F390" s="208" t="s">
        <v>349</v>
      </c>
      <c r="G390" s="521">
        <f>C390*E390</f>
        <v>0</v>
      </c>
    </row>
    <row r="391" spans="1:7">
      <c r="A391" s="272"/>
      <c r="B391" s="159" t="s">
        <v>518</v>
      </c>
      <c r="C391" s="296"/>
      <c r="D391" s="162"/>
      <c r="E391" s="211"/>
      <c r="F391" s="162"/>
      <c r="G391" s="297"/>
    </row>
    <row r="392" spans="1:7" ht="15" customHeight="1">
      <c r="A392" s="272"/>
      <c r="B392" s="287" t="s">
        <v>238</v>
      </c>
      <c r="C392" s="298">
        <v>55</v>
      </c>
      <c r="D392" s="208" t="s">
        <v>393</v>
      </c>
      <c r="E392" s="520"/>
      <c r="F392" s="208" t="s">
        <v>349</v>
      </c>
      <c r="G392" s="521">
        <f>C392*E392</f>
        <v>0</v>
      </c>
    </row>
    <row r="393" spans="1:7">
      <c r="B393" s="159" t="s">
        <v>520</v>
      </c>
      <c r="C393" s="299"/>
      <c r="D393" s="162"/>
      <c r="E393" s="211"/>
      <c r="F393" s="162"/>
      <c r="G393" s="184"/>
    </row>
    <row r="394" spans="1:7" ht="15" customHeight="1">
      <c r="B394" s="287" t="s">
        <v>223</v>
      </c>
      <c r="C394" s="207">
        <v>5</v>
      </c>
      <c r="D394" s="208" t="s">
        <v>393</v>
      </c>
      <c r="E394" s="520"/>
      <c r="F394" s="208" t="s">
        <v>349</v>
      </c>
      <c r="G394" s="521">
        <f>C394*E394</f>
        <v>0</v>
      </c>
    </row>
    <row r="395" spans="1:7" ht="25.5">
      <c r="B395" s="159" t="s">
        <v>571</v>
      </c>
      <c r="C395" s="211"/>
      <c r="D395" s="162"/>
      <c r="E395" s="211"/>
      <c r="F395" s="162"/>
      <c r="G395" s="184"/>
    </row>
    <row r="396" spans="1:7" ht="15" customHeight="1">
      <c r="B396" s="287" t="s">
        <v>28</v>
      </c>
      <c r="C396" s="208">
        <v>7</v>
      </c>
      <c r="D396" s="208" t="s">
        <v>393</v>
      </c>
      <c r="E396" s="520"/>
      <c r="F396" s="208" t="s">
        <v>349</v>
      </c>
      <c r="G396" s="521">
        <f>C396*E396</f>
        <v>0</v>
      </c>
    </row>
    <row r="397" spans="1:7" ht="10.5" customHeight="1" thickBot="1">
      <c r="A397" s="254"/>
      <c r="B397" s="342"/>
      <c r="C397" s="343"/>
      <c r="D397" s="344"/>
      <c r="E397" s="343"/>
      <c r="F397" s="344"/>
      <c r="G397" s="344"/>
    </row>
    <row r="398" spans="1:7" ht="13.5" thickTop="1">
      <c r="B398" s="253" t="s">
        <v>572</v>
      </c>
      <c r="C398" s="162"/>
      <c r="D398" s="184"/>
      <c r="F398" s="184"/>
      <c r="G398" s="162"/>
    </row>
    <row r="399" spans="1:7" ht="15" customHeight="1">
      <c r="B399" s="287" t="s">
        <v>29</v>
      </c>
      <c r="C399" s="300">
        <v>2</v>
      </c>
      <c r="D399" s="208" t="s">
        <v>393</v>
      </c>
      <c r="E399" s="520">
        <f>G388+G390+G392+G394+G396</f>
        <v>0</v>
      </c>
      <c r="F399" s="208" t="s">
        <v>349</v>
      </c>
      <c r="G399" s="521">
        <f>C399*E399</f>
        <v>0</v>
      </c>
    </row>
    <row r="400" spans="1:7" ht="15" customHeight="1">
      <c r="B400" s="159"/>
      <c r="G400" s="160"/>
    </row>
    <row r="401" spans="1:7">
      <c r="A401" s="158" t="s">
        <v>247</v>
      </c>
      <c r="B401" s="295" t="s">
        <v>573</v>
      </c>
      <c r="G401" s="160"/>
    </row>
    <row r="402" spans="1:7">
      <c r="B402" s="295" t="s">
        <v>574</v>
      </c>
      <c r="G402" s="160"/>
    </row>
    <row r="403" spans="1:7" ht="10.5" customHeight="1">
      <c r="B403" s="295"/>
      <c r="G403" s="160"/>
    </row>
    <row r="404" spans="1:7">
      <c r="B404" s="159" t="s">
        <v>569</v>
      </c>
      <c r="C404" s="249"/>
      <c r="D404" s="160"/>
      <c r="E404" s="211"/>
      <c r="F404" s="160"/>
      <c r="G404" s="161"/>
    </row>
    <row r="405" spans="1:7" ht="15" customHeight="1">
      <c r="B405" s="287" t="s">
        <v>430</v>
      </c>
      <c r="C405" s="207">
        <v>1.75</v>
      </c>
      <c r="D405" s="208" t="s">
        <v>393</v>
      </c>
      <c r="E405" s="520"/>
      <c r="F405" s="208" t="s">
        <v>349</v>
      </c>
      <c r="G405" s="521">
        <f>C405*E405</f>
        <v>0</v>
      </c>
    </row>
    <row r="406" spans="1:7">
      <c r="B406" s="159" t="s">
        <v>570</v>
      </c>
      <c r="C406" s="299"/>
      <c r="D406" s="162"/>
      <c r="E406" s="211"/>
      <c r="F406" s="162"/>
      <c r="G406" s="184"/>
    </row>
    <row r="407" spans="1:7" ht="15" customHeight="1">
      <c r="B407" s="287" t="s">
        <v>223</v>
      </c>
      <c r="C407" s="207">
        <v>16</v>
      </c>
      <c r="D407" s="208" t="s">
        <v>393</v>
      </c>
      <c r="E407" s="520"/>
      <c r="F407" s="208" t="s">
        <v>349</v>
      </c>
      <c r="G407" s="521">
        <f>C407*E407</f>
        <v>0</v>
      </c>
    </row>
    <row r="408" spans="1:7">
      <c r="A408" s="272"/>
      <c r="B408" s="159" t="s">
        <v>518</v>
      </c>
      <c r="C408" s="296"/>
      <c r="D408" s="162"/>
      <c r="E408" s="211"/>
      <c r="F408" s="162"/>
      <c r="G408" s="297"/>
    </row>
    <row r="409" spans="1:7" ht="15" customHeight="1">
      <c r="A409" s="272"/>
      <c r="B409" s="287" t="s">
        <v>238</v>
      </c>
      <c r="C409" s="298">
        <v>90</v>
      </c>
      <c r="D409" s="208" t="s">
        <v>393</v>
      </c>
      <c r="E409" s="520"/>
      <c r="F409" s="208" t="s">
        <v>349</v>
      </c>
      <c r="G409" s="521">
        <f>C409*E409</f>
        <v>0</v>
      </c>
    </row>
    <row r="410" spans="1:7">
      <c r="B410" s="159" t="s">
        <v>520</v>
      </c>
      <c r="C410" s="299"/>
      <c r="D410" s="162"/>
      <c r="E410" s="211"/>
      <c r="F410" s="162"/>
      <c r="G410" s="184"/>
    </row>
    <row r="411" spans="1:7" ht="15" customHeight="1">
      <c r="B411" s="287" t="s">
        <v>223</v>
      </c>
      <c r="C411" s="207">
        <v>7</v>
      </c>
      <c r="D411" s="208" t="s">
        <v>393</v>
      </c>
      <c r="E411" s="520"/>
      <c r="F411" s="208" t="s">
        <v>349</v>
      </c>
      <c r="G411" s="521">
        <f>C411*E411</f>
        <v>0</v>
      </c>
    </row>
    <row r="412" spans="1:7" ht="25.5">
      <c r="B412" s="159" t="s">
        <v>571</v>
      </c>
      <c r="C412" s="211"/>
      <c r="D412" s="162"/>
      <c r="E412" s="211"/>
      <c r="F412" s="162"/>
      <c r="G412" s="184"/>
    </row>
    <row r="413" spans="1:7" ht="15" customHeight="1">
      <c r="B413" s="287" t="s">
        <v>28</v>
      </c>
      <c r="C413" s="208">
        <v>11</v>
      </c>
      <c r="D413" s="208" t="s">
        <v>393</v>
      </c>
      <c r="E413" s="520"/>
      <c r="F413" s="208" t="s">
        <v>349</v>
      </c>
      <c r="G413" s="521">
        <f>C413*E413</f>
        <v>0</v>
      </c>
    </row>
    <row r="414" spans="1:7" ht="13.5" thickBot="1">
      <c r="A414" s="254"/>
      <c r="B414" s="342"/>
      <c r="C414" s="345"/>
      <c r="D414" s="342"/>
      <c r="E414" s="343"/>
      <c r="F414" s="342"/>
      <c r="G414" s="342"/>
    </row>
    <row r="415" spans="1:7" ht="13.5" thickTop="1">
      <c r="B415" s="253" t="s">
        <v>572</v>
      </c>
      <c r="G415" s="160"/>
    </row>
    <row r="416" spans="1:7" ht="15" customHeight="1">
      <c r="B416" s="206" t="s">
        <v>29</v>
      </c>
      <c r="C416" s="300">
        <v>2</v>
      </c>
      <c r="D416" s="208" t="s">
        <v>393</v>
      </c>
      <c r="E416" s="520">
        <f>G405+G407+G409+G411+G413</f>
        <v>0</v>
      </c>
      <c r="F416" s="208" t="s">
        <v>349</v>
      </c>
      <c r="G416" s="521">
        <f>C416*E416</f>
        <v>0</v>
      </c>
    </row>
    <row r="417" spans="1:7">
      <c r="A417" s="318"/>
      <c r="B417" s="159"/>
      <c r="C417" s="164"/>
      <c r="D417" s="164"/>
      <c r="F417" s="164"/>
    </row>
    <row r="418" spans="1:7" ht="76.5">
      <c r="A418" s="252" t="s">
        <v>13</v>
      </c>
      <c r="B418" s="215" t="s">
        <v>575</v>
      </c>
      <c r="G418" s="160"/>
    </row>
    <row r="419" spans="1:7" ht="38.25">
      <c r="A419" s="272"/>
      <c r="B419" s="218" t="s">
        <v>576</v>
      </c>
      <c r="G419" s="160"/>
    </row>
    <row r="420" spans="1:7">
      <c r="A420" s="272"/>
      <c r="B420" s="159" t="s">
        <v>577</v>
      </c>
      <c r="G420" s="160"/>
    </row>
    <row r="421" spans="1:7" ht="15" customHeight="1">
      <c r="B421" s="206" t="s">
        <v>223</v>
      </c>
      <c r="C421" s="209">
        <v>10</v>
      </c>
      <c r="D421" s="208" t="s">
        <v>393</v>
      </c>
      <c r="E421" s="520"/>
      <c r="F421" s="208" t="s">
        <v>349</v>
      </c>
      <c r="G421" s="529">
        <f>C421*E421</f>
        <v>0</v>
      </c>
    </row>
    <row r="422" spans="1:7" ht="15" customHeight="1">
      <c r="A422" s="318"/>
      <c r="B422" s="159"/>
      <c r="C422" s="164"/>
      <c r="D422" s="164"/>
      <c r="F422" s="164"/>
    </row>
    <row r="423" spans="1:7" ht="191.25">
      <c r="A423" s="252" t="s">
        <v>14</v>
      </c>
      <c r="B423" s="218" t="s">
        <v>578</v>
      </c>
      <c r="G423" s="160"/>
    </row>
    <row r="424" spans="1:7">
      <c r="A424" s="272"/>
      <c r="B424" s="159" t="s">
        <v>579</v>
      </c>
      <c r="G424" s="160"/>
    </row>
    <row r="425" spans="1:7" ht="14.25">
      <c r="B425" s="287" t="s">
        <v>223</v>
      </c>
      <c r="C425" s="288">
        <v>28</v>
      </c>
      <c r="D425" s="289" t="s">
        <v>393</v>
      </c>
      <c r="E425" s="520"/>
      <c r="F425" s="289" t="s">
        <v>349</v>
      </c>
      <c r="G425" s="525">
        <f>C425*E425</f>
        <v>0</v>
      </c>
    </row>
    <row r="426" spans="1:7" ht="15" customHeight="1">
      <c r="A426" s="318"/>
      <c r="B426" s="159"/>
      <c r="C426" s="164"/>
      <c r="D426" s="164"/>
      <c r="F426" s="164"/>
    </row>
    <row r="427" spans="1:7" ht="38.25">
      <c r="A427" s="252" t="s">
        <v>15</v>
      </c>
      <c r="B427" s="159" t="s">
        <v>580</v>
      </c>
      <c r="G427" s="160"/>
    </row>
    <row r="428" spans="1:7" ht="141.75" customHeight="1">
      <c r="A428" s="272"/>
      <c r="B428" s="218" t="s">
        <v>581</v>
      </c>
      <c r="G428" s="160"/>
    </row>
    <row r="429" spans="1:7">
      <c r="A429" s="272"/>
      <c r="B429" s="159" t="s">
        <v>582</v>
      </c>
      <c r="G429" s="160"/>
    </row>
    <row r="430" spans="1:7" s="186" customFormat="1" ht="15" customHeight="1">
      <c r="A430" s="158"/>
      <c r="B430" s="206" t="s">
        <v>27</v>
      </c>
      <c r="C430" s="209">
        <v>10</v>
      </c>
      <c r="D430" s="208" t="s">
        <v>393</v>
      </c>
      <c r="E430" s="520"/>
      <c r="F430" s="208" t="s">
        <v>349</v>
      </c>
      <c r="G430" s="529">
        <f>C430*E430</f>
        <v>0</v>
      </c>
    </row>
    <row r="431" spans="1:7" ht="15" customHeight="1">
      <c r="A431" s="318"/>
      <c r="B431" s="159"/>
      <c r="C431" s="164"/>
      <c r="D431" s="164"/>
      <c r="F431" s="164"/>
    </row>
    <row r="432" spans="1:7" ht="25.5">
      <c r="A432" s="252" t="s">
        <v>16</v>
      </c>
      <c r="B432" s="253" t="s">
        <v>583</v>
      </c>
      <c r="G432" s="160"/>
    </row>
    <row r="433" spans="1:7" ht="114.75" customHeight="1">
      <c r="A433" s="272"/>
      <c r="B433" s="159" t="s">
        <v>584</v>
      </c>
      <c r="G433" s="160"/>
    </row>
    <row r="434" spans="1:7" ht="78.75" customHeight="1">
      <c r="A434" s="272"/>
      <c r="B434" s="159" t="s">
        <v>585</v>
      </c>
      <c r="G434" s="160"/>
    </row>
    <row r="435" spans="1:7" s="186" customFormat="1" ht="14.25">
      <c r="A435" s="158"/>
      <c r="B435" s="206" t="s">
        <v>223</v>
      </c>
      <c r="C435" s="209">
        <v>40</v>
      </c>
      <c r="D435" s="208" t="s">
        <v>393</v>
      </c>
      <c r="E435" s="520"/>
      <c r="F435" s="208" t="s">
        <v>349</v>
      </c>
      <c r="G435" s="529">
        <f>C435*E435</f>
        <v>0</v>
      </c>
    </row>
    <row r="436" spans="1:7" ht="15" customHeight="1">
      <c r="A436" s="318"/>
      <c r="B436" s="159"/>
      <c r="C436" s="164"/>
      <c r="D436" s="164"/>
      <c r="F436" s="164"/>
    </row>
    <row r="437" spans="1:7" ht="25.5">
      <c r="A437" s="252" t="s">
        <v>39</v>
      </c>
      <c r="B437" s="253" t="s">
        <v>586</v>
      </c>
      <c r="G437" s="160"/>
    </row>
    <row r="438" spans="1:7" ht="117.75" customHeight="1">
      <c r="A438" s="272"/>
      <c r="B438" s="159" t="s">
        <v>587</v>
      </c>
      <c r="G438" s="160"/>
    </row>
    <row r="439" spans="1:7">
      <c r="A439" s="272"/>
      <c r="B439" s="159" t="s">
        <v>588</v>
      </c>
      <c r="G439" s="160"/>
    </row>
    <row r="440" spans="1:7" s="186" customFormat="1" ht="14.25">
      <c r="A440" s="158"/>
      <c r="B440" s="206" t="s">
        <v>223</v>
      </c>
      <c r="C440" s="209">
        <v>20</v>
      </c>
      <c r="D440" s="208" t="s">
        <v>393</v>
      </c>
      <c r="E440" s="520"/>
      <c r="F440" s="208" t="s">
        <v>349</v>
      </c>
      <c r="G440" s="529">
        <f>C440*E440</f>
        <v>0</v>
      </c>
    </row>
    <row r="441" spans="1:7" ht="15" customHeight="1">
      <c r="B441" s="163"/>
      <c r="C441" s="249"/>
      <c r="D441" s="160"/>
      <c r="E441" s="211"/>
      <c r="F441" s="160"/>
      <c r="G441" s="161"/>
    </row>
    <row r="442" spans="1:7" ht="38.25">
      <c r="A442" s="252" t="s">
        <v>484</v>
      </c>
      <c r="B442" s="215" t="s">
        <v>589</v>
      </c>
      <c r="G442" s="160"/>
    </row>
    <row r="443" spans="1:7" ht="216.75">
      <c r="A443" s="272"/>
      <c r="B443" s="218" t="s">
        <v>590</v>
      </c>
      <c r="G443" s="160"/>
    </row>
    <row r="444" spans="1:7" ht="17.25" customHeight="1">
      <c r="A444" s="272"/>
      <c r="B444" s="159" t="s">
        <v>591</v>
      </c>
      <c r="G444" s="160"/>
    </row>
    <row r="445" spans="1:7" s="186" customFormat="1" ht="15" customHeight="1">
      <c r="A445" s="158"/>
      <c r="B445" s="206" t="s">
        <v>223</v>
      </c>
      <c r="C445" s="209">
        <v>120</v>
      </c>
      <c r="D445" s="208" t="s">
        <v>393</v>
      </c>
      <c r="E445" s="520"/>
      <c r="F445" s="208" t="s">
        <v>349</v>
      </c>
      <c r="G445" s="529">
        <f>C445*E445</f>
        <v>0</v>
      </c>
    </row>
    <row r="446" spans="1:7" ht="15" customHeight="1">
      <c r="B446" s="163"/>
      <c r="C446" s="249"/>
      <c r="D446" s="160"/>
      <c r="E446" s="211"/>
      <c r="F446" s="160"/>
      <c r="G446" s="161"/>
    </row>
    <row r="447" spans="1:7" ht="27" customHeight="1">
      <c r="A447" s="252" t="s">
        <v>592</v>
      </c>
      <c r="B447" s="215" t="s">
        <v>593</v>
      </c>
      <c r="G447" s="160"/>
    </row>
    <row r="448" spans="1:7" ht="89.25">
      <c r="A448" s="272"/>
      <c r="B448" s="218" t="s">
        <v>594</v>
      </c>
      <c r="G448" s="160"/>
    </row>
    <row r="449" spans="1:7" ht="102.75" customHeight="1">
      <c r="A449" s="272"/>
      <c r="B449" s="218" t="s">
        <v>595</v>
      </c>
      <c r="G449" s="160"/>
    </row>
    <row r="450" spans="1:7" ht="17.25" customHeight="1">
      <c r="A450" s="272"/>
      <c r="B450" s="218" t="s">
        <v>596</v>
      </c>
      <c r="G450" s="160"/>
    </row>
    <row r="451" spans="1:7" s="186" customFormat="1" ht="15" customHeight="1">
      <c r="A451" s="158"/>
      <c r="B451" s="206" t="s">
        <v>402</v>
      </c>
      <c r="C451" s="209">
        <v>1</v>
      </c>
      <c r="D451" s="208" t="s">
        <v>393</v>
      </c>
      <c r="E451" s="520"/>
      <c r="F451" s="208" t="s">
        <v>349</v>
      </c>
      <c r="G451" s="529">
        <f>C451*E451</f>
        <v>0</v>
      </c>
    </row>
    <row r="452" spans="1:7" ht="15" customHeight="1">
      <c r="B452" s="185"/>
      <c r="C452" s="221"/>
      <c r="D452" s="162"/>
      <c r="E452" s="211"/>
      <c r="F452" s="162"/>
      <c r="G452" s="222"/>
    </row>
    <row r="453" spans="1:7" ht="15" customHeight="1" thickBot="1">
      <c r="B453" s="163"/>
      <c r="C453" s="216"/>
      <c r="D453" s="160"/>
      <c r="E453" s="211"/>
      <c r="F453" s="160"/>
      <c r="G453" s="212"/>
    </row>
    <row r="454" spans="1:7" ht="15" customHeight="1" thickTop="1">
      <c r="B454" s="230"/>
      <c r="C454" s="231"/>
      <c r="D454" s="232"/>
      <c r="E454" s="233"/>
      <c r="F454" s="232"/>
      <c r="G454" s="234"/>
    </row>
    <row r="455" spans="1:7" ht="15" customHeight="1">
      <c r="B455" s="235"/>
      <c r="C455" s="236"/>
      <c r="D455" s="237"/>
      <c r="E455" s="238"/>
      <c r="F455" s="237"/>
      <c r="G455" s="239"/>
    </row>
    <row r="456" spans="1:7" ht="24.95" customHeight="1">
      <c r="B456" s="240" t="s">
        <v>597</v>
      </c>
      <c r="C456" s="241" t="s">
        <v>143</v>
      </c>
      <c r="D456" s="227" t="s">
        <v>143</v>
      </c>
      <c r="E456" s="242" t="s">
        <v>413</v>
      </c>
      <c r="F456" s="208" t="s">
        <v>349</v>
      </c>
      <c r="G456" s="523">
        <f>G194+G200+G234+G251+G268+G285+G302+G308+G28+G338+G356+G372+G399+G416+G421+G425+G430+G435+G440+G445+G451</f>
        <v>0</v>
      </c>
    </row>
    <row r="457" spans="1:7" ht="13.5" thickBot="1">
      <c r="B457" s="346"/>
      <c r="C457" s="245"/>
      <c r="D457" s="347"/>
      <c r="E457" s="348"/>
      <c r="F457" s="347"/>
      <c r="G457" s="349"/>
    </row>
    <row r="458" spans="1:7" s="186" customFormat="1" ht="24.95" customHeight="1" thickTop="1" thickBot="1">
      <c r="A458" s="183" t="s">
        <v>598</v>
      </c>
      <c r="B458" s="707" t="s">
        <v>599</v>
      </c>
      <c r="C458" s="708"/>
      <c r="D458" s="184"/>
      <c r="E458" s="162"/>
      <c r="F458" s="184"/>
      <c r="G458" s="185"/>
    </row>
    <row r="459" spans="1:7" ht="15" customHeight="1">
      <c r="A459" s="214"/>
      <c r="B459" s="350"/>
    </row>
    <row r="460" spans="1:7" ht="51">
      <c r="A460" s="158" t="s">
        <v>4</v>
      </c>
      <c r="B460" s="218" t="s">
        <v>1090</v>
      </c>
      <c r="C460" s="290"/>
    </row>
    <row r="461" spans="1:7" ht="20.25" customHeight="1">
      <c r="B461" s="751"/>
      <c r="C461" s="290"/>
    </row>
    <row r="462" spans="1:7" ht="38.25">
      <c r="A462" s="272"/>
      <c r="B462" s="218" t="s">
        <v>600</v>
      </c>
      <c r="C462" s="290"/>
      <c r="D462" s="160"/>
      <c r="E462" s="211"/>
      <c r="F462" s="160"/>
      <c r="G462" s="212"/>
    </row>
    <row r="463" spans="1:7" ht="25.5">
      <c r="A463" s="272"/>
      <c r="B463" s="218" t="s">
        <v>601</v>
      </c>
      <c r="C463" s="290"/>
      <c r="D463" s="160"/>
      <c r="E463" s="211"/>
      <c r="F463" s="160"/>
      <c r="G463" s="212"/>
    </row>
    <row r="464" spans="1:7" ht="53.25" customHeight="1">
      <c r="A464" s="272"/>
      <c r="B464" s="215" t="s">
        <v>602</v>
      </c>
      <c r="C464" s="290"/>
      <c r="D464" s="160"/>
      <c r="E464" s="211"/>
      <c r="F464" s="160"/>
      <c r="G464" s="212"/>
    </row>
    <row r="465" spans="1:7" ht="25.5">
      <c r="A465" s="272"/>
      <c r="B465" s="218" t="s">
        <v>603</v>
      </c>
      <c r="C465" s="290"/>
      <c r="D465" s="160"/>
      <c r="E465" s="211"/>
      <c r="F465" s="160"/>
      <c r="G465" s="212"/>
    </row>
    <row r="466" spans="1:7" ht="38.25">
      <c r="A466" s="272"/>
      <c r="B466" s="218" t="s">
        <v>604</v>
      </c>
      <c r="C466" s="290"/>
      <c r="D466" s="160"/>
      <c r="E466" s="211"/>
      <c r="F466" s="160"/>
      <c r="G466" s="212"/>
    </row>
    <row r="467" spans="1:7" ht="38.25">
      <c r="A467" s="272"/>
      <c r="B467" s="218" t="s">
        <v>605</v>
      </c>
      <c r="C467" s="290"/>
      <c r="D467" s="160"/>
      <c r="E467" s="211"/>
      <c r="F467" s="160"/>
      <c r="G467" s="212"/>
    </row>
    <row r="468" spans="1:7">
      <c r="A468" s="351"/>
      <c r="B468" s="218" t="s">
        <v>606</v>
      </c>
      <c r="C468" s="352"/>
      <c r="D468" s="353"/>
      <c r="E468" s="354"/>
      <c r="F468" s="353"/>
      <c r="G468" s="355"/>
    </row>
    <row r="469" spans="1:7">
      <c r="A469" s="351"/>
      <c r="B469" s="218"/>
      <c r="C469" s="352"/>
      <c r="D469" s="353"/>
      <c r="E469" s="354"/>
      <c r="F469" s="353"/>
      <c r="G469" s="355"/>
    </row>
    <row r="470" spans="1:7" s="286" customFormat="1">
      <c r="A470" s="158" t="s">
        <v>140</v>
      </c>
      <c r="B470" s="218" t="s">
        <v>607</v>
      </c>
      <c r="C470" s="352"/>
      <c r="D470" s="353"/>
      <c r="E470" s="354"/>
      <c r="F470" s="353"/>
      <c r="G470" s="355"/>
    </row>
    <row r="471" spans="1:7" s="359" customFormat="1" ht="15" customHeight="1">
      <c r="A471" s="158"/>
      <c r="B471" s="356" t="s">
        <v>608</v>
      </c>
      <c r="C471" s="354"/>
      <c r="D471" s="357"/>
      <c r="E471" s="354"/>
      <c r="F471" s="357"/>
      <c r="G471" s="358"/>
    </row>
    <row r="472" spans="1:7" s="286" customFormat="1" ht="15" customHeight="1">
      <c r="A472" s="158"/>
      <c r="B472" s="530" t="s">
        <v>609</v>
      </c>
      <c r="C472" s="532"/>
      <c r="D472" s="353"/>
      <c r="E472" s="354"/>
      <c r="F472" s="353"/>
      <c r="G472" s="355"/>
    </row>
    <row r="473" spans="1:7" s="286" customFormat="1" ht="15" customHeight="1">
      <c r="A473" s="158"/>
      <c r="B473" s="531" t="s">
        <v>610</v>
      </c>
      <c r="C473" s="533"/>
      <c r="D473" s="353"/>
      <c r="E473" s="354"/>
      <c r="F473" s="353"/>
      <c r="G473" s="355"/>
    </row>
    <row r="474" spans="1:7" s="286" customFormat="1" ht="15" customHeight="1">
      <c r="A474" s="158"/>
      <c r="B474" s="531" t="s">
        <v>611</v>
      </c>
      <c r="C474" s="533"/>
      <c r="D474" s="353"/>
      <c r="E474" s="354"/>
      <c r="F474" s="353"/>
      <c r="G474" s="355"/>
    </row>
    <row r="475" spans="1:7" s="359" customFormat="1" ht="15" customHeight="1">
      <c r="A475" s="158"/>
      <c r="B475" s="206" t="s">
        <v>27</v>
      </c>
      <c r="C475" s="209">
        <v>852</v>
      </c>
      <c r="D475" s="208" t="s">
        <v>393</v>
      </c>
      <c r="E475" s="520"/>
      <c r="F475" s="208" t="s">
        <v>349</v>
      </c>
      <c r="G475" s="521">
        <f>C475*E475</f>
        <v>0</v>
      </c>
    </row>
    <row r="476" spans="1:7" ht="15" customHeight="1">
      <c r="A476" s="351"/>
      <c r="B476" s="218"/>
      <c r="C476" s="352"/>
      <c r="D476" s="353"/>
      <c r="E476" s="354"/>
      <c r="F476" s="353"/>
      <c r="G476" s="355"/>
    </row>
    <row r="477" spans="1:7" s="286" customFormat="1">
      <c r="A477" s="158" t="s">
        <v>146</v>
      </c>
      <c r="B477" s="218" t="s">
        <v>612</v>
      </c>
      <c r="C477" s="352"/>
      <c r="D477" s="353"/>
      <c r="E477" s="354"/>
      <c r="F477" s="353"/>
      <c r="G477" s="355"/>
    </row>
    <row r="478" spans="1:7" s="359" customFormat="1" ht="15" customHeight="1">
      <c r="A478" s="158"/>
      <c r="B478" s="356" t="s">
        <v>608</v>
      </c>
      <c r="C478" s="354"/>
      <c r="D478" s="357"/>
      <c r="E478" s="354"/>
      <c r="F478" s="357"/>
      <c r="G478" s="358"/>
    </row>
    <row r="479" spans="1:7" s="286" customFormat="1" ht="15" customHeight="1">
      <c r="A479" s="158"/>
      <c r="B479" s="530" t="s">
        <v>609</v>
      </c>
      <c r="C479" s="532"/>
      <c r="D479" s="353"/>
      <c r="E479" s="354"/>
      <c r="F479" s="353"/>
      <c r="G479" s="355"/>
    </row>
    <row r="480" spans="1:7" s="286" customFormat="1" ht="15" customHeight="1">
      <c r="A480" s="158"/>
      <c r="B480" s="531" t="s">
        <v>610</v>
      </c>
      <c r="C480" s="533"/>
      <c r="D480" s="353"/>
      <c r="E480" s="354"/>
      <c r="F480" s="353"/>
      <c r="G480" s="355"/>
    </row>
    <row r="481" spans="1:7" s="286" customFormat="1" ht="15" customHeight="1">
      <c r="A481" s="158"/>
      <c r="B481" s="531" t="s">
        <v>611</v>
      </c>
      <c r="C481" s="533"/>
      <c r="D481" s="353"/>
      <c r="E481" s="354"/>
      <c r="F481" s="353"/>
      <c r="G481" s="355"/>
    </row>
    <row r="482" spans="1:7" s="359" customFormat="1" ht="15" customHeight="1">
      <c r="A482" s="158"/>
      <c r="B482" s="206" t="s">
        <v>27</v>
      </c>
      <c r="C482" s="209">
        <v>138</v>
      </c>
      <c r="D482" s="208" t="s">
        <v>393</v>
      </c>
      <c r="E482" s="520"/>
      <c r="F482" s="208" t="s">
        <v>349</v>
      </c>
      <c r="G482" s="521">
        <f>C482*E482</f>
        <v>0</v>
      </c>
    </row>
    <row r="483" spans="1:7" ht="15" customHeight="1">
      <c r="A483" s="351"/>
      <c r="B483" s="218"/>
      <c r="C483" s="352"/>
      <c r="D483" s="353"/>
      <c r="E483" s="354"/>
      <c r="F483" s="353"/>
      <c r="G483" s="355"/>
    </row>
    <row r="484" spans="1:7" s="286" customFormat="1">
      <c r="A484" s="158" t="s">
        <v>150</v>
      </c>
      <c r="B484" s="218" t="s">
        <v>613</v>
      </c>
      <c r="C484" s="352"/>
      <c r="D484" s="353"/>
      <c r="E484" s="354"/>
      <c r="F484" s="353"/>
      <c r="G484" s="355"/>
    </row>
    <row r="485" spans="1:7" s="359" customFormat="1" ht="15" customHeight="1">
      <c r="A485" s="158"/>
      <c r="B485" s="356" t="s">
        <v>608</v>
      </c>
      <c r="C485" s="354"/>
      <c r="D485" s="357"/>
      <c r="E485" s="354"/>
      <c r="F485" s="357"/>
      <c r="G485" s="358"/>
    </row>
    <row r="486" spans="1:7" s="286" customFormat="1" ht="15" customHeight="1">
      <c r="A486" s="158"/>
      <c r="B486" s="530" t="s">
        <v>609</v>
      </c>
      <c r="C486" s="532"/>
      <c r="D486" s="353"/>
      <c r="E486" s="354"/>
      <c r="F486" s="353"/>
      <c r="G486" s="355"/>
    </row>
    <row r="487" spans="1:7" s="286" customFormat="1" ht="15" customHeight="1">
      <c r="A487" s="158"/>
      <c r="B487" s="531" t="s">
        <v>610</v>
      </c>
      <c r="C487" s="533"/>
      <c r="D487" s="353"/>
      <c r="E487" s="354"/>
      <c r="F487" s="353"/>
      <c r="G487" s="355"/>
    </row>
    <row r="488" spans="1:7" s="286" customFormat="1" ht="15" customHeight="1">
      <c r="A488" s="158"/>
      <c r="B488" s="531" t="s">
        <v>611</v>
      </c>
      <c r="C488" s="533"/>
      <c r="D488" s="353"/>
      <c r="E488" s="354"/>
      <c r="F488" s="353"/>
      <c r="G488" s="355"/>
    </row>
    <row r="489" spans="1:7" s="359" customFormat="1" ht="15" customHeight="1">
      <c r="A489" s="158"/>
      <c r="B489" s="206" t="s">
        <v>27</v>
      </c>
      <c r="C489" s="209">
        <v>150</v>
      </c>
      <c r="D489" s="208" t="s">
        <v>393</v>
      </c>
      <c r="E489" s="520"/>
      <c r="F489" s="208" t="s">
        <v>349</v>
      </c>
      <c r="G489" s="521">
        <f>C489*E489</f>
        <v>0</v>
      </c>
    </row>
    <row r="490" spans="1:7" ht="15" customHeight="1">
      <c r="A490" s="254"/>
      <c r="B490" s="163"/>
      <c r="C490" s="211"/>
      <c r="D490" s="160"/>
      <c r="E490" s="211"/>
      <c r="F490" s="160"/>
      <c r="G490" s="211"/>
    </row>
    <row r="491" spans="1:7" s="286" customFormat="1" ht="15" customHeight="1">
      <c r="A491" s="158" t="s">
        <v>614</v>
      </c>
      <c r="B491" s="218" t="s">
        <v>615</v>
      </c>
      <c r="C491" s="352"/>
      <c r="D491" s="353"/>
      <c r="E491" s="354"/>
      <c r="F491" s="353"/>
      <c r="G491" s="355"/>
    </row>
    <row r="492" spans="1:7" s="359" customFormat="1" ht="15" customHeight="1">
      <c r="A492" s="158"/>
      <c r="B492" s="356" t="s">
        <v>608</v>
      </c>
      <c r="C492" s="354"/>
      <c r="D492" s="357"/>
      <c r="E492" s="354"/>
      <c r="F492" s="357"/>
      <c r="G492" s="358"/>
    </row>
    <row r="493" spans="1:7" s="286" customFormat="1" ht="15" customHeight="1">
      <c r="A493" s="158"/>
      <c r="B493" s="530" t="s">
        <v>609</v>
      </c>
      <c r="C493" s="532"/>
      <c r="D493" s="353"/>
      <c r="E493" s="354"/>
      <c r="F493" s="353"/>
      <c r="G493" s="355"/>
    </row>
    <row r="494" spans="1:7" s="286" customFormat="1" ht="15" customHeight="1">
      <c r="A494" s="158"/>
      <c r="B494" s="531" t="s">
        <v>610</v>
      </c>
      <c r="C494" s="533"/>
      <c r="D494" s="353"/>
      <c r="E494" s="354"/>
      <c r="F494" s="353"/>
      <c r="G494" s="355"/>
    </row>
    <row r="495" spans="1:7" s="286" customFormat="1" ht="15" customHeight="1">
      <c r="A495" s="158"/>
      <c r="B495" s="531" t="s">
        <v>611</v>
      </c>
      <c r="C495" s="533"/>
      <c r="D495" s="353"/>
      <c r="E495" s="354"/>
      <c r="F495" s="353"/>
      <c r="G495" s="355"/>
    </row>
    <row r="496" spans="1:7" s="359" customFormat="1" ht="15" customHeight="1">
      <c r="A496" s="158"/>
      <c r="B496" s="206" t="s">
        <v>29</v>
      </c>
      <c r="C496" s="300">
        <v>16</v>
      </c>
      <c r="D496" s="208" t="s">
        <v>393</v>
      </c>
      <c r="E496" s="520"/>
      <c r="F496" s="208" t="s">
        <v>349</v>
      </c>
      <c r="G496" s="521">
        <f>C496*E496</f>
        <v>0</v>
      </c>
    </row>
    <row r="497" spans="1:7" s="359" customFormat="1" ht="15" customHeight="1">
      <c r="A497" s="158"/>
      <c r="B497" s="185"/>
      <c r="C497" s="312"/>
      <c r="D497" s="162"/>
      <c r="E497" s="211"/>
      <c r="F497" s="162"/>
      <c r="G497" s="222"/>
    </row>
    <row r="498" spans="1:7" s="286" customFormat="1" ht="15" customHeight="1">
      <c r="A498" s="158" t="s">
        <v>616</v>
      </c>
      <c r="B498" s="218" t="s">
        <v>617</v>
      </c>
      <c r="C498" s="352"/>
      <c r="D498" s="353"/>
      <c r="E498" s="354"/>
      <c r="F498" s="353"/>
      <c r="G498" s="355"/>
    </row>
    <row r="499" spans="1:7" s="359" customFormat="1" ht="15" customHeight="1">
      <c r="A499" s="158"/>
      <c r="B499" s="356" t="s">
        <v>608</v>
      </c>
      <c r="C499" s="354"/>
      <c r="D499" s="357"/>
      <c r="E499" s="354"/>
      <c r="F499" s="357"/>
      <c r="G499" s="358"/>
    </row>
    <row r="500" spans="1:7" s="286" customFormat="1" ht="15" customHeight="1">
      <c r="A500" s="158"/>
      <c r="B500" s="530" t="s">
        <v>609</v>
      </c>
      <c r="C500" s="532"/>
      <c r="D500" s="353"/>
      <c r="E500" s="354"/>
      <c r="F500" s="353"/>
      <c r="G500" s="355"/>
    </row>
    <row r="501" spans="1:7" s="286" customFormat="1" ht="15" customHeight="1">
      <c r="A501" s="158"/>
      <c r="B501" s="531" t="s">
        <v>610</v>
      </c>
      <c r="C501" s="533"/>
      <c r="D501" s="353"/>
      <c r="E501" s="354"/>
      <c r="F501" s="353"/>
      <c r="G501" s="355"/>
    </row>
    <row r="502" spans="1:7" s="286" customFormat="1" ht="15" customHeight="1">
      <c r="A502" s="158"/>
      <c r="B502" s="531" t="s">
        <v>611</v>
      </c>
      <c r="C502" s="533"/>
      <c r="D502" s="353"/>
      <c r="E502" s="354"/>
      <c r="F502" s="353"/>
      <c r="G502" s="355"/>
    </row>
    <row r="503" spans="1:7" s="359" customFormat="1" ht="15" customHeight="1">
      <c r="A503" s="158"/>
      <c r="B503" s="206" t="s">
        <v>29</v>
      </c>
      <c r="C503" s="300">
        <v>14</v>
      </c>
      <c r="D503" s="208" t="s">
        <v>393</v>
      </c>
      <c r="E503" s="520"/>
      <c r="F503" s="208" t="s">
        <v>349</v>
      </c>
      <c r="G503" s="521">
        <f>C503*E503</f>
        <v>0</v>
      </c>
    </row>
    <row r="504" spans="1:7" ht="15" customHeight="1">
      <c r="A504" s="254"/>
      <c r="B504" s="163"/>
      <c r="C504" s="211"/>
      <c r="D504" s="160"/>
      <c r="E504" s="211"/>
      <c r="F504" s="160"/>
      <c r="G504" s="211"/>
    </row>
    <row r="505" spans="1:7" s="286" customFormat="1" ht="15" customHeight="1">
      <c r="A505" s="158" t="s">
        <v>618</v>
      </c>
      <c r="B505" s="218" t="s">
        <v>619</v>
      </c>
      <c r="C505" s="352"/>
      <c r="D505" s="353"/>
      <c r="E505" s="354"/>
      <c r="F505" s="353"/>
      <c r="G505" s="355"/>
    </row>
    <row r="506" spans="1:7" s="359" customFormat="1" ht="15" customHeight="1">
      <c r="A506" s="158"/>
      <c r="B506" s="356" t="s">
        <v>608</v>
      </c>
      <c r="C506" s="354"/>
      <c r="D506" s="357"/>
      <c r="E506" s="354"/>
      <c r="F506" s="357"/>
      <c r="G506" s="358"/>
    </row>
    <row r="507" spans="1:7" s="286" customFormat="1" ht="15" customHeight="1">
      <c r="A507" s="158"/>
      <c r="B507" s="530" t="s">
        <v>609</v>
      </c>
      <c r="C507" s="532"/>
      <c r="D507" s="353"/>
      <c r="E507" s="354"/>
      <c r="F507" s="353"/>
      <c r="G507" s="355"/>
    </row>
    <row r="508" spans="1:7" s="286" customFormat="1" ht="15" customHeight="1">
      <c r="A508" s="158"/>
      <c r="B508" s="531" t="s">
        <v>610</v>
      </c>
      <c r="C508" s="533"/>
      <c r="D508" s="353"/>
      <c r="E508" s="354"/>
      <c r="F508" s="353"/>
      <c r="G508" s="355"/>
    </row>
    <row r="509" spans="1:7" s="286" customFormat="1" ht="15" customHeight="1">
      <c r="A509" s="158"/>
      <c r="B509" s="531" t="s">
        <v>611</v>
      </c>
      <c r="C509" s="533"/>
      <c r="D509" s="353"/>
      <c r="E509" s="354"/>
      <c r="F509" s="353"/>
      <c r="G509" s="355"/>
    </row>
    <row r="510" spans="1:7" s="359" customFormat="1" ht="15" customHeight="1">
      <c r="A510" s="158"/>
      <c r="B510" s="206" t="s">
        <v>29</v>
      </c>
      <c r="C510" s="300">
        <v>2</v>
      </c>
      <c r="D510" s="208" t="s">
        <v>393</v>
      </c>
      <c r="E510" s="520"/>
      <c r="F510" s="208" t="s">
        <v>349</v>
      </c>
      <c r="G510" s="521">
        <f>C510*E510</f>
        <v>0</v>
      </c>
    </row>
    <row r="511" spans="1:7" ht="15" customHeight="1">
      <c r="A511" s="254"/>
      <c r="B511" s="163"/>
      <c r="C511" s="211"/>
      <c r="D511" s="160"/>
      <c r="E511" s="211"/>
      <c r="F511" s="160"/>
      <c r="G511" s="211"/>
    </row>
    <row r="512" spans="1:7" ht="42.75" customHeight="1">
      <c r="A512" s="205" t="s">
        <v>5</v>
      </c>
      <c r="B512" s="215" t="s">
        <v>620</v>
      </c>
      <c r="D512" s="164"/>
      <c r="F512" s="164"/>
    </row>
    <row r="513" spans="1:7" ht="89.25">
      <c r="B513" s="215" t="s">
        <v>1091</v>
      </c>
      <c r="D513" s="164"/>
      <c r="F513" s="164"/>
    </row>
    <row r="514" spans="1:7" ht="20.25" customHeight="1">
      <c r="B514" s="751"/>
      <c r="C514" s="290"/>
    </row>
    <row r="515" spans="1:7" ht="27.75" customHeight="1">
      <c r="A515" s="272"/>
      <c r="B515" s="218" t="s">
        <v>621</v>
      </c>
      <c r="D515" s="164"/>
      <c r="F515" s="164"/>
    </row>
    <row r="516" spans="1:7" ht="38.25">
      <c r="A516" s="272"/>
      <c r="B516" s="218" t="s">
        <v>622</v>
      </c>
      <c r="D516" s="164"/>
      <c r="F516" s="164"/>
    </row>
    <row r="517" spans="1:7" ht="80.25" customHeight="1">
      <c r="A517" s="272"/>
      <c r="B517" s="218" t="s">
        <v>623</v>
      </c>
      <c r="D517" s="164"/>
      <c r="F517" s="164"/>
    </row>
    <row r="518" spans="1:7" ht="39.950000000000003" customHeight="1">
      <c r="B518" s="218" t="s">
        <v>624</v>
      </c>
      <c r="D518" s="164"/>
      <c r="F518" s="164"/>
    </row>
    <row r="519" spans="1:7">
      <c r="B519" s="218" t="s">
        <v>625</v>
      </c>
      <c r="D519" s="164"/>
      <c r="F519" s="164"/>
    </row>
    <row r="520" spans="1:7" ht="15" customHeight="1">
      <c r="B520" s="159"/>
      <c r="D520" s="164"/>
      <c r="F520" s="164"/>
    </row>
    <row r="521" spans="1:7" ht="38.25">
      <c r="A521" s="205"/>
      <c r="B521" s="159" t="s">
        <v>626</v>
      </c>
    </row>
    <row r="522" spans="1:7" s="286" customFormat="1" ht="15" customHeight="1">
      <c r="A522" s="158"/>
      <c r="B522" s="215" t="s">
        <v>608</v>
      </c>
      <c r="C522" s="352"/>
      <c r="D522" s="353"/>
      <c r="E522" s="354"/>
      <c r="F522" s="353"/>
      <c r="G522" s="355"/>
    </row>
    <row r="523" spans="1:7" s="286" customFormat="1" ht="15" customHeight="1">
      <c r="A523" s="158"/>
      <c r="B523" s="530" t="s">
        <v>609</v>
      </c>
      <c r="C523" s="532"/>
      <c r="D523" s="353"/>
      <c r="E523" s="354"/>
      <c r="F523" s="353"/>
      <c r="G523" s="355"/>
    </row>
    <row r="524" spans="1:7" s="286" customFormat="1" ht="15" customHeight="1">
      <c r="A524" s="158"/>
      <c r="B524" s="531" t="s">
        <v>610</v>
      </c>
      <c r="C524" s="533"/>
      <c r="D524" s="353"/>
      <c r="E524" s="354"/>
      <c r="F524" s="353"/>
      <c r="G524" s="355"/>
    </row>
    <row r="525" spans="1:7" s="286" customFormat="1" ht="15" customHeight="1">
      <c r="A525" s="158"/>
      <c r="B525" s="531" t="s">
        <v>611</v>
      </c>
      <c r="C525" s="533"/>
      <c r="D525" s="353"/>
      <c r="E525" s="354"/>
      <c r="F525" s="353"/>
      <c r="G525" s="355"/>
    </row>
    <row r="526" spans="1:7" ht="15" customHeight="1">
      <c r="B526" s="287" t="s">
        <v>28</v>
      </c>
      <c r="C526" s="310">
        <v>45</v>
      </c>
      <c r="D526" s="289" t="s">
        <v>393</v>
      </c>
      <c r="E526" s="520"/>
      <c r="F526" s="289" t="s">
        <v>349</v>
      </c>
      <c r="G526" s="534">
        <f>C526*E526</f>
        <v>0</v>
      </c>
    </row>
    <row r="527" spans="1:7" s="186" customFormat="1" ht="15" customHeight="1">
      <c r="A527" s="254"/>
      <c r="B527" s="185"/>
      <c r="C527" s="312"/>
      <c r="D527" s="162"/>
      <c r="E527" s="211"/>
      <c r="F527" s="162"/>
      <c r="G527" s="211"/>
    </row>
    <row r="528" spans="1:7" s="186" customFormat="1" ht="42" customHeight="1">
      <c r="A528" s="205" t="s">
        <v>6</v>
      </c>
      <c r="B528" s="215" t="s">
        <v>627</v>
      </c>
      <c r="C528" s="290"/>
      <c r="D528" s="160"/>
      <c r="E528" s="211"/>
      <c r="F528" s="160"/>
      <c r="G528" s="161"/>
    </row>
    <row r="529" spans="1:7" s="286" customFormat="1" ht="15" customHeight="1">
      <c r="A529" s="158"/>
      <c r="B529" s="215" t="s">
        <v>608</v>
      </c>
      <c r="C529" s="352"/>
      <c r="D529" s="353"/>
      <c r="E529" s="354"/>
      <c r="F529" s="353"/>
      <c r="G529" s="355"/>
    </row>
    <row r="530" spans="1:7" s="286" customFormat="1" ht="15" customHeight="1">
      <c r="A530" s="158"/>
      <c r="B530" s="530" t="s">
        <v>609</v>
      </c>
      <c r="C530" s="532"/>
      <c r="D530" s="353"/>
      <c r="E530" s="354"/>
      <c r="F530" s="353"/>
      <c r="G530" s="355"/>
    </row>
    <row r="531" spans="1:7" s="286" customFormat="1" ht="15" customHeight="1">
      <c r="A531" s="158"/>
      <c r="B531" s="531" t="s">
        <v>610</v>
      </c>
      <c r="C531" s="533"/>
      <c r="D531" s="353"/>
      <c r="E531" s="354"/>
      <c r="F531" s="353"/>
      <c r="G531" s="355"/>
    </row>
    <row r="532" spans="1:7" s="286" customFormat="1" ht="15" customHeight="1">
      <c r="A532" s="158"/>
      <c r="B532" s="531" t="s">
        <v>611</v>
      </c>
      <c r="C532" s="533"/>
      <c r="D532" s="353"/>
      <c r="E532" s="354"/>
      <c r="F532" s="353"/>
      <c r="G532" s="355"/>
    </row>
    <row r="533" spans="1:7" s="186" customFormat="1" ht="15" customHeight="1">
      <c r="A533" s="158"/>
      <c r="B533" s="163"/>
      <c r="C533" s="290"/>
      <c r="D533" s="160"/>
      <c r="E533" s="211"/>
      <c r="F533" s="160"/>
      <c r="G533" s="161"/>
    </row>
    <row r="534" spans="1:7" s="186" customFormat="1">
      <c r="A534" s="158" t="s">
        <v>628</v>
      </c>
      <c r="B534" s="159" t="s">
        <v>629</v>
      </c>
      <c r="C534" s="360"/>
      <c r="D534" s="164"/>
      <c r="E534" s="162"/>
      <c r="F534" s="164"/>
      <c r="G534" s="161"/>
    </row>
    <row r="535" spans="1:7" s="186" customFormat="1" ht="15" customHeight="1">
      <c r="A535" s="254"/>
      <c r="B535" s="206" t="s">
        <v>28</v>
      </c>
      <c r="C535" s="300">
        <v>7</v>
      </c>
      <c r="D535" s="208" t="s">
        <v>393</v>
      </c>
      <c r="E535" s="520"/>
      <c r="F535" s="208" t="s">
        <v>349</v>
      </c>
      <c r="G535" s="520">
        <f>C535*E535</f>
        <v>0</v>
      </c>
    </row>
    <row r="536" spans="1:7" s="186" customFormat="1" ht="8.25" customHeight="1">
      <c r="A536" s="254"/>
      <c r="B536" s="185"/>
      <c r="C536" s="312"/>
      <c r="D536" s="162"/>
      <c r="E536" s="211"/>
      <c r="F536" s="162"/>
      <c r="G536" s="211"/>
    </row>
    <row r="537" spans="1:7" s="186" customFormat="1">
      <c r="A537" s="158" t="s">
        <v>630</v>
      </c>
      <c r="B537" s="159" t="s">
        <v>631</v>
      </c>
      <c r="C537" s="360"/>
      <c r="D537" s="164"/>
      <c r="E537" s="162"/>
      <c r="F537" s="164"/>
      <c r="G537" s="161"/>
    </row>
    <row r="538" spans="1:7" s="186" customFormat="1" ht="15" customHeight="1">
      <c r="A538" s="254"/>
      <c r="B538" s="206" t="s">
        <v>28</v>
      </c>
      <c r="C538" s="300">
        <v>21</v>
      </c>
      <c r="D538" s="208" t="s">
        <v>393</v>
      </c>
      <c r="E538" s="520"/>
      <c r="F538" s="208" t="s">
        <v>349</v>
      </c>
      <c r="G538" s="520">
        <f>C538*E538</f>
        <v>0</v>
      </c>
    </row>
    <row r="539" spans="1:7" ht="9.75" customHeight="1">
      <c r="B539" s="163"/>
      <c r="C539" s="290"/>
      <c r="D539" s="160"/>
      <c r="E539" s="211"/>
      <c r="F539" s="160"/>
      <c r="G539" s="217"/>
    </row>
    <row r="540" spans="1:7" s="186" customFormat="1">
      <c r="A540" s="158" t="s">
        <v>632</v>
      </c>
      <c r="B540" s="159" t="s">
        <v>633</v>
      </c>
      <c r="C540" s="360"/>
      <c r="D540" s="164"/>
      <c r="E540" s="162"/>
      <c r="F540" s="164"/>
      <c r="G540" s="161"/>
    </row>
    <row r="541" spans="1:7" s="186" customFormat="1" ht="15" customHeight="1">
      <c r="A541" s="254"/>
      <c r="B541" s="206" t="s">
        <v>28</v>
      </c>
      <c r="C541" s="300">
        <v>28</v>
      </c>
      <c r="D541" s="208" t="s">
        <v>393</v>
      </c>
      <c r="E541" s="520"/>
      <c r="F541" s="208" t="s">
        <v>349</v>
      </c>
      <c r="G541" s="520">
        <f>C541*E541</f>
        <v>0</v>
      </c>
    </row>
    <row r="542" spans="1:7" ht="9.75" customHeight="1">
      <c r="B542" s="163"/>
      <c r="C542" s="290"/>
      <c r="D542" s="160"/>
      <c r="E542" s="211"/>
      <c r="F542" s="160"/>
      <c r="G542" s="217"/>
    </row>
    <row r="543" spans="1:7" s="186" customFormat="1" ht="25.5">
      <c r="A543" s="158" t="s">
        <v>634</v>
      </c>
      <c r="B543" s="159" t="s">
        <v>635</v>
      </c>
      <c r="C543" s="360"/>
      <c r="D543" s="164"/>
      <c r="E543" s="162"/>
      <c r="F543" s="164"/>
      <c r="G543" s="161"/>
    </row>
    <row r="544" spans="1:7" s="186" customFormat="1" ht="15" customHeight="1">
      <c r="A544" s="254"/>
      <c r="B544" s="206" t="s">
        <v>28</v>
      </c>
      <c r="C544" s="300">
        <v>33</v>
      </c>
      <c r="D544" s="208" t="s">
        <v>393</v>
      </c>
      <c r="E544" s="520"/>
      <c r="F544" s="208" t="s">
        <v>349</v>
      </c>
      <c r="G544" s="520">
        <f>C544*E544</f>
        <v>0</v>
      </c>
    </row>
    <row r="545" spans="1:7" s="186" customFormat="1" ht="15" customHeight="1">
      <c r="A545" s="254"/>
      <c r="B545" s="185"/>
      <c r="C545" s="312"/>
      <c r="D545" s="162"/>
      <c r="E545" s="211"/>
      <c r="F545" s="162"/>
      <c r="G545" s="211"/>
    </row>
    <row r="546" spans="1:7" ht="116.25" customHeight="1">
      <c r="A546" s="205" t="s">
        <v>543</v>
      </c>
      <c r="B546" s="218" t="s">
        <v>1094</v>
      </c>
    </row>
    <row r="547" spans="1:7" ht="20.25" customHeight="1">
      <c r="B547" s="751"/>
      <c r="C547" s="290"/>
    </row>
    <row r="548" spans="1:7" ht="20.25" customHeight="1">
      <c r="B548" s="752" t="s">
        <v>1092</v>
      </c>
      <c r="C548" s="290"/>
    </row>
    <row r="549" spans="1:7" ht="27.75" customHeight="1">
      <c r="B549" s="159" t="s">
        <v>1093</v>
      </c>
      <c r="D549" s="164"/>
      <c r="E549" s="162" t="s">
        <v>143</v>
      </c>
      <c r="F549" s="164"/>
    </row>
    <row r="550" spans="1:7" s="286" customFormat="1" ht="15" customHeight="1">
      <c r="A550" s="158"/>
      <c r="B550" s="215" t="s">
        <v>608</v>
      </c>
      <c r="C550" s="352"/>
      <c r="D550" s="353"/>
      <c r="E550" s="354"/>
      <c r="F550" s="353"/>
      <c r="G550" s="355"/>
    </row>
    <row r="551" spans="1:7" s="286" customFormat="1" ht="15" customHeight="1">
      <c r="A551" s="158"/>
      <c r="B551" s="530" t="s">
        <v>609</v>
      </c>
      <c r="C551" s="532"/>
      <c r="D551" s="353"/>
      <c r="E551" s="354"/>
      <c r="F551" s="353"/>
      <c r="G551" s="355"/>
    </row>
    <row r="552" spans="1:7" s="286" customFormat="1" ht="15" customHeight="1">
      <c r="A552" s="158"/>
      <c r="B552" s="531" t="s">
        <v>610</v>
      </c>
      <c r="C552" s="533"/>
      <c r="D552" s="353"/>
      <c r="E552" s="354"/>
      <c r="F552" s="353"/>
      <c r="G552" s="355"/>
    </row>
    <row r="553" spans="1:7" s="286" customFormat="1" ht="15" customHeight="1">
      <c r="A553" s="158"/>
      <c r="B553" s="531" t="s">
        <v>611</v>
      </c>
      <c r="C553" s="533"/>
      <c r="D553" s="353"/>
      <c r="E553" s="354"/>
      <c r="F553" s="353"/>
      <c r="G553" s="355"/>
    </row>
    <row r="554" spans="1:7" ht="15" customHeight="1">
      <c r="B554" s="287" t="s">
        <v>27</v>
      </c>
      <c r="C554" s="288">
        <v>67</v>
      </c>
      <c r="D554" s="289" t="s">
        <v>393</v>
      </c>
      <c r="E554" s="520"/>
      <c r="F554" s="289" t="s">
        <v>349</v>
      </c>
      <c r="G554" s="534">
        <f>C554*E554</f>
        <v>0</v>
      </c>
    </row>
    <row r="555" spans="1:7" s="186" customFormat="1" ht="15" customHeight="1">
      <c r="A555" s="254"/>
      <c r="B555" s="185"/>
      <c r="C555" s="312"/>
      <c r="D555" s="162"/>
      <c r="E555" s="211"/>
      <c r="F555" s="162"/>
      <c r="G555" s="211"/>
    </row>
    <row r="556" spans="1:7" ht="89.25">
      <c r="A556" s="205" t="s">
        <v>10</v>
      </c>
      <c r="B556" s="218" t="s">
        <v>1095</v>
      </c>
    </row>
    <row r="557" spans="1:7" ht="20.25" customHeight="1">
      <c r="B557" s="751"/>
      <c r="C557" s="290"/>
    </row>
    <row r="558" spans="1:7" ht="178.5">
      <c r="A558" s="205"/>
      <c r="B558" s="218" t="s">
        <v>1096</v>
      </c>
    </row>
    <row r="559" spans="1:7" ht="76.5">
      <c r="B559" s="218" t="s">
        <v>636</v>
      </c>
    </row>
    <row r="560" spans="1:7">
      <c r="B560" s="159" t="s">
        <v>637</v>
      </c>
      <c r="D560" s="164"/>
      <c r="F560" s="164"/>
    </row>
    <row r="561" spans="1:7" s="286" customFormat="1" ht="15" customHeight="1">
      <c r="A561" s="158"/>
      <c r="B561" s="215" t="s">
        <v>608</v>
      </c>
      <c r="C561" s="352"/>
      <c r="D561" s="353"/>
      <c r="E561" s="354"/>
      <c r="F561" s="353"/>
      <c r="G561" s="355"/>
    </row>
    <row r="562" spans="1:7" s="286" customFormat="1" ht="15" customHeight="1">
      <c r="A562" s="158"/>
      <c r="B562" s="530" t="s">
        <v>609</v>
      </c>
      <c r="C562" s="532"/>
      <c r="D562" s="353"/>
      <c r="E562" s="354"/>
      <c r="F562" s="353"/>
      <c r="G562" s="355"/>
    </row>
    <row r="563" spans="1:7" s="286" customFormat="1" ht="15" customHeight="1">
      <c r="A563" s="158"/>
      <c r="B563" s="531" t="s">
        <v>610</v>
      </c>
      <c r="C563" s="533"/>
      <c r="D563" s="353"/>
      <c r="E563" s="354"/>
      <c r="F563" s="353"/>
      <c r="G563" s="355"/>
    </row>
    <row r="564" spans="1:7" s="286" customFormat="1" ht="15" customHeight="1">
      <c r="A564" s="158"/>
      <c r="B564" s="531" t="s">
        <v>611</v>
      </c>
      <c r="C564" s="533"/>
      <c r="D564" s="353"/>
      <c r="E564" s="354"/>
      <c r="F564" s="353"/>
      <c r="G564" s="355"/>
    </row>
    <row r="565" spans="1:7" s="186" customFormat="1" ht="15" customHeight="1">
      <c r="A565" s="158" t="s">
        <v>566</v>
      </c>
      <c r="B565" s="159" t="s">
        <v>638</v>
      </c>
      <c r="C565" s="360"/>
      <c r="D565" s="164"/>
      <c r="E565" s="162"/>
      <c r="F565" s="164"/>
      <c r="G565" s="161"/>
    </row>
    <row r="566" spans="1:7" s="186" customFormat="1" ht="15" customHeight="1">
      <c r="A566" s="254"/>
      <c r="B566" s="287" t="s">
        <v>27</v>
      </c>
      <c r="C566" s="288">
        <v>24</v>
      </c>
      <c r="D566" s="208" t="s">
        <v>393</v>
      </c>
      <c r="E566" s="520"/>
      <c r="F566" s="208" t="s">
        <v>349</v>
      </c>
      <c r="G566" s="520">
        <f>C566*E566</f>
        <v>0</v>
      </c>
    </row>
    <row r="567" spans="1:7" ht="15" customHeight="1">
      <c r="B567" s="163"/>
      <c r="C567" s="290"/>
      <c r="D567" s="160"/>
      <c r="E567" s="211"/>
      <c r="F567" s="160"/>
      <c r="G567" s="217"/>
    </row>
    <row r="568" spans="1:7" s="186" customFormat="1" ht="15" customHeight="1">
      <c r="A568" s="158" t="s">
        <v>247</v>
      </c>
      <c r="B568" s="159" t="s">
        <v>639</v>
      </c>
      <c r="C568" s="360"/>
      <c r="D568" s="164"/>
      <c r="E568" s="162"/>
      <c r="F568" s="164"/>
      <c r="G568" s="161"/>
    </row>
    <row r="569" spans="1:7" s="186" customFormat="1" ht="15" customHeight="1">
      <c r="A569" s="254"/>
      <c r="B569" s="287" t="s">
        <v>27</v>
      </c>
      <c r="C569" s="288">
        <v>14</v>
      </c>
      <c r="D569" s="208" t="s">
        <v>393</v>
      </c>
      <c r="E569" s="520"/>
      <c r="F569" s="208" t="s">
        <v>349</v>
      </c>
      <c r="G569" s="520">
        <f>C569*E569</f>
        <v>0</v>
      </c>
    </row>
    <row r="570" spans="1:7">
      <c r="B570" s="163"/>
      <c r="C570" s="211"/>
      <c r="D570" s="160"/>
      <c r="E570" s="312"/>
      <c r="F570" s="160"/>
      <c r="G570" s="211"/>
    </row>
    <row r="571" spans="1:7">
      <c r="A571" s="254"/>
      <c r="B571" s="163"/>
      <c r="C571" s="211"/>
      <c r="D571" s="160"/>
      <c r="E571" s="211"/>
      <c r="F571" s="160"/>
      <c r="G571" s="211"/>
    </row>
    <row r="572" spans="1:7" ht="51">
      <c r="A572" s="319" t="s">
        <v>13</v>
      </c>
      <c r="B572" s="218" t="s">
        <v>640</v>
      </c>
      <c r="C572" s="211"/>
      <c r="G572" s="162"/>
    </row>
    <row r="573" spans="1:7" ht="25.5">
      <c r="A573" s="254"/>
      <c r="B573" s="215" t="s">
        <v>641</v>
      </c>
      <c r="C573" s="211"/>
      <c r="G573" s="211"/>
    </row>
    <row r="574" spans="1:7" ht="38.25">
      <c r="A574" s="254"/>
      <c r="B574" s="215" t="s">
        <v>642</v>
      </c>
      <c r="C574" s="211"/>
      <c r="G574" s="162"/>
    </row>
    <row r="575" spans="1:7">
      <c r="A575" s="254"/>
      <c r="B575" s="159" t="s">
        <v>643</v>
      </c>
      <c r="C575" s="211"/>
      <c r="G575" s="162"/>
    </row>
    <row r="576" spans="1:7" ht="15" customHeight="1">
      <c r="A576" s="254"/>
      <c r="B576" s="159"/>
      <c r="C576" s="211"/>
      <c r="G576" s="162"/>
    </row>
    <row r="577" spans="1:7" ht="15" customHeight="1">
      <c r="A577" s="272" t="s">
        <v>644</v>
      </c>
      <c r="B577" s="218" t="s">
        <v>645</v>
      </c>
      <c r="C577" s="211"/>
      <c r="D577" s="160"/>
      <c r="E577" s="211"/>
      <c r="F577" s="160"/>
      <c r="G577" s="211"/>
    </row>
    <row r="578" spans="1:7" s="186" customFormat="1" ht="15" customHeight="1">
      <c r="A578" s="254"/>
      <c r="B578" s="206" t="s">
        <v>28</v>
      </c>
      <c r="C578" s="300">
        <v>2</v>
      </c>
      <c r="D578" s="208" t="s">
        <v>393</v>
      </c>
      <c r="E578" s="520"/>
      <c r="F578" s="208" t="s">
        <v>349</v>
      </c>
      <c r="G578" s="520">
        <f>C578*E578</f>
        <v>0</v>
      </c>
    </row>
    <row r="579" spans="1:7" ht="15" customHeight="1">
      <c r="A579" s="254"/>
      <c r="B579" s="159"/>
      <c r="C579" s="211"/>
      <c r="G579" s="162"/>
    </row>
    <row r="580" spans="1:7" ht="15" customHeight="1">
      <c r="A580" s="272" t="s">
        <v>646</v>
      </c>
      <c r="B580" s="218" t="s">
        <v>647</v>
      </c>
      <c r="C580" s="211"/>
      <c r="D580" s="160"/>
      <c r="E580" s="211"/>
      <c r="F580" s="160"/>
      <c r="G580" s="211"/>
    </row>
    <row r="581" spans="1:7" s="186" customFormat="1" ht="15" customHeight="1">
      <c r="A581" s="254"/>
      <c r="B581" s="206" t="s">
        <v>28</v>
      </c>
      <c r="C581" s="300">
        <v>5</v>
      </c>
      <c r="D581" s="208" t="s">
        <v>393</v>
      </c>
      <c r="E581" s="520"/>
      <c r="F581" s="208" t="s">
        <v>349</v>
      </c>
      <c r="G581" s="520">
        <f>C581*E581</f>
        <v>0</v>
      </c>
    </row>
    <row r="582" spans="1:7" ht="15" customHeight="1">
      <c r="B582" s="185"/>
      <c r="C582" s="221"/>
      <c r="D582" s="162"/>
      <c r="E582" s="211"/>
      <c r="F582" s="162"/>
      <c r="G582" s="222"/>
    </row>
    <row r="583" spans="1:7" ht="15" customHeight="1" thickBot="1">
      <c r="B583" s="163"/>
      <c r="C583" s="216"/>
      <c r="D583" s="160"/>
      <c r="E583" s="211"/>
      <c r="F583" s="160"/>
      <c r="G583" s="212"/>
    </row>
    <row r="584" spans="1:7" ht="15" customHeight="1" thickTop="1">
      <c r="B584" s="230"/>
      <c r="C584" s="231"/>
      <c r="D584" s="232"/>
      <c r="E584" s="233"/>
      <c r="F584" s="232"/>
      <c r="G584" s="234"/>
    </row>
    <row r="585" spans="1:7" ht="15" customHeight="1">
      <c r="B585" s="235"/>
      <c r="C585" s="236"/>
      <c r="D585" s="237"/>
      <c r="E585" s="238"/>
      <c r="F585" s="237"/>
      <c r="G585" s="239"/>
    </row>
    <row r="586" spans="1:7" ht="24.95" customHeight="1" thickBot="1">
      <c r="B586" s="240" t="s">
        <v>648</v>
      </c>
      <c r="C586" s="241" t="s">
        <v>143</v>
      </c>
      <c r="D586" s="227" t="s">
        <v>143</v>
      </c>
      <c r="E586" s="242" t="s">
        <v>413</v>
      </c>
      <c r="F586" s="208" t="s">
        <v>349</v>
      </c>
      <c r="G586" s="523">
        <f>SUM(G475:G581)</f>
        <v>0</v>
      </c>
    </row>
    <row r="587" spans="1:7" s="186" customFormat="1" ht="24.95" customHeight="1" thickBot="1">
      <c r="A587" s="183" t="s">
        <v>649</v>
      </c>
      <c r="B587" s="361" t="s">
        <v>650</v>
      </c>
      <c r="C587" s="162"/>
      <c r="D587" s="184"/>
      <c r="E587" s="162"/>
      <c r="F587" s="184"/>
      <c r="G587" s="185"/>
    </row>
    <row r="588" spans="1:7" ht="8.25" customHeight="1">
      <c r="A588" s="214"/>
      <c r="B588" s="362"/>
    </row>
    <row r="589" spans="1:7">
      <c r="B589" s="253" t="s">
        <v>383</v>
      </c>
    </row>
    <row r="590" spans="1:7" ht="9.75" customHeight="1">
      <c r="B590" s="253"/>
    </row>
    <row r="591" spans="1:7">
      <c r="B591" s="253" t="s">
        <v>651</v>
      </c>
      <c r="C591" s="284"/>
      <c r="D591" s="285"/>
      <c r="E591" s="254"/>
      <c r="F591" s="285"/>
      <c r="G591" s="363"/>
    </row>
    <row r="592" spans="1:7" ht="54" customHeight="1">
      <c r="B592" s="215" t="s">
        <v>652</v>
      </c>
      <c r="C592" s="284"/>
      <c r="D592" s="285"/>
      <c r="E592" s="254"/>
      <c r="F592" s="285"/>
      <c r="G592" s="363"/>
    </row>
    <row r="593" spans="1:7" ht="40.5" customHeight="1">
      <c r="B593" s="215" t="s">
        <v>653</v>
      </c>
      <c r="C593" s="284"/>
      <c r="D593" s="285"/>
      <c r="E593" s="254"/>
      <c r="F593" s="285"/>
      <c r="G593" s="363"/>
    </row>
    <row r="594" spans="1:7" ht="38.25">
      <c r="B594" s="215" t="s">
        <v>654</v>
      </c>
      <c r="C594" s="284"/>
      <c r="D594" s="285"/>
      <c r="E594" s="254"/>
      <c r="F594" s="285"/>
      <c r="G594" s="363"/>
    </row>
    <row r="595" spans="1:7">
      <c r="B595" s="159"/>
    </row>
    <row r="596" spans="1:7" ht="51">
      <c r="A596" s="252" t="s">
        <v>4</v>
      </c>
      <c r="B596" s="215" t="s">
        <v>655</v>
      </c>
      <c r="D596" s="164"/>
      <c r="F596" s="164"/>
    </row>
    <row r="597" spans="1:7" ht="38.25">
      <c r="B597" s="215" t="s">
        <v>656</v>
      </c>
      <c r="D597" s="164"/>
      <c r="F597" s="164"/>
    </row>
    <row r="598" spans="1:7" ht="25.5">
      <c r="B598" s="218" t="s">
        <v>657</v>
      </c>
      <c r="D598" s="164"/>
      <c r="F598" s="164"/>
    </row>
    <row r="599" spans="1:7">
      <c r="B599" s="218"/>
      <c r="D599" s="164"/>
      <c r="F599" s="164"/>
    </row>
    <row r="600" spans="1:7">
      <c r="A600" s="158" t="s">
        <v>491</v>
      </c>
      <c r="B600" s="159" t="s">
        <v>658</v>
      </c>
      <c r="D600" s="164"/>
      <c r="F600" s="164"/>
    </row>
    <row r="601" spans="1:7" s="364" customFormat="1" ht="15" customHeight="1">
      <c r="A601" s="158"/>
      <c r="B601" s="287" t="s">
        <v>28</v>
      </c>
      <c r="C601" s="310">
        <f>C544+C541+C535+C510+C503+C496+C578+C581</f>
        <v>107</v>
      </c>
      <c r="D601" s="289" t="s">
        <v>393</v>
      </c>
      <c r="E601" s="520"/>
      <c r="F601" s="289" t="s">
        <v>349</v>
      </c>
      <c r="G601" s="534">
        <f>C601*E601</f>
        <v>0</v>
      </c>
    </row>
    <row r="602" spans="1:7">
      <c r="B602" s="218"/>
      <c r="D602" s="164"/>
      <c r="F602" s="164"/>
    </row>
    <row r="603" spans="1:7">
      <c r="A603" s="158" t="s">
        <v>496</v>
      </c>
      <c r="B603" s="159" t="s">
        <v>659</v>
      </c>
      <c r="D603" s="164"/>
      <c r="F603" s="164"/>
    </row>
    <row r="604" spans="1:7" s="364" customFormat="1" ht="15" customHeight="1">
      <c r="A604" s="158"/>
      <c r="B604" s="287" t="s">
        <v>28</v>
      </c>
      <c r="C604" s="310">
        <f>C526+C538</f>
        <v>66</v>
      </c>
      <c r="D604" s="289" t="s">
        <v>393</v>
      </c>
      <c r="E604" s="520"/>
      <c r="F604" s="289" t="s">
        <v>349</v>
      </c>
      <c r="G604" s="534">
        <f>C604*E604</f>
        <v>0</v>
      </c>
    </row>
    <row r="605" spans="1:7">
      <c r="B605" s="218"/>
      <c r="D605" s="164"/>
      <c r="F605" s="164"/>
    </row>
    <row r="606" spans="1:7" s="286" customFormat="1">
      <c r="A606" s="158" t="s">
        <v>660</v>
      </c>
      <c r="B606" s="218" t="s">
        <v>661</v>
      </c>
      <c r="C606" s="352"/>
      <c r="D606" s="353"/>
      <c r="E606" s="354"/>
      <c r="F606" s="353"/>
      <c r="G606" s="355"/>
    </row>
    <row r="607" spans="1:7" s="286" customFormat="1" ht="15" customHeight="1">
      <c r="A607" s="158"/>
      <c r="B607" s="287" t="s">
        <v>27</v>
      </c>
      <c r="C607" s="288">
        <f>C566</f>
        <v>24</v>
      </c>
      <c r="D607" s="289" t="s">
        <v>393</v>
      </c>
      <c r="E607" s="520"/>
      <c r="F607" s="289" t="s">
        <v>349</v>
      </c>
      <c r="G607" s="534">
        <f>C607*E607</f>
        <v>0</v>
      </c>
    </row>
    <row r="608" spans="1:7">
      <c r="B608" s="218"/>
      <c r="D608" s="164"/>
      <c r="F608" s="164"/>
    </row>
    <row r="609" spans="1:7" s="286" customFormat="1">
      <c r="A609" s="158" t="s">
        <v>199</v>
      </c>
      <c r="B609" s="218" t="s">
        <v>662</v>
      </c>
      <c r="C609" s="352"/>
      <c r="D609" s="353"/>
      <c r="E609" s="354"/>
      <c r="F609" s="353"/>
      <c r="G609" s="355"/>
    </row>
    <row r="610" spans="1:7" s="286" customFormat="1" ht="15" customHeight="1">
      <c r="A610" s="158"/>
      <c r="B610" s="287" t="s">
        <v>27</v>
      </c>
      <c r="C610" s="288">
        <f>C569</f>
        <v>14</v>
      </c>
      <c r="D610" s="289" t="s">
        <v>393</v>
      </c>
      <c r="E610" s="520"/>
      <c r="F610" s="289" t="s">
        <v>349</v>
      </c>
      <c r="G610" s="534">
        <f>C610*E610</f>
        <v>0</v>
      </c>
    </row>
    <row r="611" spans="1:7">
      <c r="B611" s="218"/>
      <c r="D611" s="164"/>
      <c r="F611" s="164"/>
    </row>
    <row r="612" spans="1:7" s="286" customFormat="1">
      <c r="A612" s="158" t="s">
        <v>663</v>
      </c>
      <c r="B612" s="218" t="s">
        <v>664</v>
      </c>
      <c r="C612" s="352"/>
      <c r="D612" s="353"/>
      <c r="E612" s="354"/>
      <c r="F612" s="353"/>
      <c r="G612" s="355"/>
    </row>
    <row r="613" spans="1:7" s="286" customFormat="1" ht="15" customHeight="1">
      <c r="A613" s="158"/>
      <c r="B613" s="287" t="s">
        <v>27</v>
      </c>
      <c r="C613" s="288">
        <f>C475</f>
        <v>852</v>
      </c>
      <c r="D613" s="289" t="s">
        <v>393</v>
      </c>
      <c r="E613" s="520"/>
      <c r="F613" s="289" t="s">
        <v>349</v>
      </c>
      <c r="G613" s="534">
        <f>C613*E613</f>
        <v>0</v>
      </c>
    </row>
    <row r="614" spans="1:7" s="286" customFormat="1">
      <c r="A614" s="158"/>
      <c r="B614" s="163"/>
      <c r="C614" s="249"/>
      <c r="D614" s="160"/>
      <c r="E614" s="211"/>
      <c r="F614" s="160"/>
      <c r="G614" s="217"/>
    </row>
    <row r="615" spans="1:7" s="286" customFormat="1">
      <c r="A615" s="158" t="s">
        <v>665</v>
      </c>
      <c r="B615" s="218" t="s">
        <v>666</v>
      </c>
      <c r="C615" s="352"/>
      <c r="D615" s="353"/>
      <c r="E615" s="354"/>
      <c r="F615" s="353"/>
      <c r="G615" s="355"/>
    </row>
    <row r="616" spans="1:7" s="286" customFormat="1" ht="15" customHeight="1">
      <c r="A616" s="158"/>
      <c r="B616" s="287" t="s">
        <v>27</v>
      </c>
      <c r="C616" s="288">
        <f>C482</f>
        <v>138</v>
      </c>
      <c r="D616" s="289" t="s">
        <v>393</v>
      </c>
      <c r="E616" s="520"/>
      <c r="F616" s="289" t="s">
        <v>349</v>
      </c>
      <c r="G616" s="534">
        <f>C616*E616</f>
        <v>0</v>
      </c>
    </row>
    <row r="617" spans="1:7" s="286" customFormat="1">
      <c r="A617" s="158"/>
      <c r="B617" s="163"/>
      <c r="C617" s="249"/>
      <c r="D617" s="160"/>
      <c r="E617" s="211"/>
      <c r="F617" s="160"/>
      <c r="G617" s="217"/>
    </row>
    <row r="618" spans="1:7" s="286" customFormat="1">
      <c r="A618" s="158" t="s">
        <v>667</v>
      </c>
      <c r="B618" s="218" t="s">
        <v>668</v>
      </c>
      <c r="C618" s="352"/>
      <c r="D618" s="353"/>
      <c r="E618" s="354"/>
      <c r="F618" s="353"/>
      <c r="G618" s="355"/>
    </row>
    <row r="619" spans="1:7" s="286" customFormat="1" ht="15" customHeight="1">
      <c r="A619" s="158"/>
      <c r="B619" s="287" t="s">
        <v>27</v>
      </c>
      <c r="C619" s="288">
        <f>C489</f>
        <v>150</v>
      </c>
      <c r="D619" s="289" t="s">
        <v>393</v>
      </c>
      <c r="E619" s="520"/>
      <c r="F619" s="289" t="s">
        <v>349</v>
      </c>
      <c r="G619" s="534">
        <f>C619*E619</f>
        <v>0</v>
      </c>
    </row>
    <row r="620" spans="1:7" s="286" customFormat="1">
      <c r="A620" s="158"/>
      <c r="B620" s="163"/>
      <c r="C620" s="249"/>
      <c r="D620" s="160"/>
      <c r="E620" s="211"/>
      <c r="F620" s="160"/>
      <c r="G620" s="217"/>
    </row>
    <row r="621" spans="1:7" s="286" customFormat="1">
      <c r="A621" s="158" t="s">
        <v>669</v>
      </c>
      <c r="B621" s="218" t="s">
        <v>670</v>
      </c>
      <c r="C621" s="352"/>
      <c r="D621" s="353"/>
      <c r="E621" s="354"/>
      <c r="F621" s="353"/>
      <c r="G621" s="355"/>
    </row>
    <row r="622" spans="1:7" s="286" customFormat="1" ht="15" customHeight="1">
      <c r="A622" s="158"/>
      <c r="B622" s="287" t="s">
        <v>27</v>
      </c>
      <c r="C622" s="288">
        <v>67</v>
      </c>
      <c r="D622" s="289" t="s">
        <v>393</v>
      </c>
      <c r="E622" s="520"/>
      <c r="F622" s="289" t="s">
        <v>349</v>
      </c>
      <c r="G622" s="534">
        <f>C622*E622</f>
        <v>0</v>
      </c>
    </row>
    <row r="623" spans="1:7">
      <c r="B623" s="218"/>
      <c r="C623" s="249"/>
      <c r="D623" s="164"/>
      <c r="F623" s="164"/>
    </row>
    <row r="624" spans="1:7" ht="51.75" customHeight="1">
      <c r="A624" s="252" t="s">
        <v>5</v>
      </c>
      <c r="B624" s="218" t="s">
        <v>671</v>
      </c>
      <c r="D624" s="164"/>
      <c r="F624" s="164"/>
    </row>
    <row r="625" spans="1:7" ht="76.5">
      <c r="A625" s="272"/>
      <c r="B625" s="218" t="s">
        <v>672</v>
      </c>
      <c r="D625" s="164"/>
      <c r="F625" s="164"/>
    </row>
    <row r="626" spans="1:7" ht="25.5">
      <c r="B626" s="218" t="s">
        <v>673</v>
      </c>
      <c r="D626" s="164"/>
      <c r="F626" s="164"/>
    </row>
    <row r="627" spans="1:7" ht="38.25">
      <c r="B627" s="218" t="s">
        <v>674</v>
      </c>
      <c r="D627" s="164"/>
      <c r="F627" s="164"/>
    </row>
    <row r="628" spans="1:7" ht="25.5">
      <c r="B628" s="218" t="s">
        <v>675</v>
      </c>
      <c r="D628" s="164"/>
      <c r="F628" s="164"/>
    </row>
    <row r="629" spans="1:7">
      <c r="B629" s="218"/>
      <c r="D629" s="164"/>
      <c r="F629" s="164"/>
    </row>
    <row r="630" spans="1:7" s="286" customFormat="1">
      <c r="A630" s="158" t="s">
        <v>515</v>
      </c>
      <c r="B630" s="218" t="s">
        <v>661</v>
      </c>
      <c r="C630" s="352"/>
      <c r="D630" s="353"/>
      <c r="E630" s="354"/>
      <c r="F630" s="353"/>
      <c r="G630" s="355"/>
    </row>
    <row r="631" spans="1:7" s="286" customFormat="1" ht="15" customHeight="1">
      <c r="A631" s="158"/>
      <c r="B631" s="287" t="s">
        <v>27</v>
      </c>
      <c r="C631" s="288">
        <v>22</v>
      </c>
      <c r="D631" s="289" t="s">
        <v>393</v>
      </c>
      <c r="E631" s="520"/>
      <c r="F631" s="289" t="s">
        <v>349</v>
      </c>
      <c r="G631" s="534">
        <f>C631*E631</f>
        <v>0</v>
      </c>
    </row>
    <row r="632" spans="1:7">
      <c r="B632" s="218"/>
      <c r="D632" s="164"/>
      <c r="F632" s="164"/>
    </row>
    <row r="633" spans="1:7" s="286" customFormat="1">
      <c r="A633" s="158" t="s">
        <v>522</v>
      </c>
      <c r="B633" s="218" t="s">
        <v>662</v>
      </c>
      <c r="C633" s="352"/>
      <c r="D633" s="353"/>
      <c r="E633" s="354"/>
      <c r="F633" s="353"/>
      <c r="G633" s="355"/>
    </row>
    <row r="634" spans="1:7" s="286" customFormat="1" ht="15" customHeight="1">
      <c r="A634" s="158"/>
      <c r="B634" s="287" t="s">
        <v>27</v>
      </c>
      <c r="C634" s="209">
        <v>13</v>
      </c>
      <c r="D634" s="208" t="s">
        <v>393</v>
      </c>
      <c r="E634" s="520"/>
      <c r="F634" s="208" t="s">
        <v>349</v>
      </c>
      <c r="G634" s="521">
        <f>C634*E634</f>
        <v>0</v>
      </c>
    </row>
    <row r="635" spans="1:7">
      <c r="B635" s="218"/>
      <c r="C635" s="162"/>
      <c r="D635" s="186"/>
      <c r="F635" s="186"/>
      <c r="G635" s="185"/>
    </row>
    <row r="636" spans="1:7" s="286" customFormat="1">
      <c r="A636" s="158" t="s">
        <v>524</v>
      </c>
      <c r="B636" s="218" t="s">
        <v>664</v>
      </c>
      <c r="C636" s="354"/>
      <c r="D636" s="357"/>
      <c r="E636" s="354"/>
      <c r="F636" s="357"/>
      <c r="G636" s="358"/>
    </row>
    <row r="637" spans="1:7" s="286" customFormat="1" ht="15" customHeight="1">
      <c r="A637" s="158"/>
      <c r="B637" s="287" t="s">
        <v>27</v>
      </c>
      <c r="C637" s="209">
        <v>837</v>
      </c>
      <c r="D637" s="208" t="s">
        <v>393</v>
      </c>
      <c r="E637" s="520"/>
      <c r="F637" s="208" t="s">
        <v>349</v>
      </c>
      <c r="G637" s="521">
        <f>C637*E637</f>
        <v>0</v>
      </c>
    </row>
    <row r="638" spans="1:7" s="286" customFormat="1">
      <c r="A638" s="158"/>
      <c r="B638" s="163"/>
      <c r="C638" s="211"/>
      <c r="D638" s="162"/>
      <c r="E638" s="211"/>
      <c r="F638" s="162"/>
      <c r="G638" s="222"/>
    </row>
    <row r="639" spans="1:7" s="286" customFormat="1">
      <c r="A639" s="158" t="s">
        <v>526</v>
      </c>
      <c r="B639" s="218" t="s">
        <v>666</v>
      </c>
      <c r="C639" s="354"/>
      <c r="D639" s="357"/>
      <c r="E639" s="354"/>
      <c r="F639" s="357"/>
      <c r="G639" s="358"/>
    </row>
    <row r="640" spans="1:7" s="286" customFormat="1" ht="15" customHeight="1">
      <c r="A640" s="158"/>
      <c r="B640" s="287" t="s">
        <v>27</v>
      </c>
      <c r="C640" s="209">
        <v>132</v>
      </c>
      <c r="D640" s="208" t="s">
        <v>393</v>
      </c>
      <c r="E640" s="520"/>
      <c r="F640" s="208" t="s">
        <v>349</v>
      </c>
      <c r="G640" s="521">
        <f>C640*E640</f>
        <v>0</v>
      </c>
    </row>
    <row r="641" spans="1:7" s="286" customFormat="1">
      <c r="A641" s="158"/>
      <c r="B641" s="163"/>
      <c r="C641" s="211"/>
      <c r="D641" s="162"/>
      <c r="E641" s="211"/>
      <c r="F641" s="162"/>
      <c r="G641" s="222"/>
    </row>
    <row r="642" spans="1:7" s="286" customFormat="1">
      <c r="A642" s="158" t="s">
        <v>528</v>
      </c>
      <c r="B642" s="218" t="s">
        <v>676</v>
      </c>
      <c r="C642" s="354"/>
      <c r="D642" s="357"/>
      <c r="E642" s="354"/>
      <c r="F642" s="357"/>
      <c r="G642" s="358"/>
    </row>
    <row r="643" spans="1:7" s="286" customFormat="1" ht="15" customHeight="1">
      <c r="A643" s="158"/>
      <c r="B643" s="287" t="s">
        <v>27</v>
      </c>
      <c r="C643" s="209">
        <v>150</v>
      </c>
      <c r="D643" s="208" t="s">
        <v>393</v>
      </c>
      <c r="E643" s="520"/>
      <c r="F643" s="208" t="s">
        <v>349</v>
      </c>
      <c r="G643" s="521">
        <f>C643*E643</f>
        <v>0</v>
      </c>
    </row>
    <row r="644" spans="1:7" s="286" customFormat="1">
      <c r="A644" s="158"/>
      <c r="B644" s="163"/>
      <c r="C644" s="211"/>
      <c r="D644" s="162"/>
      <c r="E644" s="211"/>
      <c r="F644" s="162"/>
      <c r="G644" s="222"/>
    </row>
    <row r="645" spans="1:7" s="286" customFormat="1">
      <c r="A645" s="158" t="s">
        <v>677</v>
      </c>
      <c r="B645" s="218" t="s">
        <v>670</v>
      </c>
      <c r="C645" s="354"/>
      <c r="D645" s="357"/>
      <c r="E645" s="354"/>
      <c r="F645" s="357"/>
      <c r="G645" s="358"/>
    </row>
    <row r="646" spans="1:7" s="286" customFormat="1" ht="15" customHeight="1">
      <c r="A646" s="158"/>
      <c r="B646" s="287" t="s">
        <v>27</v>
      </c>
      <c r="C646" s="209">
        <v>67</v>
      </c>
      <c r="D646" s="208" t="s">
        <v>393</v>
      </c>
      <c r="E646" s="520"/>
      <c r="F646" s="208" t="s">
        <v>349</v>
      </c>
      <c r="G646" s="521">
        <f>C646*E646</f>
        <v>0</v>
      </c>
    </row>
    <row r="647" spans="1:7" ht="13.5" customHeight="1">
      <c r="B647" s="218"/>
      <c r="D647" s="164"/>
      <c r="F647" s="164"/>
    </row>
    <row r="648" spans="1:7" ht="25.5">
      <c r="A648" s="252" t="s">
        <v>6</v>
      </c>
      <c r="B648" s="215" t="s">
        <v>678</v>
      </c>
      <c r="C648" s="164"/>
      <c r="D648" s="164"/>
      <c r="F648" s="164"/>
      <c r="G648" s="162"/>
    </row>
    <row r="649" spans="1:7" ht="93" customHeight="1">
      <c r="A649" s="318"/>
      <c r="B649" s="218" t="s">
        <v>1097</v>
      </c>
      <c r="C649" s="164"/>
      <c r="D649" s="164"/>
      <c r="F649" s="164"/>
      <c r="G649" s="162"/>
    </row>
    <row r="650" spans="1:7" ht="20.25" customHeight="1">
      <c r="B650" s="751"/>
      <c r="C650" s="290"/>
    </row>
    <row r="651" spans="1:7" ht="63.75">
      <c r="A651" s="318"/>
      <c r="B651" s="218" t="s">
        <v>1098</v>
      </c>
      <c r="C651" s="164"/>
      <c r="D651" s="164"/>
      <c r="F651" s="164"/>
      <c r="G651" s="162"/>
    </row>
    <row r="652" spans="1:7" ht="38.25">
      <c r="A652" s="318"/>
      <c r="B652" s="218" t="s">
        <v>1099</v>
      </c>
      <c r="C652" s="164"/>
      <c r="D652" s="164"/>
      <c r="F652" s="164"/>
      <c r="G652" s="162"/>
    </row>
    <row r="653" spans="1:7" ht="20.25" customHeight="1">
      <c r="B653" s="751"/>
      <c r="C653" s="290"/>
    </row>
    <row r="654" spans="1:7" ht="102">
      <c r="A654" s="318"/>
      <c r="B654" s="218" t="s">
        <v>1100</v>
      </c>
      <c r="C654" s="164"/>
      <c r="D654" s="164"/>
      <c r="F654" s="164"/>
      <c r="G654" s="162"/>
    </row>
    <row r="655" spans="1:7" ht="53.25" customHeight="1">
      <c r="A655" s="318"/>
      <c r="B655" s="218" t="s">
        <v>679</v>
      </c>
      <c r="C655" s="164"/>
      <c r="D655" s="164"/>
      <c r="F655" s="164"/>
      <c r="G655" s="162"/>
    </row>
    <row r="656" spans="1:7" ht="38.25">
      <c r="A656" s="318"/>
      <c r="B656" s="218" t="s">
        <v>680</v>
      </c>
      <c r="C656" s="164"/>
      <c r="D656" s="164"/>
      <c r="F656" s="164"/>
      <c r="G656" s="162"/>
    </row>
    <row r="657" spans="1:7" ht="25.5">
      <c r="A657" s="318"/>
      <c r="B657" s="218" t="s">
        <v>681</v>
      </c>
      <c r="C657" s="164"/>
      <c r="D657" s="164"/>
      <c r="F657" s="164"/>
      <c r="G657" s="162"/>
    </row>
    <row r="658" spans="1:7" ht="76.5">
      <c r="A658" s="318"/>
      <c r="B658" s="218" t="s">
        <v>682</v>
      </c>
      <c r="C658" s="164"/>
      <c r="D658" s="164"/>
      <c r="F658" s="164"/>
      <c r="G658" s="162"/>
    </row>
    <row r="659" spans="1:7" s="327" customFormat="1" ht="27.75" customHeight="1">
      <c r="A659" s="158"/>
      <c r="B659" s="219" t="s">
        <v>683</v>
      </c>
      <c r="C659" s="365"/>
      <c r="D659" s="365"/>
      <c r="E659" s="340"/>
      <c r="F659" s="339"/>
      <c r="G659" s="217"/>
    </row>
    <row r="660" spans="1:7" s="327" customFormat="1">
      <c r="A660" s="158"/>
      <c r="B660" s="219"/>
      <c r="C660" s="365"/>
      <c r="D660" s="365"/>
      <c r="E660" s="340"/>
      <c r="F660" s="339"/>
      <c r="G660" s="217"/>
    </row>
    <row r="661" spans="1:7">
      <c r="A661" s="158" t="s">
        <v>628</v>
      </c>
      <c r="B661" s="218" t="s">
        <v>661</v>
      </c>
      <c r="C661" s="352"/>
      <c r="D661" s="353"/>
      <c r="E661" s="354"/>
      <c r="F661" s="353"/>
      <c r="G661" s="355"/>
    </row>
    <row r="662" spans="1:7" s="286" customFormat="1" ht="15" customHeight="1">
      <c r="A662" s="158"/>
      <c r="B662" s="287" t="s">
        <v>27</v>
      </c>
      <c r="C662" s="209">
        <f>C631</f>
        <v>22</v>
      </c>
      <c r="D662" s="208" t="s">
        <v>393</v>
      </c>
      <c r="E662" s="520"/>
      <c r="F662" s="208" t="s">
        <v>349</v>
      </c>
      <c r="G662" s="521">
        <f>C662*E662</f>
        <v>0</v>
      </c>
    </row>
    <row r="663" spans="1:7" s="286" customFormat="1" ht="8.25" customHeight="1">
      <c r="A663" s="158"/>
      <c r="B663" s="218"/>
      <c r="C663" s="162"/>
      <c r="D663" s="186"/>
      <c r="E663" s="162"/>
      <c r="F663" s="186"/>
      <c r="G663" s="185"/>
    </row>
    <row r="664" spans="1:7">
      <c r="A664" s="158" t="s">
        <v>630</v>
      </c>
      <c r="B664" s="218" t="s">
        <v>662</v>
      </c>
      <c r="C664" s="354"/>
      <c r="D664" s="357"/>
      <c r="E664" s="354"/>
      <c r="F664" s="357"/>
      <c r="G664" s="358"/>
    </row>
    <row r="665" spans="1:7" s="286" customFormat="1" ht="15" customHeight="1">
      <c r="A665" s="158"/>
      <c r="B665" s="287" t="s">
        <v>27</v>
      </c>
      <c r="C665" s="209">
        <f>C634</f>
        <v>13</v>
      </c>
      <c r="D665" s="208" t="s">
        <v>393</v>
      </c>
      <c r="E665" s="520"/>
      <c r="F665" s="208" t="s">
        <v>349</v>
      </c>
      <c r="G665" s="521">
        <f>C665*E665</f>
        <v>0</v>
      </c>
    </row>
    <row r="666" spans="1:7" s="286" customFormat="1" ht="8.25" customHeight="1">
      <c r="A666" s="158"/>
      <c r="B666" s="218"/>
      <c r="C666" s="162"/>
      <c r="D666" s="186"/>
      <c r="E666" s="162"/>
      <c r="F666" s="186"/>
      <c r="G666" s="185"/>
    </row>
    <row r="667" spans="1:7">
      <c r="A667" s="158" t="s">
        <v>632</v>
      </c>
      <c r="B667" s="218" t="s">
        <v>664</v>
      </c>
      <c r="C667" s="354"/>
      <c r="D667" s="357"/>
      <c r="E667" s="354"/>
      <c r="F667" s="357"/>
      <c r="G667" s="358"/>
    </row>
    <row r="668" spans="1:7" ht="15" customHeight="1">
      <c r="B668" s="287" t="s">
        <v>27</v>
      </c>
      <c r="C668" s="209">
        <f>C637</f>
        <v>837</v>
      </c>
      <c r="D668" s="208" t="s">
        <v>393</v>
      </c>
      <c r="E668" s="520"/>
      <c r="F668" s="208" t="s">
        <v>349</v>
      </c>
      <c r="G668" s="521">
        <f>C668*E668</f>
        <v>0</v>
      </c>
    </row>
    <row r="669" spans="1:7" ht="8.25" customHeight="1">
      <c r="B669" s="163"/>
      <c r="C669" s="211"/>
      <c r="D669" s="162"/>
      <c r="E669" s="211"/>
      <c r="F669" s="162"/>
      <c r="G669" s="222"/>
    </row>
    <row r="670" spans="1:7">
      <c r="A670" s="158" t="s">
        <v>634</v>
      </c>
      <c r="B670" s="218" t="s">
        <v>664</v>
      </c>
      <c r="C670" s="354"/>
      <c r="D670" s="357"/>
      <c r="E670" s="354"/>
      <c r="F670" s="357"/>
      <c r="G670" s="358"/>
    </row>
    <row r="671" spans="1:7" ht="15" customHeight="1">
      <c r="B671" s="287" t="s">
        <v>27</v>
      </c>
      <c r="C671" s="209">
        <f>C640</f>
        <v>132</v>
      </c>
      <c r="D671" s="208" t="s">
        <v>393</v>
      </c>
      <c r="E671" s="520"/>
      <c r="F671" s="208" t="s">
        <v>349</v>
      </c>
      <c r="G671" s="521">
        <f>C671*E671</f>
        <v>0</v>
      </c>
    </row>
    <row r="672" spans="1:7" ht="8.25" customHeight="1">
      <c r="B672" s="163"/>
      <c r="C672" s="211"/>
      <c r="D672" s="162"/>
      <c r="E672" s="211"/>
      <c r="F672" s="162"/>
      <c r="G672" s="222"/>
    </row>
    <row r="673" spans="1:7">
      <c r="A673" s="158" t="s">
        <v>684</v>
      </c>
      <c r="B673" s="218" t="s">
        <v>668</v>
      </c>
      <c r="C673" s="354"/>
      <c r="D673" s="357"/>
      <c r="E673" s="354"/>
      <c r="F673" s="357"/>
      <c r="G673" s="358"/>
    </row>
    <row r="674" spans="1:7" ht="15" customHeight="1">
      <c r="B674" s="287" t="s">
        <v>27</v>
      </c>
      <c r="C674" s="209">
        <f>C643</f>
        <v>150</v>
      </c>
      <c r="D674" s="208" t="s">
        <v>393</v>
      </c>
      <c r="E674" s="520"/>
      <c r="F674" s="208" t="s">
        <v>349</v>
      </c>
      <c r="G674" s="521">
        <f>C674*E674</f>
        <v>0</v>
      </c>
    </row>
    <row r="675" spans="1:7" s="286" customFormat="1" ht="8.25" customHeight="1">
      <c r="A675" s="158"/>
      <c r="B675" s="218"/>
      <c r="C675" s="211"/>
      <c r="D675" s="186"/>
      <c r="E675" s="162"/>
      <c r="F675" s="186"/>
      <c r="G675" s="185"/>
    </row>
    <row r="676" spans="1:7">
      <c r="A676" s="158" t="s">
        <v>685</v>
      </c>
      <c r="B676" s="218" t="s">
        <v>686</v>
      </c>
      <c r="C676" s="354"/>
      <c r="D676" s="357"/>
      <c r="E676" s="354"/>
      <c r="F676" s="357"/>
      <c r="G676" s="358"/>
    </row>
    <row r="677" spans="1:7" ht="15" customHeight="1">
      <c r="B677" s="287" t="s">
        <v>29</v>
      </c>
      <c r="C677" s="300">
        <v>45</v>
      </c>
      <c r="D677" s="208" t="s">
        <v>393</v>
      </c>
      <c r="E677" s="520"/>
      <c r="F677" s="208" t="s">
        <v>349</v>
      </c>
      <c r="G677" s="521">
        <f>C677*E677</f>
        <v>0</v>
      </c>
    </row>
    <row r="678" spans="1:7" s="286" customFormat="1" ht="8.25" customHeight="1">
      <c r="A678" s="158"/>
      <c r="B678" s="218"/>
      <c r="C678" s="312"/>
      <c r="D678" s="186"/>
      <c r="E678" s="162"/>
      <c r="F678" s="186"/>
      <c r="G678" s="185"/>
    </row>
    <row r="679" spans="1:7">
      <c r="A679" s="158" t="s">
        <v>687</v>
      </c>
      <c r="B679" s="218" t="s">
        <v>688</v>
      </c>
      <c r="C679" s="366"/>
      <c r="D679" s="357"/>
      <c r="E679" s="354"/>
      <c r="F679" s="357"/>
      <c r="G679" s="358"/>
    </row>
    <row r="680" spans="1:7" ht="15" customHeight="1">
      <c r="B680" s="287" t="s">
        <v>29</v>
      </c>
      <c r="C680" s="300">
        <v>42</v>
      </c>
      <c r="D680" s="208" t="s">
        <v>393</v>
      </c>
      <c r="E680" s="520"/>
      <c r="F680" s="208" t="s">
        <v>349</v>
      </c>
      <c r="G680" s="521">
        <f>C680*E680</f>
        <v>0</v>
      </c>
    </row>
    <row r="681" spans="1:7" ht="8.25" customHeight="1">
      <c r="B681" s="163"/>
      <c r="C681" s="312"/>
      <c r="D681" s="162"/>
      <c r="E681" s="211"/>
      <c r="F681" s="162"/>
      <c r="G681" s="222"/>
    </row>
    <row r="682" spans="1:7">
      <c r="A682" s="158" t="s">
        <v>689</v>
      </c>
      <c r="B682" s="218" t="s">
        <v>690</v>
      </c>
      <c r="C682" s="366"/>
      <c r="D682" s="357"/>
      <c r="E682" s="354"/>
      <c r="F682" s="357"/>
      <c r="G682" s="358"/>
    </row>
    <row r="683" spans="1:7" ht="15" customHeight="1">
      <c r="B683" s="287" t="s">
        <v>29</v>
      </c>
      <c r="C683" s="300">
        <v>4</v>
      </c>
      <c r="D683" s="208" t="s">
        <v>393</v>
      </c>
      <c r="E683" s="520"/>
      <c r="F683" s="208" t="s">
        <v>349</v>
      </c>
      <c r="G683" s="521">
        <f>C683*E683</f>
        <v>0</v>
      </c>
    </row>
    <row r="684" spans="1:7" ht="8.25" customHeight="1">
      <c r="B684" s="163"/>
      <c r="C684" s="312"/>
      <c r="D684" s="162"/>
      <c r="E684" s="211"/>
      <c r="F684" s="162"/>
      <c r="G684" s="297"/>
    </row>
    <row r="685" spans="1:7">
      <c r="A685" s="158" t="s">
        <v>691</v>
      </c>
      <c r="B685" s="218" t="s">
        <v>670</v>
      </c>
      <c r="C685" s="366"/>
      <c r="D685" s="357"/>
      <c r="E685" s="354"/>
      <c r="F685" s="357"/>
      <c r="G685" s="358"/>
    </row>
    <row r="686" spans="1:7" ht="15" customHeight="1">
      <c r="B686" s="287" t="s">
        <v>27</v>
      </c>
      <c r="C686" s="300">
        <v>67</v>
      </c>
      <c r="D686" s="208" t="s">
        <v>393</v>
      </c>
      <c r="E686" s="520"/>
      <c r="F686" s="208" t="s">
        <v>349</v>
      </c>
      <c r="G686" s="521">
        <f>C686*E686</f>
        <v>0</v>
      </c>
    </row>
    <row r="687" spans="1:7" ht="15" customHeight="1">
      <c r="B687" s="185"/>
      <c r="C687" s="221"/>
      <c r="D687" s="162"/>
      <c r="E687" s="211"/>
      <c r="F687" s="162"/>
      <c r="G687" s="222"/>
    </row>
    <row r="688" spans="1:7" ht="15" customHeight="1" thickBot="1">
      <c r="B688" s="163"/>
      <c r="C688" s="216"/>
      <c r="D688" s="160"/>
      <c r="E688" s="211"/>
      <c r="F688" s="160"/>
      <c r="G688" s="212"/>
    </row>
    <row r="689" spans="1:7" ht="15" customHeight="1" thickTop="1">
      <c r="B689" s="230"/>
      <c r="C689" s="231"/>
      <c r="D689" s="232"/>
      <c r="E689" s="233"/>
      <c r="F689" s="232"/>
      <c r="G689" s="234"/>
    </row>
    <row r="690" spans="1:7" ht="15" customHeight="1">
      <c r="B690" s="235"/>
      <c r="C690" s="236"/>
      <c r="D690" s="237"/>
      <c r="E690" s="238"/>
      <c r="F690" s="237"/>
      <c r="G690" s="239"/>
    </row>
    <row r="691" spans="1:7" ht="24.95" customHeight="1" thickBot="1">
      <c r="B691" s="240" t="s">
        <v>650</v>
      </c>
      <c r="C691" s="241" t="s">
        <v>143</v>
      </c>
      <c r="D691" s="227" t="s">
        <v>143</v>
      </c>
      <c r="E691" s="242" t="s">
        <v>413</v>
      </c>
      <c r="F691" s="208" t="s">
        <v>349</v>
      </c>
      <c r="G691" s="523">
        <f>SUM(G601:G686)</f>
        <v>0</v>
      </c>
    </row>
    <row r="692" spans="1:7" s="186" customFormat="1" ht="24.95" customHeight="1" thickBot="1">
      <c r="A692" s="183" t="s">
        <v>692</v>
      </c>
      <c r="B692" s="367" t="s">
        <v>693</v>
      </c>
      <c r="C692" s="162"/>
      <c r="D692" s="184"/>
      <c r="E692" s="162"/>
      <c r="F692" s="184"/>
      <c r="G692" s="185"/>
    </row>
    <row r="693" spans="1:7" ht="13.5" customHeight="1">
      <c r="A693" s="214"/>
      <c r="B693" s="350"/>
    </row>
    <row r="694" spans="1:7" ht="38.25">
      <c r="A694" s="205" t="s">
        <v>4</v>
      </c>
      <c r="B694" s="215" t="s">
        <v>694</v>
      </c>
    </row>
    <row r="695" spans="1:7" ht="25.5">
      <c r="B695" s="218" t="s">
        <v>695</v>
      </c>
    </row>
    <row r="696" spans="1:7" ht="51">
      <c r="B696" s="218" t="s">
        <v>696</v>
      </c>
    </row>
    <row r="697" spans="1:7" s="286" customFormat="1" ht="25.5">
      <c r="A697" s="158"/>
      <c r="B697" s="218" t="s">
        <v>697</v>
      </c>
      <c r="C697" s="160"/>
      <c r="D697" s="161"/>
      <c r="E697" s="162"/>
      <c r="F697" s="161"/>
      <c r="G697" s="163"/>
    </row>
    <row r="698" spans="1:7" s="286" customFormat="1" ht="38.25">
      <c r="A698" s="158"/>
      <c r="B698" s="218" t="s">
        <v>698</v>
      </c>
      <c r="C698" s="160"/>
      <c r="D698" s="161"/>
      <c r="E698" s="162"/>
      <c r="F698" s="161"/>
      <c r="G698" s="163"/>
    </row>
    <row r="699" spans="1:7" s="286" customFormat="1" ht="40.5" customHeight="1">
      <c r="A699" s="158"/>
      <c r="B699" s="218" t="s">
        <v>699</v>
      </c>
      <c r="C699" s="160"/>
      <c r="D699" s="161"/>
      <c r="E699" s="162"/>
      <c r="F699" s="161"/>
      <c r="G699" s="163"/>
    </row>
    <row r="700" spans="1:7" s="286" customFormat="1" ht="25.5">
      <c r="A700" s="158"/>
      <c r="B700" s="218" t="s">
        <v>700</v>
      </c>
      <c r="C700" s="160"/>
      <c r="D700" s="161"/>
      <c r="E700" s="162"/>
      <c r="F700" s="161"/>
      <c r="G700" s="163"/>
    </row>
    <row r="701" spans="1:7" ht="25.5">
      <c r="B701" s="218" t="s">
        <v>701</v>
      </c>
      <c r="C701" s="352"/>
      <c r="D701" s="353"/>
      <c r="E701" s="354"/>
      <c r="F701" s="353"/>
      <c r="G701" s="355"/>
    </row>
    <row r="702" spans="1:7" s="286" customFormat="1" ht="15" customHeight="1">
      <c r="A702" s="158"/>
      <c r="B702" s="206" t="s">
        <v>27</v>
      </c>
      <c r="C702" s="209">
        <f>C665+C668+C671+C674+C662+C686</f>
        <v>1221</v>
      </c>
      <c r="D702" s="208" t="s">
        <v>393</v>
      </c>
      <c r="E702" s="520"/>
      <c r="F702" s="208" t="s">
        <v>349</v>
      </c>
      <c r="G702" s="521">
        <f>C702*E702</f>
        <v>0</v>
      </c>
    </row>
    <row r="703" spans="1:7" ht="15" customHeight="1">
      <c r="B703" s="163"/>
      <c r="C703" s="249"/>
      <c r="D703" s="160"/>
      <c r="E703" s="211"/>
      <c r="F703" s="160"/>
      <c r="G703" s="212"/>
    </row>
    <row r="704" spans="1:7" ht="51">
      <c r="A704" s="205" t="s">
        <v>5</v>
      </c>
      <c r="B704" s="215" t="s">
        <v>702</v>
      </c>
    </row>
    <row r="705" spans="1:7" s="286" customFormat="1" ht="25.5">
      <c r="A705" s="158"/>
      <c r="B705" s="218" t="s">
        <v>399</v>
      </c>
      <c r="C705" s="160"/>
      <c r="D705" s="161"/>
      <c r="E705" s="162"/>
      <c r="F705" s="161"/>
      <c r="G705" s="163"/>
    </row>
    <row r="706" spans="1:7" s="286" customFormat="1" ht="128.25" customHeight="1">
      <c r="A706" s="158"/>
      <c r="B706" s="218" t="s">
        <v>703</v>
      </c>
      <c r="C706" s="160"/>
      <c r="D706" s="161"/>
      <c r="E706" s="162"/>
      <c r="F706" s="161"/>
      <c r="G706" s="163"/>
    </row>
    <row r="707" spans="1:7" s="286" customFormat="1" ht="38.25">
      <c r="A707" s="158"/>
      <c r="B707" s="368" t="s">
        <v>704</v>
      </c>
      <c r="C707" s="160"/>
      <c r="D707" s="161"/>
      <c r="E707" s="162"/>
      <c r="F707" s="161"/>
      <c r="G707" s="163"/>
    </row>
    <row r="708" spans="1:7" s="286" customFormat="1" ht="127.5">
      <c r="A708" s="158"/>
      <c r="B708" s="369" t="s">
        <v>705</v>
      </c>
      <c r="C708" s="160"/>
      <c r="D708" s="161"/>
      <c r="E708" s="162"/>
      <c r="F708" s="161"/>
      <c r="G708" s="163"/>
    </row>
    <row r="709" spans="1:7" s="286" customFormat="1">
      <c r="A709" s="158"/>
      <c r="B709" s="218" t="s">
        <v>706</v>
      </c>
      <c r="C709" s="160"/>
      <c r="D709" s="161"/>
      <c r="E709" s="162"/>
      <c r="F709" s="161"/>
      <c r="G709" s="163"/>
    </row>
    <row r="710" spans="1:7" s="327" customFormat="1" ht="7.5" customHeight="1">
      <c r="A710" s="158"/>
      <c r="B710" s="159"/>
      <c r="C710" s="160"/>
      <c r="D710" s="164"/>
      <c r="E710" s="162"/>
      <c r="F710" s="164"/>
      <c r="G710" s="163"/>
    </row>
    <row r="711" spans="1:7" s="327" customFormat="1" ht="25.5">
      <c r="A711" s="205"/>
      <c r="B711" s="218" t="s">
        <v>701</v>
      </c>
      <c r="C711" s="352"/>
      <c r="D711" s="353"/>
      <c r="E711" s="354"/>
      <c r="F711" s="353"/>
      <c r="G711" s="355"/>
    </row>
    <row r="712" spans="1:7" s="332" customFormat="1" ht="15" customHeight="1">
      <c r="A712" s="158"/>
      <c r="B712" s="206" t="s">
        <v>27</v>
      </c>
      <c r="C712" s="209">
        <f>C702</f>
        <v>1221</v>
      </c>
      <c r="D712" s="208" t="s">
        <v>393</v>
      </c>
      <c r="E712" s="520"/>
      <c r="F712" s="208" t="s">
        <v>349</v>
      </c>
      <c r="G712" s="521">
        <f>C712*E712</f>
        <v>0</v>
      </c>
    </row>
    <row r="713" spans="1:7" s="327" customFormat="1">
      <c r="A713" s="158" t="s">
        <v>6</v>
      </c>
      <c r="B713" s="215" t="s">
        <v>707</v>
      </c>
      <c r="C713" s="365"/>
      <c r="D713" s="365"/>
      <c r="E713" s="340"/>
      <c r="F713" s="339"/>
      <c r="G713" s="217"/>
    </row>
    <row r="714" spans="1:7" s="327" customFormat="1" ht="76.5">
      <c r="A714" s="158"/>
      <c r="B714" s="218" t="s">
        <v>1101</v>
      </c>
      <c r="C714" s="365"/>
      <c r="D714" s="365"/>
      <c r="E714" s="340"/>
      <c r="F714" s="339"/>
      <c r="G714" s="217"/>
    </row>
    <row r="715" spans="1:7" ht="20.25" customHeight="1">
      <c r="B715" s="751"/>
      <c r="C715" s="290"/>
    </row>
    <row r="716" spans="1:7" s="327" customFormat="1" ht="191.25">
      <c r="A716" s="158"/>
      <c r="B716" s="218" t="s">
        <v>1102</v>
      </c>
      <c r="C716" s="365"/>
      <c r="D716" s="365"/>
      <c r="E716" s="340"/>
      <c r="F716" s="339"/>
      <c r="G716" s="217"/>
    </row>
    <row r="717" spans="1:7" s="327" customFormat="1" ht="89.25">
      <c r="A717" s="158"/>
      <c r="B717" s="218" t="s">
        <v>708</v>
      </c>
      <c r="C717" s="365"/>
      <c r="D717" s="365"/>
      <c r="E717" s="340"/>
      <c r="F717" s="339"/>
      <c r="G717" s="217"/>
    </row>
    <row r="718" spans="1:7" s="286" customFormat="1" ht="89.25">
      <c r="A718" s="158"/>
      <c r="B718" s="218" t="s">
        <v>1103</v>
      </c>
      <c r="C718" s="365"/>
      <c r="D718" s="365"/>
      <c r="E718" s="340"/>
      <c r="F718" s="339"/>
      <c r="G718" s="217"/>
    </row>
    <row r="719" spans="1:7" ht="20.25" customHeight="1">
      <c r="B719" s="751"/>
      <c r="C719" s="290"/>
    </row>
    <row r="720" spans="1:7" s="286" customFormat="1" ht="89.25">
      <c r="A720" s="158"/>
      <c r="B720" s="218" t="s">
        <v>1104</v>
      </c>
      <c r="C720" s="365"/>
      <c r="D720" s="365"/>
      <c r="E720" s="340"/>
      <c r="F720" s="339"/>
      <c r="G720" s="217"/>
    </row>
    <row r="721" spans="1:26" s="286" customFormat="1" ht="51">
      <c r="A721" s="158"/>
      <c r="B721" s="218" t="s">
        <v>1105</v>
      </c>
      <c r="C721" s="365"/>
      <c r="D721" s="365"/>
      <c r="E721" s="340"/>
      <c r="F721" s="339"/>
      <c r="G721" s="217"/>
    </row>
    <row r="722" spans="1:26" ht="20.25" customHeight="1">
      <c r="B722" s="751"/>
      <c r="C722" s="290"/>
    </row>
    <row r="723" spans="1:26" s="286" customFormat="1" ht="140.25">
      <c r="A723" s="158"/>
      <c r="B723" s="218" t="s">
        <v>1106</v>
      </c>
      <c r="C723" s="365"/>
      <c r="D723" s="365"/>
      <c r="E723" s="340"/>
      <c r="F723" s="339"/>
      <c r="G723" s="217"/>
    </row>
    <row r="724" spans="1:26" ht="20.25" customHeight="1">
      <c r="B724" s="751"/>
      <c r="C724" s="290"/>
    </row>
    <row r="725" spans="1:26" s="261" customFormat="1">
      <c r="A725" s="158"/>
      <c r="B725" s="219" t="s">
        <v>709</v>
      </c>
      <c r="C725" s="365"/>
      <c r="D725" s="365"/>
      <c r="E725" s="340"/>
      <c r="F725" s="339"/>
      <c r="G725" s="217"/>
    </row>
    <row r="726" spans="1:26" s="261" customFormat="1">
      <c r="A726" s="158" t="s">
        <v>211</v>
      </c>
      <c r="B726" s="218" t="s">
        <v>710</v>
      </c>
      <c r="C726" s="352"/>
      <c r="D726" s="353"/>
      <c r="E726" s="354"/>
      <c r="F726" s="353"/>
      <c r="G726" s="355"/>
    </row>
    <row r="727" spans="1:26" s="370" customFormat="1" ht="15.75" customHeight="1">
      <c r="A727" s="158"/>
      <c r="B727" s="206" t="s">
        <v>27</v>
      </c>
      <c r="C727" s="209">
        <f>C662+C665+C668+C671+C674</f>
        <v>1154</v>
      </c>
      <c r="D727" s="208" t="s">
        <v>393</v>
      </c>
      <c r="E727" s="520"/>
      <c r="F727" s="208" t="s">
        <v>349</v>
      </c>
      <c r="G727" s="521">
        <f>C727*E727</f>
        <v>0</v>
      </c>
    </row>
    <row r="728" spans="1:26" s="370" customFormat="1" ht="15.75" customHeight="1">
      <c r="A728" s="158"/>
      <c r="B728" s="185"/>
      <c r="C728" s="211"/>
      <c r="D728" s="162"/>
      <c r="E728" s="211"/>
      <c r="F728" s="162"/>
      <c r="G728" s="222"/>
      <c r="H728" s="700"/>
      <c r="I728" s="700"/>
      <c r="J728" s="700"/>
      <c r="K728" s="700"/>
      <c r="L728" s="700"/>
      <c r="M728" s="700"/>
      <c r="N728" s="700"/>
      <c r="O728" s="700"/>
      <c r="P728" s="700"/>
      <c r="Q728" s="700"/>
      <c r="R728" s="700"/>
      <c r="S728" s="700"/>
      <c r="T728" s="700"/>
      <c r="U728" s="700"/>
      <c r="V728" s="700"/>
      <c r="W728" s="700"/>
      <c r="X728" s="700"/>
      <c r="Y728" s="700"/>
      <c r="Z728" s="700"/>
    </row>
    <row r="729" spans="1:26" s="699" customFormat="1" ht="38.25">
      <c r="A729" s="754" t="s">
        <v>8</v>
      </c>
      <c r="B729" s="755" t="s">
        <v>711</v>
      </c>
      <c r="C729" s="756"/>
      <c r="D729" s="757"/>
      <c r="E729" s="758"/>
      <c r="F729" s="757"/>
      <c r="G729" s="759"/>
    </row>
    <row r="730" spans="1:26" s="376" customFormat="1" ht="25.5">
      <c r="A730" s="375"/>
      <c r="B730" s="159" t="s">
        <v>712</v>
      </c>
      <c r="C730" s="159"/>
      <c r="D730" s="159"/>
      <c r="E730" s="159"/>
      <c r="F730" s="159"/>
      <c r="G730" s="159"/>
    </row>
    <row r="731" spans="1:26" s="376" customFormat="1" ht="38.25">
      <c r="A731" s="375"/>
      <c r="B731" s="159" t="s">
        <v>713</v>
      </c>
      <c r="C731" s="159"/>
      <c r="D731" s="159"/>
      <c r="E731" s="159"/>
      <c r="F731" s="159"/>
      <c r="G731" s="159"/>
    </row>
    <row r="732" spans="1:26" s="376" customFormat="1" ht="15">
      <c r="A732" s="375"/>
      <c r="B732" s="159" t="s">
        <v>714</v>
      </c>
      <c r="C732" s="159"/>
      <c r="D732" s="159"/>
      <c r="E732" s="159"/>
      <c r="F732" s="159"/>
      <c r="G732" s="159"/>
    </row>
    <row r="733" spans="1:26" s="376" customFormat="1" ht="25.5">
      <c r="A733" s="375"/>
      <c r="B733" s="159" t="s">
        <v>715</v>
      </c>
      <c r="C733" s="159"/>
      <c r="D733" s="159"/>
      <c r="E733" s="159"/>
      <c r="F733" s="159"/>
      <c r="G733" s="159"/>
    </row>
    <row r="734" spans="1:26" s="376" customFormat="1" ht="25.5">
      <c r="A734" s="375"/>
      <c r="B734" s="159" t="s">
        <v>716</v>
      </c>
      <c r="C734" s="159"/>
      <c r="D734" s="159"/>
      <c r="E734" s="159"/>
      <c r="F734" s="159"/>
      <c r="G734" s="159"/>
    </row>
    <row r="735" spans="1:26" s="376" customFormat="1" ht="25.5">
      <c r="A735" s="375"/>
      <c r="B735" s="159" t="s">
        <v>717</v>
      </c>
      <c r="C735" s="159"/>
      <c r="D735" s="159"/>
      <c r="E735" s="159"/>
      <c r="F735" s="159"/>
      <c r="G735" s="159"/>
    </row>
    <row r="736" spans="1:26" s="376" customFormat="1" ht="25.5">
      <c r="A736" s="375"/>
      <c r="B736" s="159" t="s">
        <v>718</v>
      </c>
      <c r="C736" s="159"/>
      <c r="D736" s="159"/>
      <c r="E736" s="159"/>
      <c r="F736" s="159"/>
      <c r="G736" s="159"/>
    </row>
    <row r="737" spans="1:7" s="376" customFormat="1" ht="25.5">
      <c r="A737" s="375"/>
      <c r="B737" s="159" t="s">
        <v>719</v>
      </c>
      <c r="C737" s="159"/>
      <c r="D737" s="159"/>
      <c r="E737" s="159"/>
      <c r="F737" s="159"/>
      <c r="G737" s="159"/>
    </row>
    <row r="738" spans="1:7" s="376" customFormat="1" ht="25.5">
      <c r="A738" s="375"/>
      <c r="B738" s="159" t="s">
        <v>720</v>
      </c>
      <c r="C738" s="159"/>
      <c r="D738" s="159"/>
      <c r="E738" s="159"/>
      <c r="F738" s="159"/>
      <c r="G738" s="159"/>
    </row>
    <row r="739" spans="1:7" s="376" customFormat="1" ht="15">
      <c r="A739" s="375"/>
      <c r="B739" s="159" t="s">
        <v>721</v>
      </c>
      <c r="C739" s="159"/>
      <c r="D739" s="159"/>
      <c r="E739" s="159"/>
      <c r="F739" s="159"/>
      <c r="G739" s="159"/>
    </row>
    <row r="740" spans="1:7" s="376" customFormat="1" ht="17.25">
      <c r="A740" s="375"/>
      <c r="B740" s="159" t="s">
        <v>722</v>
      </c>
      <c r="C740" s="377" t="s">
        <v>723</v>
      </c>
      <c r="D740" s="311"/>
      <c r="E740" s="378">
        <v>0.1</v>
      </c>
      <c r="F740" s="159"/>
      <c r="G740" s="159"/>
    </row>
    <row r="741" spans="1:7" s="376" customFormat="1" ht="17.25">
      <c r="A741" s="375"/>
      <c r="B741" s="159" t="s">
        <v>724</v>
      </c>
      <c r="C741" s="377" t="s">
        <v>723</v>
      </c>
      <c r="D741" s="311"/>
      <c r="E741" s="378">
        <v>0.25</v>
      </c>
      <c r="F741" s="159"/>
      <c r="G741" s="159"/>
    </row>
    <row r="742" spans="1:7" s="376" customFormat="1" ht="25.5">
      <c r="A742" s="375"/>
      <c r="B742" s="159" t="s">
        <v>725</v>
      </c>
      <c r="C742" s="377" t="s">
        <v>723</v>
      </c>
      <c r="D742" s="311"/>
      <c r="E742" s="378">
        <v>0.1</v>
      </c>
      <c r="F742" s="159"/>
      <c r="G742" s="159"/>
    </row>
    <row r="743" spans="1:7" s="376" customFormat="1" ht="17.25">
      <c r="A743" s="375"/>
      <c r="B743" s="159" t="s">
        <v>726</v>
      </c>
      <c r="C743" s="377" t="s">
        <v>723</v>
      </c>
      <c r="D743" s="311"/>
      <c r="E743" s="378">
        <v>0.1</v>
      </c>
      <c r="F743" s="159"/>
      <c r="G743" s="159"/>
    </row>
    <row r="744" spans="1:7" s="376" customFormat="1" ht="15">
      <c r="A744" s="375"/>
      <c r="B744" s="159" t="s">
        <v>727</v>
      </c>
      <c r="C744" s="377" t="s">
        <v>238</v>
      </c>
      <c r="D744" s="311"/>
      <c r="E744" s="378">
        <v>5</v>
      </c>
      <c r="F744" s="159"/>
      <c r="G744" s="159"/>
    </row>
    <row r="745" spans="1:7" s="376" customFormat="1" ht="15">
      <c r="A745" s="375"/>
      <c r="B745" s="159" t="s">
        <v>728</v>
      </c>
      <c r="C745" s="377" t="s">
        <v>28</v>
      </c>
      <c r="D745" s="311"/>
      <c r="E745" s="311">
        <v>1</v>
      </c>
      <c r="F745" s="159"/>
      <c r="G745" s="159"/>
    </row>
    <row r="746" spans="1:7" s="376" customFormat="1" ht="15">
      <c r="A746" s="375"/>
      <c r="B746" s="159" t="s">
        <v>729</v>
      </c>
      <c r="C746" s="159"/>
      <c r="D746" s="159"/>
      <c r="E746" s="159"/>
      <c r="F746" s="159"/>
      <c r="G746" s="159"/>
    </row>
    <row r="747" spans="1:7" s="376" customFormat="1" ht="15">
      <c r="A747" s="375"/>
      <c r="B747" s="287" t="s">
        <v>29</v>
      </c>
      <c r="C747" s="310">
        <v>1</v>
      </c>
      <c r="D747" s="289" t="s">
        <v>393</v>
      </c>
      <c r="E747" s="525"/>
      <c r="F747" s="289" t="s">
        <v>349</v>
      </c>
      <c r="G747" s="534">
        <f>C747*E747</f>
        <v>0</v>
      </c>
    </row>
    <row r="748" spans="1:7" s="286" customFormat="1">
      <c r="A748" s="205"/>
      <c r="B748" s="163"/>
      <c r="C748" s="290"/>
      <c r="D748" s="160"/>
      <c r="E748" s="161"/>
      <c r="F748" s="160"/>
      <c r="G748" s="217"/>
    </row>
    <row r="749" spans="1:7" s="376" customFormat="1" ht="38.25">
      <c r="A749" s="379" t="s">
        <v>10</v>
      </c>
      <c r="B749" s="215" t="s">
        <v>730</v>
      </c>
      <c r="C749" s="290"/>
      <c r="D749" s="160"/>
      <c r="E749" s="161"/>
      <c r="F749" s="160"/>
      <c r="G749" s="217"/>
    </row>
    <row r="750" spans="1:7" s="382" customFormat="1" ht="63.75">
      <c r="A750" s="379"/>
      <c r="B750" s="380" t="s">
        <v>731</v>
      </c>
      <c r="C750" s="381"/>
      <c r="E750" s="381"/>
      <c r="G750" s="381"/>
    </row>
    <row r="751" spans="1:7" s="382" customFormat="1" ht="25.5">
      <c r="A751" s="379"/>
      <c r="B751" s="380" t="s">
        <v>732</v>
      </c>
      <c r="C751" s="381"/>
      <c r="E751" s="381"/>
      <c r="G751" s="381"/>
    </row>
    <row r="752" spans="1:7" s="376" customFormat="1" ht="15">
      <c r="A752" s="375"/>
      <c r="B752" s="159" t="s">
        <v>733</v>
      </c>
      <c r="C752" s="159"/>
      <c r="D752" s="159"/>
      <c r="E752" s="159"/>
      <c r="F752" s="159"/>
      <c r="G752" s="159"/>
    </row>
    <row r="753" spans="1:7" s="376" customFormat="1" ht="15">
      <c r="A753" s="375"/>
      <c r="B753" s="287" t="s">
        <v>29</v>
      </c>
      <c r="C753" s="310">
        <v>1</v>
      </c>
      <c r="D753" s="289" t="s">
        <v>393</v>
      </c>
      <c r="E753" s="525"/>
      <c r="F753" s="289" t="s">
        <v>349</v>
      </c>
      <c r="G753" s="534">
        <f>C753*E753</f>
        <v>0</v>
      </c>
    </row>
    <row r="754" spans="1:7" s="376" customFormat="1" ht="15">
      <c r="A754" s="375"/>
      <c r="B754" s="163"/>
      <c r="C754" s="290"/>
      <c r="D754" s="160"/>
      <c r="E754" s="161"/>
      <c r="F754" s="160"/>
      <c r="G754" s="217"/>
    </row>
    <row r="755" spans="1:7" s="376" customFormat="1" ht="51">
      <c r="A755" s="379" t="s">
        <v>13</v>
      </c>
      <c r="B755" s="215" t="s">
        <v>734</v>
      </c>
      <c r="C755" s="290"/>
      <c r="D755" s="160"/>
      <c r="E755" s="161"/>
      <c r="F755" s="160"/>
      <c r="G755" s="217"/>
    </row>
    <row r="756" spans="1:7" s="382" customFormat="1" ht="105" customHeight="1">
      <c r="A756" s="379"/>
      <c r="B756" s="380" t="s">
        <v>735</v>
      </c>
      <c r="C756" s="381"/>
      <c r="E756" s="381"/>
      <c r="G756" s="381"/>
    </row>
    <row r="757" spans="1:7" s="382" customFormat="1" ht="155.25" customHeight="1">
      <c r="A757" s="379"/>
      <c r="B757" s="380" t="s">
        <v>736</v>
      </c>
      <c r="C757" s="381"/>
      <c r="E757" s="381"/>
      <c r="G757" s="381"/>
    </row>
    <row r="758" spans="1:7" s="382" customFormat="1" ht="114.75">
      <c r="A758" s="383"/>
      <c r="B758" s="384" t="s">
        <v>737</v>
      </c>
      <c r="C758" s="381"/>
      <c r="E758" s="381"/>
      <c r="G758" s="381"/>
    </row>
    <row r="759" spans="1:7" s="332" customFormat="1" ht="15" customHeight="1">
      <c r="A759" s="158"/>
      <c r="B759" s="243" t="s">
        <v>29</v>
      </c>
      <c r="C759" s="300">
        <v>1</v>
      </c>
      <c r="D759" s="208" t="s">
        <v>393</v>
      </c>
      <c r="E759" s="529"/>
      <c r="F759" s="208" t="s">
        <v>349</v>
      </c>
      <c r="G759" s="521">
        <f>C759*E759</f>
        <v>0</v>
      </c>
    </row>
    <row r="760" spans="1:7" ht="15" customHeight="1">
      <c r="A760" s="205"/>
      <c r="B760" s="163"/>
      <c r="C760" s="211"/>
      <c r="D760" s="162"/>
      <c r="E760" s="211"/>
      <c r="F760" s="162"/>
      <c r="G760" s="211"/>
    </row>
    <row r="761" spans="1:7" ht="51">
      <c r="A761" s="205" t="s">
        <v>14</v>
      </c>
      <c r="B761" s="215" t="s">
        <v>738</v>
      </c>
      <c r="C761" s="211"/>
      <c r="D761" s="249"/>
      <c r="F761" s="249"/>
      <c r="G761" s="162"/>
    </row>
    <row r="762" spans="1:7" ht="63.75">
      <c r="A762" s="385"/>
      <c r="B762" s="218" t="s">
        <v>1107</v>
      </c>
      <c r="C762" s="211"/>
      <c r="D762" s="249" t="s">
        <v>143</v>
      </c>
      <c r="F762" s="249" t="s">
        <v>143</v>
      </c>
      <c r="G762" s="162"/>
    </row>
    <row r="763" spans="1:7" ht="20.25" customHeight="1">
      <c r="B763" s="751"/>
      <c r="C763" s="290"/>
    </row>
    <row r="764" spans="1:7" ht="51">
      <c r="A764" s="385"/>
      <c r="B764" s="218" t="s">
        <v>1108</v>
      </c>
      <c r="C764" s="211"/>
      <c r="D764" s="249" t="s">
        <v>143</v>
      </c>
      <c r="F764" s="249" t="s">
        <v>143</v>
      </c>
      <c r="G764" s="162"/>
    </row>
    <row r="765" spans="1:7" ht="63.75" customHeight="1">
      <c r="A765" s="385"/>
      <c r="B765" s="218" t="s">
        <v>739</v>
      </c>
      <c r="C765" s="211"/>
      <c r="D765" s="249"/>
      <c r="F765" s="249"/>
      <c r="G765" s="162"/>
    </row>
    <row r="766" spans="1:7" ht="38.25">
      <c r="A766" s="252"/>
      <c r="B766" s="218" t="s">
        <v>740</v>
      </c>
      <c r="C766" s="211"/>
      <c r="D766" s="249"/>
      <c r="F766" s="249"/>
      <c r="G766" s="162"/>
    </row>
    <row r="767" spans="1:7">
      <c r="A767" s="252"/>
      <c r="B767" s="159"/>
      <c r="C767" s="211"/>
      <c r="D767" s="249"/>
      <c r="F767" s="249"/>
      <c r="G767" s="162"/>
    </row>
    <row r="768" spans="1:7" ht="27.75" customHeight="1">
      <c r="A768" s="252" t="s">
        <v>741</v>
      </c>
      <c r="B768" s="218" t="s">
        <v>742</v>
      </c>
      <c r="C768" s="211"/>
      <c r="G768" s="162"/>
    </row>
    <row r="769" spans="1:7" s="186" customFormat="1" ht="15" customHeight="1">
      <c r="A769" s="158"/>
      <c r="B769" s="206" t="s">
        <v>27</v>
      </c>
      <c r="C769" s="209">
        <v>10</v>
      </c>
      <c r="D769" s="208" t="s">
        <v>393</v>
      </c>
      <c r="E769" s="520"/>
      <c r="F769" s="208" t="s">
        <v>349</v>
      </c>
      <c r="G769" s="520">
        <f>C769*E769</f>
        <v>0</v>
      </c>
    </row>
    <row r="770" spans="1:7">
      <c r="A770" s="205"/>
      <c r="B770" s="163"/>
      <c r="C770" s="211"/>
      <c r="D770" s="160"/>
      <c r="E770" s="211"/>
      <c r="F770" s="160"/>
      <c r="G770" s="211"/>
    </row>
    <row r="771" spans="1:7">
      <c r="A771" s="252" t="s">
        <v>743</v>
      </c>
      <c r="B771" s="159" t="s">
        <v>744</v>
      </c>
      <c r="C771" s="211"/>
      <c r="G771" s="162"/>
    </row>
    <row r="772" spans="1:7" s="186" customFormat="1" ht="15" customHeight="1">
      <c r="A772" s="158"/>
      <c r="B772" s="206" t="s">
        <v>28</v>
      </c>
      <c r="C772" s="300">
        <v>1</v>
      </c>
      <c r="D772" s="208" t="s">
        <v>393</v>
      </c>
      <c r="E772" s="520"/>
      <c r="F772" s="208" t="s">
        <v>349</v>
      </c>
      <c r="G772" s="520">
        <f>C772*E772</f>
        <v>0</v>
      </c>
    </row>
    <row r="773" spans="1:7">
      <c r="A773" s="371"/>
      <c r="B773" s="163"/>
      <c r="C773" s="211"/>
      <c r="D773" s="160"/>
      <c r="E773" s="211"/>
      <c r="F773" s="160"/>
      <c r="G773" s="211"/>
    </row>
    <row r="774" spans="1:7" ht="38.25">
      <c r="A774" s="371" t="s">
        <v>484</v>
      </c>
      <c r="B774" s="215" t="s">
        <v>745</v>
      </c>
      <c r="C774" s="211"/>
      <c r="D774" s="162"/>
      <c r="G774" s="162"/>
    </row>
    <row r="775" spans="1:7" ht="38.25">
      <c r="A775" s="371"/>
      <c r="B775" s="218" t="s">
        <v>746</v>
      </c>
      <c r="C775" s="211"/>
      <c r="G775" s="162"/>
    </row>
    <row r="776" spans="1:7" ht="76.5">
      <c r="A776" s="371"/>
      <c r="B776" s="218" t="s">
        <v>747</v>
      </c>
      <c r="C776" s="211"/>
      <c r="G776" s="162"/>
    </row>
    <row r="777" spans="1:7">
      <c r="A777" s="371"/>
      <c r="B777" s="159" t="s">
        <v>748</v>
      </c>
      <c r="C777" s="211"/>
      <c r="G777" s="162"/>
    </row>
    <row r="778" spans="1:7">
      <c r="A778" s="371"/>
      <c r="B778" s="163"/>
      <c r="C778" s="211"/>
      <c r="D778" s="160"/>
      <c r="E778" s="211"/>
      <c r="F778" s="160"/>
      <c r="G778" s="211"/>
    </row>
    <row r="779" spans="1:7">
      <c r="A779" s="371" t="s">
        <v>749</v>
      </c>
      <c r="B779" s="215" t="s">
        <v>750</v>
      </c>
      <c r="C779" s="211"/>
      <c r="D779" s="162"/>
      <c r="G779" s="162"/>
    </row>
    <row r="780" spans="1:7" ht="127.5">
      <c r="A780" s="371"/>
      <c r="B780" s="218" t="s">
        <v>751</v>
      </c>
      <c r="C780" s="211"/>
      <c r="G780" s="162"/>
    </row>
    <row r="781" spans="1:7" ht="8.1" customHeight="1">
      <c r="A781" s="371"/>
      <c r="B781" s="218"/>
      <c r="C781" s="211"/>
      <c r="G781" s="162"/>
    </row>
    <row r="782" spans="1:7">
      <c r="A782" s="371"/>
      <c r="B782" s="218" t="s">
        <v>752</v>
      </c>
      <c r="C782" s="211"/>
      <c r="G782" s="162"/>
    </row>
    <row r="783" spans="1:7" s="162" customFormat="1" ht="15" customHeight="1">
      <c r="A783" s="386"/>
      <c r="B783" s="206" t="s">
        <v>402</v>
      </c>
      <c r="C783" s="241"/>
      <c r="D783" s="227"/>
      <c r="E783" s="535"/>
      <c r="F783" s="208" t="s">
        <v>349</v>
      </c>
      <c r="G783" s="520"/>
    </row>
    <row r="784" spans="1:7" s="162" customFormat="1" ht="8.1" customHeight="1">
      <c r="A784" s="386"/>
      <c r="B784" s="185"/>
      <c r="C784" s="211"/>
      <c r="E784" s="211"/>
      <c r="G784" s="211"/>
    </row>
    <row r="785" spans="1:7">
      <c r="A785" s="371"/>
      <c r="B785" s="709" t="s">
        <v>753</v>
      </c>
      <c r="C785" s="710"/>
      <c r="G785" s="162"/>
    </row>
    <row r="786" spans="1:7" s="162" customFormat="1" ht="15" customHeight="1">
      <c r="A786" s="386"/>
      <c r="B786" s="206" t="s">
        <v>402</v>
      </c>
      <c r="C786" s="241"/>
      <c r="D786" s="227"/>
      <c r="E786" s="535"/>
      <c r="F786" s="208" t="s">
        <v>349</v>
      </c>
      <c r="G786" s="520"/>
    </row>
    <row r="787" spans="1:7" s="162" customFormat="1" ht="15" customHeight="1">
      <c r="A787" s="386"/>
      <c r="B787" s="185"/>
      <c r="C787" s="211"/>
      <c r="E787" s="211"/>
      <c r="G787" s="211"/>
    </row>
    <row r="788" spans="1:7">
      <c r="A788" s="371" t="s">
        <v>754</v>
      </c>
      <c r="B788" s="215" t="s">
        <v>755</v>
      </c>
      <c r="C788" s="211"/>
      <c r="D788" s="162"/>
      <c r="G788" s="162"/>
    </row>
    <row r="789" spans="1:7" ht="76.5">
      <c r="A789" s="371"/>
      <c r="B789" s="218" t="s">
        <v>756</v>
      </c>
      <c r="C789" s="211"/>
      <c r="G789" s="162"/>
    </row>
    <row r="790" spans="1:7" ht="8.1" customHeight="1">
      <c r="A790" s="371"/>
      <c r="B790" s="218"/>
      <c r="C790" s="211"/>
      <c r="G790" s="162"/>
    </row>
    <row r="791" spans="1:7">
      <c r="A791" s="371"/>
      <c r="B791" s="218" t="s">
        <v>757</v>
      </c>
      <c r="C791" s="211"/>
      <c r="G791" s="162"/>
    </row>
    <row r="792" spans="1:7" s="162" customFormat="1" ht="15" customHeight="1">
      <c r="A792" s="386"/>
      <c r="B792" s="206" t="s">
        <v>402</v>
      </c>
      <c r="C792" s="241"/>
      <c r="D792" s="227"/>
      <c r="E792" s="535"/>
      <c r="F792" s="208" t="s">
        <v>349</v>
      </c>
      <c r="G792" s="520"/>
    </row>
    <row r="793" spans="1:7" s="162" customFormat="1" ht="8.1" customHeight="1">
      <c r="A793" s="386"/>
      <c r="B793" s="185"/>
      <c r="C793" s="211"/>
      <c r="E793" s="211"/>
      <c r="G793" s="211"/>
    </row>
    <row r="794" spans="1:7">
      <c r="A794" s="371"/>
      <c r="B794" s="709" t="s">
        <v>758</v>
      </c>
      <c r="C794" s="710"/>
      <c r="G794" s="162"/>
    </row>
    <row r="795" spans="1:7" s="162" customFormat="1" ht="15" customHeight="1">
      <c r="A795" s="386"/>
      <c r="B795" s="206" t="s">
        <v>402</v>
      </c>
      <c r="C795" s="241"/>
      <c r="D795" s="227"/>
      <c r="E795" s="535"/>
      <c r="F795" s="208" t="s">
        <v>349</v>
      </c>
      <c r="G795" s="520"/>
    </row>
    <row r="796" spans="1:7" s="162" customFormat="1" ht="15" customHeight="1">
      <c r="A796" s="386"/>
      <c r="B796" s="185"/>
      <c r="C796" s="211"/>
      <c r="E796" s="211"/>
      <c r="G796" s="211"/>
    </row>
    <row r="797" spans="1:7">
      <c r="A797" s="371" t="s">
        <v>759</v>
      </c>
      <c r="B797" s="215" t="s">
        <v>760</v>
      </c>
      <c r="C797" s="211"/>
      <c r="D797" s="162"/>
      <c r="G797" s="162"/>
    </row>
    <row r="798" spans="1:7" ht="89.25">
      <c r="A798" s="388"/>
      <c r="B798" s="218" t="s">
        <v>761</v>
      </c>
      <c r="C798" s="211"/>
      <c r="D798" s="162"/>
      <c r="G798" s="162"/>
    </row>
    <row r="799" spans="1:7" ht="25.5">
      <c r="A799" s="371"/>
      <c r="B799" s="218" t="s">
        <v>762</v>
      </c>
      <c r="C799" s="211"/>
      <c r="G799" s="162"/>
    </row>
    <row r="800" spans="1:7" s="162" customFormat="1" ht="15" customHeight="1">
      <c r="A800" s="386"/>
      <c r="B800" s="206" t="s">
        <v>402</v>
      </c>
      <c r="C800" s="241"/>
      <c r="D800" s="227"/>
      <c r="E800" s="535"/>
      <c r="F800" s="208" t="s">
        <v>349</v>
      </c>
      <c r="G800" s="520"/>
    </row>
    <row r="801" spans="1:7" ht="15" customHeight="1" thickBot="1">
      <c r="B801" s="163"/>
      <c r="C801" s="216"/>
      <c r="D801" s="160"/>
      <c r="E801" s="211"/>
      <c r="F801" s="160"/>
      <c r="G801" s="212"/>
    </row>
    <row r="802" spans="1:7" ht="15" customHeight="1" thickTop="1">
      <c r="B802" s="230"/>
      <c r="C802" s="231"/>
      <c r="D802" s="232"/>
      <c r="E802" s="233"/>
      <c r="F802" s="232"/>
      <c r="G802" s="234"/>
    </row>
    <row r="803" spans="1:7" ht="24.95" customHeight="1">
      <c r="B803" s="240" t="s">
        <v>693</v>
      </c>
      <c r="C803" s="241" t="s">
        <v>143</v>
      </c>
      <c r="D803" s="227" t="s">
        <v>143</v>
      </c>
      <c r="E803" s="242" t="s">
        <v>413</v>
      </c>
      <c r="F803" s="208" t="s">
        <v>349</v>
      </c>
      <c r="G803" s="523">
        <f>SUM(G702:G800)</f>
        <v>0</v>
      </c>
    </row>
    <row r="804" spans="1:7" ht="24.95" customHeight="1" thickBot="1">
      <c r="B804" s="747"/>
      <c r="C804" s="748"/>
      <c r="D804" s="749"/>
      <c r="E804" s="748"/>
      <c r="F804" s="749"/>
      <c r="G804" s="750"/>
    </row>
    <row r="805" spans="1:7" ht="18.75" thickBot="1">
      <c r="A805" s="183" t="s">
        <v>763</v>
      </c>
      <c r="B805" s="389" t="s">
        <v>764</v>
      </c>
    </row>
    <row r="806" spans="1:7" ht="18">
      <c r="A806" s="214"/>
      <c r="B806" s="350"/>
    </row>
    <row r="807" spans="1:7" s="394" customFormat="1" ht="140.25">
      <c r="A807" s="252" t="s">
        <v>4</v>
      </c>
      <c r="B807" s="390" t="s">
        <v>1109</v>
      </c>
      <c r="C807" s="391"/>
      <c r="D807" s="391"/>
      <c r="E807" s="392"/>
      <c r="F807" s="393"/>
    </row>
    <row r="808" spans="1:7" ht="20.25" customHeight="1">
      <c r="B808" s="751"/>
      <c r="C808" s="290"/>
    </row>
    <row r="809" spans="1:7" s="394" customFormat="1" ht="51">
      <c r="A809" s="252"/>
      <c r="B809" s="390" t="s">
        <v>1110</v>
      </c>
      <c r="C809" s="391"/>
      <c r="D809" s="391"/>
      <c r="E809" s="392"/>
      <c r="F809" s="393"/>
    </row>
    <row r="810" spans="1:7" customFormat="1" ht="114.75">
      <c r="A810" s="395"/>
      <c r="B810" s="390" t="s">
        <v>1111</v>
      </c>
      <c r="C810" s="396"/>
      <c r="D810" s="396"/>
      <c r="E810" s="397"/>
      <c r="F810" s="398"/>
      <c r="G810" s="294"/>
    </row>
    <row r="811" spans="1:7" ht="20.25" customHeight="1">
      <c r="B811" s="751"/>
      <c r="C811" s="290"/>
    </row>
    <row r="812" spans="1:7" s="601" customFormat="1" ht="25.5">
      <c r="A812" s="395"/>
      <c r="B812" s="753" t="s">
        <v>1112</v>
      </c>
      <c r="C812" s="396"/>
      <c r="D812" s="396"/>
      <c r="E812" s="397"/>
      <c r="F812" s="398"/>
    </row>
    <row r="813" spans="1:7" ht="20.25" customHeight="1">
      <c r="B813" s="751"/>
      <c r="C813" s="290"/>
    </row>
    <row r="814" spans="1:7" customFormat="1" ht="127.5">
      <c r="A814" s="395"/>
      <c r="B814" s="390" t="s">
        <v>765</v>
      </c>
      <c r="C814" s="396"/>
      <c r="D814" s="396"/>
      <c r="E814" s="397"/>
      <c r="F814" s="398"/>
      <c r="G814" s="294"/>
    </row>
    <row r="815" spans="1:7" customFormat="1" ht="63.75">
      <c r="A815" s="395"/>
      <c r="B815" s="215" t="s">
        <v>766</v>
      </c>
      <c r="C815" s="396"/>
      <c r="D815" s="396"/>
      <c r="E815" s="397"/>
      <c r="F815" s="398"/>
      <c r="G815" s="294"/>
    </row>
    <row r="816" spans="1:7" s="286" customFormat="1" ht="15" customHeight="1">
      <c r="A816" s="158"/>
      <c r="B816" s="215" t="s">
        <v>608</v>
      </c>
      <c r="C816" s="352"/>
      <c r="D816" s="353"/>
      <c r="E816" s="354"/>
      <c r="F816" s="353"/>
      <c r="G816" s="355"/>
    </row>
    <row r="817" spans="1:7" s="286" customFormat="1" ht="15" customHeight="1">
      <c r="A817" s="158"/>
      <c r="B817" s="530" t="s">
        <v>609</v>
      </c>
      <c r="C817" s="532"/>
      <c r="D817" s="353"/>
      <c r="E817" s="354"/>
      <c r="F817" s="353"/>
      <c r="G817" s="355"/>
    </row>
    <row r="818" spans="1:7" s="286" customFormat="1" ht="15" customHeight="1">
      <c r="A818" s="158"/>
      <c r="B818" s="531" t="s">
        <v>610</v>
      </c>
      <c r="C818" s="533"/>
      <c r="D818" s="353"/>
      <c r="E818" s="354"/>
      <c r="F818" s="353"/>
      <c r="G818" s="355"/>
    </row>
    <row r="819" spans="1:7" s="286" customFormat="1" ht="15" customHeight="1">
      <c r="A819" s="158"/>
      <c r="B819" s="531" t="s">
        <v>611</v>
      </c>
      <c r="C819" s="533"/>
      <c r="D819" s="353"/>
      <c r="E819" s="354"/>
      <c r="F819" s="353"/>
      <c r="G819" s="355"/>
    </row>
    <row r="820" spans="1:7" s="186" customFormat="1" ht="15" customHeight="1">
      <c r="A820" s="254"/>
      <c r="B820" s="206" t="s">
        <v>29</v>
      </c>
      <c r="C820" s="300">
        <v>1</v>
      </c>
      <c r="D820" s="208" t="s">
        <v>393</v>
      </c>
      <c r="E820" s="520"/>
      <c r="F820" s="208" t="s">
        <v>349</v>
      </c>
      <c r="G820" s="520">
        <f>C820*E820</f>
        <v>0</v>
      </c>
    </row>
    <row r="821" spans="1:7" customFormat="1" ht="15" customHeight="1">
      <c r="A821" s="395"/>
      <c r="B821" s="399"/>
      <c r="C821" s="396"/>
      <c r="D821" s="396"/>
      <c r="E821" s="397"/>
      <c r="F821" s="398"/>
      <c r="G821" s="294"/>
    </row>
    <row r="822" spans="1:7" customFormat="1" ht="102">
      <c r="A822" s="252" t="s">
        <v>5</v>
      </c>
      <c r="B822" s="538" t="s">
        <v>1080</v>
      </c>
      <c r="C822" s="539"/>
      <c r="D822" s="396"/>
      <c r="E822" s="397"/>
      <c r="F822" s="398"/>
      <c r="G822" s="294"/>
    </row>
    <row r="823" spans="1:7" ht="20.25" customHeight="1">
      <c r="B823" s="751"/>
      <c r="C823" s="290"/>
    </row>
    <row r="824" spans="1:7" s="286" customFormat="1" ht="15" customHeight="1">
      <c r="A824" s="158"/>
      <c r="B824" s="530"/>
      <c r="C824" s="532"/>
      <c r="D824" s="353"/>
      <c r="E824" s="354"/>
      <c r="F824" s="353"/>
      <c r="G824" s="355"/>
    </row>
    <row r="825" spans="1:7" s="186" customFormat="1" ht="15" customHeight="1">
      <c r="A825" s="254"/>
      <c r="B825" s="206" t="s">
        <v>402</v>
      </c>
      <c r="C825" s="300">
        <v>1</v>
      </c>
      <c r="D825" s="208" t="s">
        <v>393</v>
      </c>
      <c r="E825" s="520"/>
      <c r="F825" s="208" t="s">
        <v>349</v>
      </c>
      <c r="G825" s="520">
        <f>C825*E825</f>
        <v>0</v>
      </c>
    </row>
    <row r="826" spans="1:7" customFormat="1" ht="9" customHeight="1">
      <c r="A826" s="395"/>
      <c r="B826" s="399"/>
      <c r="C826" s="396"/>
      <c r="D826" s="396"/>
      <c r="E826" s="397"/>
      <c r="F826" s="398"/>
      <c r="G826" s="294"/>
    </row>
    <row r="827" spans="1:7" ht="39.75" customHeight="1">
      <c r="A827" s="252" t="s">
        <v>6</v>
      </c>
      <c r="B827" s="215" t="s">
        <v>767</v>
      </c>
      <c r="C827" s="211"/>
      <c r="G827" s="211"/>
    </row>
    <row r="828" spans="1:7" ht="51">
      <c r="B828" s="218" t="s">
        <v>419</v>
      </c>
      <c r="C828" s="211"/>
      <c r="G828" s="211"/>
    </row>
    <row r="829" spans="1:7">
      <c r="B829" s="218" t="s">
        <v>768</v>
      </c>
      <c r="C829" s="211"/>
      <c r="G829" s="211"/>
    </row>
    <row r="830" spans="1:7" ht="25.5">
      <c r="B830" s="218" t="s">
        <v>769</v>
      </c>
      <c r="C830" s="211"/>
      <c r="G830" s="211"/>
    </row>
    <row r="831" spans="1:7" ht="51" customHeight="1">
      <c r="B831" s="218" t="s">
        <v>770</v>
      </c>
      <c r="C831" s="211"/>
      <c r="G831" s="211"/>
    </row>
    <row r="832" spans="1:7" ht="102">
      <c r="B832" s="218" t="s">
        <v>771</v>
      </c>
      <c r="C832" s="211"/>
      <c r="G832" s="211"/>
    </row>
    <row r="833" spans="1:7" ht="127.5">
      <c r="B833" s="218" t="s">
        <v>772</v>
      </c>
      <c r="C833" s="211"/>
      <c r="G833" s="211"/>
    </row>
    <row r="834" spans="1:7" ht="27" customHeight="1">
      <c r="B834" s="215" t="s">
        <v>425</v>
      </c>
      <c r="C834" s="211"/>
      <c r="G834" s="211"/>
    </row>
    <row r="835" spans="1:7" ht="27">
      <c r="B835" s="218" t="s">
        <v>773</v>
      </c>
      <c r="C835" s="211"/>
      <c r="G835" s="211"/>
    </row>
    <row r="836" spans="1:7" ht="25.5">
      <c r="A836" s="252"/>
      <c r="B836" s="253" t="s">
        <v>774</v>
      </c>
      <c r="C836" s="211"/>
      <c r="G836" s="211"/>
    </row>
    <row r="837" spans="1:7" ht="9.9499999999999993" customHeight="1">
      <c r="B837" s="218"/>
      <c r="C837" s="211"/>
      <c r="G837" s="211"/>
    </row>
    <row r="838" spans="1:7" s="281" customFormat="1" ht="15" customHeight="1">
      <c r="A838" s="254"/>
      <c r="B838" s="206" t="s">
        <v>430</v>
      </c>
      <c r="C838" s="209">
        <v>130</v>
      </c>
      <c r="D838" s="208" t="s">
        <v>393</v>
      </c>
      <c r="E838" s="520"/>
      <c r="F838" s="208" t="s">
        <v>349</v>
      </c>
      <c r="G838" s="520">
        <f>C838*E838</f>
        <v>0</v>
      </c>
    </row>
    <row r="839" spans="1:7" ht="9.75" customHeight="1">
      <c r="B839" s="218"/>
      <c r="C839" s="211"/>
      <c r="G839" s="211"/>
    </row>
    <row r="840" spans="1:7" s="261" customFormat="1" ht="63.75">
      <c r="A840" s="256" t="s">
        <v>8</v>
      </c>
      <c r="B840" s="257" t="s">
        <v>775</v>
      </c>
      <c r="C840" s="258"/>
      <c r="D840" s="259" t="s">
        <v>143</v>
      </c>
      <c r="E840" s="260"/>
      <c r="F840" s="259" t="s">
        <v>143</v>
      </c>
      <c r="G840" s="258"/>
    </row>
    <row r="841" spans="1:7" s="261" customFormat="1" ht="25.5">
      <c r="A841" s="262"/>
      <c r="B841" s="263" t="s">
        <v>776</v>
      </c>
      <c r="C841" s="258"/>
      <c r="D841" s="259"/>
      <c r="E841" s="260"/>
      <c r="F841" s="259"/>
      <c r="G841" s="258"/>
    </row>
    <row r="842" spans="1:7" s="261" customFormat="1">
      <c r="A842" s="262"/>
      <c r="B842" s="263" t="s">
        <v>777</v>
      </c>
      <c r="C842" s="258"/>
      <c r="D842" s="264"/>
      <c r="E842" s="260"/>
      <c r="F842" s="264"/>
      <c r="G842" s="258"/>
    </row>
    <row r="843" spans="1:7" s="261" customFormat="1" ht="14.25">
      <c r="A843" s="262"/>
      <c r="B843" s="265" t="s">
        <v>449</v>
      </c>
      <c r="C843" s="258"/>
      <c r="D843" s="264"/>
      <c r="E843" s="260"/>
      <c r="F843" s="264"/>
      <c r="G843" s="258"/>
    </row>
    <row r="844" spans="1:7" s="261" customFormat="1" ht="10.5" customHeight="1">
      <c r="A844" s="262"/>
      <c r="B844" s="258"/>
      <c r="C844" s="270"/>
      <c r="D844" s="260"/>
      <c r="E844" s="270"/>
      <c r="F844" s="260"/>
      <c r="G844" s="400"/>
    </row>
    <row r="845" spans="1:7" s="261" customFormat="1" ht="15" customHeight="1">
      <c r="A845" s="262"/>
      <c r="B845" s="401" t="s">
        <v>450</v>
      </c>
      <c r="C845" s="267">
        <v>170</v>
      </c>
      <c r="D845" s="268" t="s">
        <v>393</v>
      </c>
      <c r="E845" s="524"/>
      <c r="F845" s="268" t="s">
        <v>349</v>
      </c>
      <c r="G845" s="521">
        <f>C845*E845</f>
        <v>0</v>
      </c>
    </row>
    <row r="846" spans="1:7" s="261" customFormat="1" ht="8.25" customHeight="1">
      <c r="A846" s="262"/>
      <c r="B846" s="258"/>
      <c r="C846" s="259"/>
      <c r="D846" s="269"/>
      <c r="E846" s="270"/>
      <c r="F846" s="269"/>
      <c r="G846" s="271"/>
    </row>
    <row r="847" spans="1:7" s="261" customFormat="1" ht="116.25" customHeight="1">
      <c r="A847" s="256" t="s">
        <v>10</v>
      </c>
      <c r="B847" s="257" t="s">
        <v>778</v>
      </c>
      <c r="C847" s="258"/>
      <c r="D847" s="259"/>
      <c r="E847" s="260"/>
      <c r="F847" s="259" t="s">
        <v>143</v>
      </c>
      <c r="G847" s="258"/>
    </row>
    <row r="848" spans="1:7" s="261" customFormat="1" ht="15" customHeight="1">
      <c r="A848" s="262"/>
      <c r="B848" s="401" t="s">
        <v>450</v>
      </c>
      <c r="C848" s="402">
        <v>100</v>
      </c>
      <c r="D848" s="403" t="s">
        <v>393</v>
      </c>
      <c r="E848" s="524"/>
      <c r="F848" s="403" t="s">
        <v>349</v>
      </c>
      <c r="G848" s="534">
        <f>C848*E848</f>
        <v>0</v>
      </c>
    </row>
    <row r="849" spans="1:7" s="261" customFormat="1" ht="15" customHeight="1">
      <c r="A849" s="262"/>
      <c r="B849" s="258"/>
      <c r="C849" s="259"/>
      <c r="D849" s="269"/>
      <c r="E849" s="270"/>
      <c r="F849" s="269"/>
      <c r="G849" s="271"/>
    </row>
    <row r="850" spans="1:7" ht="63.75">
      <c r="A850" s="205" t="s">
        <v>13</v>
      </c>
      <c r="B850" s="215" t="s">
        <v>779</v>
      </c>
    </row>
    <row r="851" spans="1:7">
      <c r="A851" s="272"/>
      <c r="B851" s="218" t="s">
        <v>780</v>
      </c>
    </row>
    <row r="852" spans="1:7" ht="89.25">
      <c r="B852" s="218" t="s">
        <v>454</v>
      </c>
    </row>
    <row r="853" spans="1:7" ht="65.25" customHeight="1">
      <c r="B853" s="215" t="s">
        <v>455</v>
      </c>
    </row>
    <row r="854" spans="1:7" ht="41.25" customHeight="1">
      <c r="B854" s="215" t="s">
        <v>456</v>
      </c>
    </row>
    <row r="855" spans="1:7" ht="52.5">
      <c r="B855" s="218" t="s">
        <v>781</v>
      </c>
    </row>
    <row r="856" spans="1:7" ht="15" customHeight="1">
      <c r="B856" s="206" t="s">
        <v>430</v>
      </c>
      <c r="C856" s="209">
        <v>100</v>
      </c>
      <c r="D856" s="208" t="s">
        <v>393</v>
      </c>
      <c r="E856" s="520"/>
      <c r="F856" s="208" t="s">
        <v>349</v>
      </c>
      <c r="G856" s="521">
        <f>C856*E856</f>
        <v>0</v>
      </c>
    </row>
    <row r="857" spans="1:7" ht="15" customHeight="1">
      <c r="B857" s="185"/>
      <c r="C857" s="221"/>
      <c r="D857" s="162"/>
      <c r="E857" s="211"/>
      <c r="F857" s="162"/>
      <c r="G857" s="222"/>
    </row>
    <row r="858" spans="1:7" ht="15" customHeight="1" thickBot="1">
      <c r="B858" s="163"/>
      <c r="C858" s="216"/>
      <c r="D858" s="160"/>
      <c r="E858" s="211"/>
      <c r="F858" s="160"/>
      <c r="G858" s="212"/>
    </row>
    <row r="859" spans="1:7" ht="15" customHeight="1" thickTop="1">
      <c r="B859" s="230"/>
      <c r="C859" s="231"/>
      <c r="D859" s="232"/>
      <c r="E859" s="233"/>
      <c r="F859" s="232"/>
      <c r="G859" s="234"/>
    </row>
    <row r="860" spans="1:7" ht="15" customHeight="1">
      <c r="B860" s="235"/>
      <c r="C860" s="236"/>
      <c r="D860" s="237"/>
      <c r="E860" s="238"/>
      <c r="F860" s="237"/>
      <c r="G860" s="239"/>
    </row>
    <row r="861" spans="1:7" ht="24.95" customHeight="1">
      <c r="B861" s="240" t="s">
        <v>764</v>
      </c>
      <c r="C861" s="241" t="s">
        <v>143</v>
      </c>
      <c r="D861" s="227" t="s">
        <v>143</v>
      </c>
      <c r="E861" s="242" t="s">
        <v>413</v>
      </c>
      <c r="F861" s="208" t="s">
        <v>349</v>
      </c>
      <c r="G861" s="523">
        <f>SUM(G820:G856)</f>
        <v>0</v>
      </c>
    </row>
    <row r="862" spans="1:7" ht="13.5" thickBot="1">
      <c r="B862" s="253"/>
      <c r="C862" s="249"/>
      <c r="D862" s="160"/>
      <c r="E862" s="211"/>
      <c r="F862" s="160"/>
      <c r="G862" s="212"/>
    </row>
    <row r="863" spans="1:7" ht="38.25" customHeight="1" thickBot="1">
      <c r="A863" s="404" t="s">
        <v>782</v>
      </c>
      <c r="B863" s="405" t="s">
        <v>783</v>
      </c>
      <c r="C863" s="211"/>
      <c r="G863" s="211"/>
    </row>
    <row r="864" spans="1:7" s="162" customFormat="1" ht="15" customHeight="1">
      <c r="A864" s="158"/>
      <c r="B864" s="185"/>
      <c r="E864" s="211"/>
      <c r="G864" s="211"/>
    </row>
    <row r="865" spans="1:7" ht="38.25">
      <c r="A865" s="205" t="s">
        <v>4</v>
      </c>
      <c r="B865" s="215" t="s">
        <v>784</v>
      </c>
      <c r="G865" s="160"/>
    </row>
    <row r="866" spans="1:7" ht="25.5">
      <c r="B866" s="218" t="s">
        <v>785</v>
      </c>
      <c r="G866" s="160"/>
    </row>
    <row r="867" spans="1:7" ht="25.5">
      <c r="B867" s="387" t="s">
        <v>786</v>
      </c>
      <c r="G867" s="160"/>
    </row>
    <row r="868" spans="1:7" ht="25.5">
      <c r="B868" s="218" t="s">
        <v>787</v>
      </c>
      <c r="E868" s="162" t="s">
        <v>788</v>
      </c>
      <c r="G868" s="160"/>
    </row>
    <row r="869" spans="1:7" ht="29.25" customHeight="1">
      <c r="A869" s="254"/>
      <c r="B869" s="218" t="s">
        <v>789</v>
      </c>
      <c r="D869" s="164"/>
      <c r="F869" s="164"/>
      <c r="G869" s="164"/>
    </row>
    <row r="870" spans="1:7" ht="51.75" customHeight="1">
      <c r="A870" s="254"/>
      <c r="B870" s="218" t="s">
        <v>790</v>
      </c>
      <c r="D870" s="164"/>
      <c r="E870" s="162" t="s">
        <v>143</v>
      </c>
      <c r="F870" s="164"/>
      <c r="G870" s="164"/>
    </row>
    <row r="871" spans="1:7" ht="25.5">
      <c r="A871" s="254"/>
      <c r="B871" s="292" t="s">
        <v>791</v>
      </c>
      <c r="D871" s="164"/>
      <c r="F871" s="164"/>
      <c r="G871" s="164"/>
    </row>
    <row r="872" spans="1:7" ht="38.25">
      <c r="B872" s="218" t="s">
        <v>792</v>
      </c>
      <c r="C872" s="290"/>
      <c r="D872" s="160"/>
      <c r="E872" s="211"/>
      <c r="F872" s="160"/>
      <c r="G872" s="161"/>
    </row>
    <row r="873" spans="1:7" ht="15" customHeight="1">
      <c r="B873" s="218" t="s">
        <v>793</v>
      </c>
      <c r="G873" s="160"/>
    </row>
    <row r="874" spans="1:7" ht="14.25" customHeight="1">
      <c r="B874" s="406" t="s">
        <v>794</v>
      </c>
      <c r="G874" s="160"/>
    </row>
    <row r="875" spans="1:7" ht="14.25" customHeight="1">
      <c r="B875" s="159" t="s">
        <v>795</v>
      </c>
      <c r="G875" s="160"/>
    </row>
    <row r="876" spans="1:7" ht="15" customHeight="1">
      <c r="B876" s="206" t="s">
        <v>35</v>
      </c>
      <c r="C876" s="209">
        <v>1.5</v>
      </c>
      <c r="D876" s="208" t="s">
        <v>393</v>
      </c>
      <c r="E876" s="520"/>
      <c r="F876" s="208" t="s">
        <v>349</v>
      </c>
      <c r="G876" s="529">
        <f>E876*C876</f>
        <v>0</v>
      </c>
    </row>
    <row r="877" spans="1:7" ht="9.75" customHeight="1">
      <c r="B877" s="163"/>
      <c r="C877" s="249"/>
      <c r="D877" s="160"/>
      <c r="E877" s="211"/>
      <c r="F877" s="160"/>
      <c r="G877" s="161"/>
    </row>
    <row r="878" spans="1:7">
      <c r="B878" s="255" t="s">
        <v>796</v>
      </c>
      <c r="G878" s="160"/>
    </row>
    <row r="879" spans="1:7" ht="15" customHeight="1">
      <c r="B879" s="206" t="s">
        <v>35</v>
      </c>
      <c r="C879" s="209">
        <v>0.9</v>
      </c>
      <c r="D879" s="208" t="s">
        <v>393</v>
      </c>
      <c r="E879" s="520"/>
      <c r="F879" s="208" t="s">
        <v>349</v>
      </c>
      <c r="G879" s="529">
        <f>E879*C879</f>
        <v>0</v>
      </c>
    </row>
    <row r="880" spans="1:7" ht="9.75" customHeight="1">
      <c r="B880" s="163"/>
      <c r="C880" s="249"/>
      <c r="D880" s="160"/>
      <c r="E880" s="211"/>
      <c r="F880" s="160"/>
      <c r="G880" s="161"/>
    </row>
    <row r="881" spans="2:7">
      <c r="B881" s="255" t="s">
        <v>797</v>
      </c>
      <c r="G881" s="160"/>
    </row>
    <row r="882" spans="2:7" ht="15" customHeight="1">
      <c r="B882" s="206" t="s">
        <v>35</v>
      </c>
      <c r="C882" s="209">
        <v>0.7</v>
      </c>
      <c r="D882" s="208" t="s">
        <v>393</v>
      </c>
      <c r="E882" s="520"/>
      <c r="F882" s="208" t="s">
        <v>349</v>
      </c>
      <c r="G882" s="529">
        <f>E882*C882</f>
        <v>0</v>
      </c>
    </row>
    <row r="883" spans="2:7" ht="9.75" customHeight="1">
      <c r="B883" s="163"/>
      <c r="C883" s="249"/>
      <c r="D883" s="160"/>
      <c r="E883" s="211"/>
      <c r="F883" s="160"/>
      <c r="G883" s="161"/>
    </row>
    <row r="884" spans="2:7" ht="25.5">
      <c r="B884" s="159" t="s">
        <v>798</v>
      </c>
      <c r="C884" s="249"/>
      <c r="D884" s="160"/>
      <c r="E884" s="211"/>
      <c r="F884" s="160"/>
      <c r="G884" s="161"/>
    </row>
    <row r="885" spans="2:7" ht="15" customHeight="1">
      <c r="B885" s="206" t="s">
        <v>28</v>
      </c>
      <c r="C885" s="300">
        <v>1</v>
      </c>
      <c r="D885" s="208" t="s">
        <v>393</v>
      </c>
      <c r="E885" s="520"/>
      <c r="F885" s="208" t="s">
        <v>349</v>
      </c>
      <c r="G885" s="529">
        <f>E885*C885</f>
        <v>0</v>
      </c>
    </row>
    <row r="886" spans="2:7" ht="9.75" customHeight="1">
      <c r="B886" s="163"/>
      <c r="C886" s="249"/>
      <c r="D886" s="160"/>
      <c r="E886" s="211"/>
      <c r="F886" s="160"/>
      <c r="G886" s="161"/>
    </row>
    <row r="887" spans="2:7" ht="25.5">
      <c r="B887" s="159" t="s">
        <v>799</v>
      </c>
      <c r="C887" s="249"/>
      <c r="D887" s="160"/>
      <c r="E887" s="211"/>
      <c r="F887" s="160"/>
      <c r="G887" s="161"/>
    </row>
    <row r="888" spans="2:7" ht="15" customHeight="1">
      <c r="B888" s="206" t="s">
        <v>28</v>
      </c>
      <c r="C888" s="300">
        <v>1</v>
      </c>
      <c r="D888" s="208" t="s">
        <v>393</v>
      </c>
      <c r="E888" s="520"/>
      <c r="F888" s="208" t="s">
        <v>349</v>
      </c>
      <c r="G888" s="529">
        <f>E888*C888</f>
        <v>0</v>
      </c>
    </row>
    <row r="889" spans="2:7" ht="9.75" customHeight="1">
      <c r="B889" s="163"/>
      <c r="C889" s="249"/>
      <c r="D889" s="160"/>
      <c r="E889" s="211"/>
      <c r="F889" s="160"/>
      <c r="G889" s="161"/>
    </row>
    <row r="890" spans="2:7">
      <c r="B890" s="159" t="s">
        <v>800</v>
      </c>
      <c r="C890" s="249"/>
      <c r="D890" s="160"/>
      <c r="E890" s="211"/>
      <c r="F890" s="160"/>
      <c r="G890" s="161"/>
    </row>
    <row r="891" spans="2:7" ht="15" customHeight="1">
      <c r="B891" s="206" t="s">
        <v>28</v>
      </c>
      <c r="C891" s="300">
        <v>1</v>
      </c>
      <c r="D891" s="208" t="s">
        <v>393</v>
      </c>
      <c r="E891" s="520"/>
      <c r="F891" s="208" t="s">
        <v>349</v>
      </c>
      <c r="G891" s="529">
        <f>E891*C891</f>
        <v>0</v>
      </c>
    </row>
    <row r="892" spans="2:7" ht="9.75" customHeight="1">
      <c r="B892" s="163"/>
      <c r="C892" s="290"/>
      <c r="D892" s="160"/>
      <c r="E892" s="211"/>
      <c r="F892" s="160"/>
      <c r="G892" s="161"/>
    </row>
    <row r="893" spans="2:7">
      <c r="B893" s="159" t="s">
        <v>801</v>
      </c>
      <c r="C893" s="249"/>
      <c r="D893" s="160"/>
      <c r="E893" s="211"/>
      <c r="F893" s="160"/>
      <c r="G893" s="161"/>
    </row>
    <row r="894" spans="2:7" ht="15" customHeight="1">
      <c r="B894" s="206" t="s">
        <v>27</v>
      </c>
      <c r="C894" s="209">
        <v>5</v>
      </c>
      <c r="D894" s="208" t="s">
        <v>393</v>
      </c>
      <c r="E894" s="520"/>
      <c r="F894" s="208" t="s">
        <v>349</v>
      </c>
      <c r="G894" s="529">
        <f>E894*C894</f>
        <v>0</v>
      </c>
    </row>
    <row r="895" spans="2:7" ht="9.75" customHeight="1">
      <c r="B895" s="163"/>
      <c r="C895" s="249"/>
      <c r="D895" s="160"/>
      <c r="E895" s="211"/>
      <c r="F895" s="160"/>
      <c r="G895" s="161"/>
    </row>
    <row r="896" spans="2:7">
      <c r="B896" s="255" t="s">
        <v>802</v>
      </c>
      <c r="C896" s="249"/>
      <c r="D896" s="160"/>
      <c r="E896" s="211"/>
      <c r="F896" s="160"/>
      <c r="G896" s="161"/>
    </row>
    <row r="897" spans="1:7" ht="15" customHeight="1">
      <c r="B897" s="206" t="s">
        <v>28</v>
      </c>
      <c r="C897" s="300">
        <v>1</v>
      </c>
      <c r="D897" s="208" t="s">
        <v>393</v>
      </c>
      <c r="E897" s="520"/>
      <c r="F897" s="208" t="s">
        <v>349</v>
      </c>
      <c r="G897" s="529">
        <f>E897*C897</f>
        <v>0</v>
      </c>
    </row>
    <row r="898" spans="1:7" ht="9.75" customHeight="1" thickBot="1">
      <c r="A898" s="254"/>
      <c r="B898" s="342"/>
      <c r="C898" s="345"/>
      <c r="D898" s="342"/>
      <c r="E898" s="343"/>
      <c r="F898" s="342"/>
      <c r="G898" s="342"/>
    </row>
    <row r="899" spans="1:7" ht="9.75" customHeight="1" thickTop="1">
      <c r="A899" s="254"/>
      <c r="B899" s="164"/>
      <c r="D899" s="164"/>
      <c r="F899" s="164"/>
      <c r="G899" s="164"/>
    </row>
    <row r="900" spans="1:7" ht="14.25" customHeight="1">
      <c r="B900" s="407" t="s">
        <v>803</v>
      </c>
      <c r="G900" s="160"/>
    </row>
    <row r="901" spans="1:7" ht="15" customHeight="1">
      <c r="B901" s="206" t="s">
        <v>29</v>
      </c>
      <c r="C901" s="300">
        <v>50</v>
      </c>
      <c r="D901" s="208" t="s">
        <v>393</v>
      </c>
      <c r="E901" s="520">
        <f>G897+G894+G891+G888+G885+G882+G879+G876</f>
        <v>0</v>
      </c>
      <c r="F901" s="208" t="s">
        <v>349</v>
      </c>
      <c r="G901" s="529">
        <f>E901*C901</f>
        <v>0</v>
      </c>
    </row>
    <row r="902" spans="1:7">
      <c r="B902" s="185"/>
      <c r="C902" s="162"/>
      <c r="D902" s="162"/>
      <c r="E902" s="211"/>
      <c r="F902" s="162"/>
      <c r="G902" s="211"/>
    </row>
    <row r="903" spans="1:7" ht="51">
      <c r="A903" s="205" t="s">
        <v>5</v>
      </c>
      <c r="B903" s="215" t="s">
        <v>804</v>
      </c>
      <c r="G903" s="160"/>
    </row>
    <row r="904" spans="1:7" ht="25.5">
      <c r="B904" s="218" t="s">
        <v>785</v>
      </c>
      <c r="G904" s="160"/>
    </row>
    <row r="905" spans="1:7" ht="25.5">
      <c r="B905" s="387" t="s">
        <v>805</v>
      </c>
      <c r="G905" s="160"/>
    </row>
    <row r="906" spans="1:7" ht="31.5" customHeight="1">
      <c r="A906" s="254"/>
      <c r="B906" s="218" t="s">
        <v>789</v>
      </c>
      <c r="D906" s="164"/>
      <c r="F906" s="164"/>
      <c r="G906" s="164"/>
    </row>
    <row r="907" spans="1:7" ht="51">
      <c r="A907" s="254"/>
      <c r="B907" s="218" t="s">
        <v>806</v>
      </c>
      <c r="D907" s="164"/>
      <c r="F907" s="164"/>
      <c r="G907" s="164"/>
    </row>
    <row r="908" spans="1:7" ht="25.5">
      <c r="A908" s="254"/>
      <c r="B908" s="292" t="s">
        <v>791</v>
      </c>
      <c r="D908" s="164"/>
      <c r="F908" s="164"/>
      <c r="G908" s="164"/>
    </row>
    <row r="909" spans="1:7" ht="38.25">
      <c r="B909" s="218" t="s">
        <v>792</v>
      </c>
      <c r="C909" s="290"/>
      <c r="D909" s="160"/>
      <c r="E909" s="211"/>
      <c r="F909" s="160"/>
      <c r="G909" s="161"/>
    </row>
    <row r="910" spans="1:7" ht="15" customHeight="1">
      <c r="B910" s="218" t="s">
        <v>793</v>
      </c>
      <c r="G910" s="160"/>
    </row>
    <row r="911" spans="1:7" ht="14.25" customHeight="1">
      <c r="B911" s="406" t="s">
        <v>794</v>
      </c>
      <c r="G911" s="160"/>
    </row>
    <row r="912" spans="1:7" ht="14.25" customHeight="1">
      <c r="B912" s="159" t="s">
        <v>795</v>
      </c>
      <c r="G912" s="160"/>
    </row>
    <row r="913" spans="2:7" ht="14.25" customHeight="1">
      <c r="B913" s="287" t="s">
        <v>35</v>
      </c>
      <c r="C913" s="306">
        <v>1</v>
      </c>
      <c r="D913" s="289" t="s">
        <v>393</v>
      </c>
      <c r="E913" s="536"/>
      <c r="F913" s="289" t="s">
        <v>349</v>
      </c>
      <c r="G913" s="525">
        <f>C913*E913</f>
        <v>0</v>
      </c>
    </row>
    <row r="914" spans="2:7" ht="6" customHeight="1">
      <c r="B914" s="163"/>
      <c r="C914" s="309"/>
      <c r="D914" s="160"/>
      <c r="E914" s="299"/>
      <c r="F914" s="160"/>
      <c r="G914" s="161"/>
    </row>
    <row r="915" spans="2:7" ht="14.25" customHeight="1">
      <c r="B915" s="255" t="s">
        <v>807</v>
      </c>
      <c r="C915" s="309"/>
      <c r="E915" s="299"/>
      <c r="G915" s="160"/>
    </row>
    <row r="916" spans="2:7" ht="14.25" customHeight="1">
      <c r="B916" s="287" t="s">
        <v>35</v>
      </c>
      <c r="C916" s="306">
        <v>0.5</v>
      </c>
      <c r="D916" s="289" t="s">
        <v>393</v>
      </c>
      <c r="E916" s="536"/>
      <c r="F916" s="289" t="s">
        <v>349</v>
      </c>
      <c r="G916" s="525">
        <f>C916*E916</f>
        <v>0</v>
      </c>
    </row>
    <row r="917" spans="2:7" ht="6" customHeight="1">
      <c r="B917" s="163"/>
      <c r="C917" s="309"/>
      <c r="D917" s="160"/>
      <c r="E917" s="299"/>
      <c r="F917" s="160"/>
      <c r="G917" s="161"/>
    </row>
    <row r="918" spans="2:7" ht="14.25" customHeight="1">
      <c r="B918" s="255" t="s">
        <v>797</v>
      </c>
      <c r="C918" s="309"/>
      <c r="E918" s="299"/>
      <c r="G918" s="160"/>
    </row>
    <row r="919" spans="2:7" ht="14.25" customHeight="1">
      <c r="B919" s="287" t="s">
        <v>35</v>
      </c>
      <c r="C919" s="306">
        <v>0.5</v>
      </c>
      <c r="D919" s="289" t="s">
        <v>393</v>
      </c>
      <c r="E919" s="536"/>
      <c r="F919" s="289" t="s">
        <v>349</v>
      </c>
      <c r="G919" s="525">
        <f>C919*E919</f>
        <v>0</v>
      </c>
    </row>
    <row r="920" spans="2:7" ht="6" customHeight="1">
      <c r="B920" s="163"/>
      <c r="C920" s="309"/>
      <c r="D920" s="160"/>
      <c r="E920" s="299"/>
      <c r="F920" s="160"/>
      <c r="G920" s="161"/>
    </row>
    <row r="921" spans="2:7" ht="25.5">
      <c r="B921" s="159" t="s">
        <v>808</v>
      </c>
      <c r="C921" s="309"/>
      <c r="D921" s="160"/>
      <c r="E921" s="299"/>
      <c r="F921" s="160"/>
      <c r="G921" s="161"/>
    </row>
    <row r="922" spans="2:7" ht="14.25" customHeight="1">
      <c r="B922" s="287" t="s">
        <v>28</v>
      </c>
      <c r="C922" s="408">
        <v>1</v>
      </c>
      <c r="D922" s="289" t="s">
        <v>393</v>
      </c>
      <c r="E922" s="536"/>
      <c r="F922" s="289" t="s">
        <v>349</v>
      </c>
      <c r="G922" s="525">
        <f>C922*E922</f>
        <v>0</v>
      </c>
    </row>
    <row r="923" spans="2:7" ht="6" customHeight="1">
      <c r="B923" s="163"/>
      <c r="C923" s="309"/>
      <c r="D923" s="160"/>
      <c r="E923" s="299"/>
      <c r="F923" s="160"/>
      <c r="G923" s="161"/>
    </row>
    <row r="924" spans="2:7" ht="25.5">
      <c r="B924" s="159" t="s">
        <v>799</v>
      </c>
      <c r="C924" s="309"/>
      <c r="D924" s="160"/>
      <c r="E924" s="299"/>
      <c r="F924" s="160"/>
      <c r="G924" s="161"/>
    </row>
    <row r="925" spans="2:7" ht="14.25" customHeight="1">
      <c r="B925" s="287" t="s">
        <v>28</v>
      </c>
      <c r="C925" s="408">
        <v>1</v>
      </c>
      <c r="D925" s="289" t="s">
        <v>393</v>
      </c>
      <c r="E925" s="536"/>
      <c r="F925" s="289" t="s">
        <v>349</v>
      </c>
      <c r="G925" s="525">
        <f>C925*E925</f>
        <v>0</v>
      </c>
    </row>
    <row r="926" spans="2:7" ht="6" customHeight="1">
      <c r="B926" s="163"/>
      <c r="C926" s="309"/>
      <c r="D926" s="160"/>
      <c r="E926" s="299"/>
      <c r="F926" s="160"/>
      <c r="G926" s="161"/>
    </row>
    <row r="927" spans="2:7">
      <c r="B927" s="159" t="s">
        <v>800</v>
      </c>
      <c r="C927" s="309"/>
      <c r="D927" s="160"/>
      <c r="E927" s="299"/>
      <c r="F927" s="160"/>
      <c r="G927" s="161"/>
    </row>
    <row r="928" spans="2:7" ht="14.25" customHeight="1">
      <c r="B928" s="287" t="s">
        <v>28</v>
      </c>
      <c r="C928" s="408">
        <v>1</v>
      </c>
      <c r="D928" s="289" t="s">
        <v>393</v>
      </c>
      <c r="E928" s="536"/>
      <c r="F928" s="289" t="s">
        <v>349</v>
      </c>
      <c r="G928" s="525">
        <f>C928*E928</f>
        <v>0</v>
      </c>
    </row>
    <row r="929" spans="1:7" ht="6" customHeight="1">
      <c r="B929" s="163"/>
      <c r="C929" s="309"/>
      <c r="D929" s="160"/>
      <c r="E929" s="299"/>
      <c r="F929" s="160"/>
      <c r="G929" s="161"/>
    </row>
    <row r="930" spans="1:7">
      <c r="B930" s="255" t="s">
        <v>809</v>
      </c>
      <c r="C930" s="309"/>
      <c r="D930" s="160"/>
      <c r="E930" s="299"/>
      <c r="F930" s="160"/>
      <c r="G930" s="161"/>
    </row>
    <row r="931" spans="1:7" ht="14.25" customHeight="1">
      <c r="B931" s="287" t="s">
        <v>28</v>
      </c>
      <c r="C931" s="408">
        <v>1</v>
      </c>
      <c r="D931" s="289" t="s">
        <v>393</v>
      </c>
      <c r="E931" s="536"/>
      <c r="F931" s="289" t="s">
        <v>349</v>
      </c>
      <c r="G931" s="525">
        <f>C931*E931</f>
        <v>0</v>
      </c>
    </row>
    <row r="932" spans="1:7" ht="9.75" customHeight="1" thickBot="1">
      <c r="A932" s="254"/>
      <c r="B932" s="342"/>
      <c r="C932" s="345"/>
      <c r="D932" s="342"/>
      <c r="E932" s="343"/>
      <c r="F932" s="342"/>
      <c r="G932" s="342"/>
    </row>
    <row r="933" spans="1:7" ht="9.75" customHeight="1" thickTop="1">
      <c r="A933" s="254"/>
      <c r="B933" s="164"/>
      <c r="D933" s="164"/>
      <c r="F933" s="164"/>
      <c r="G933" s="164"/>
    </row>
    <row r="934" spans="1:7" ht="14.25" customHeight="1">
      <c r="B934" s="407" t="s">
        <v>803</v>
      </c>
      <c r="G934" s="160"/>
    </row>
    <row r="935" spans="1:7" ht="14.25" customHeight="1">
      <c r="B935" s="287" t="s">
        <v>29</v>
      </c>
      <c r="C935" s="310">
        <v>20</v>
      </c>
      <c r="D935" s="289" t="s">
        <v>393</v>
      </c>
      <c r="E935" s="520">
        <f>G913+G916+G919+G922+G925+G928+G931</f>
        <v>0</v>
      </c>
      <c r="F935" s="289" t="s">
        <v>349</v>
      </c>
      <c r="G935" s="525">
        <f>C935*E935</f>
        <v>0</v>
      </c>
    </row>
    <row r="936" spans="1:7" ht="15" customHeight="1">
      <c r="B936" s="185"/>
      <c r="C936" s="221"/>
      <c r="D936" s="162"/>
      <c r="E936" s="211"/>
      <c r="F936" s="162"/>
      <c r="G936" s="222"/>
    </row>
    <row r="937" spans="1:7" ht="15" customHeight="1" thickBot="1">
      <c r="B937" s="163"/>
      <c r="C937" s="216"/>
      <c r="D937" s="160"/>
      <c r="E937" s="211"/>
      <c r="F937" s="160"/>
      <c r="G937" s="212"/>
    </row>
    <row r="938" spans="1:7" ht="15" customHeight="1" thickTop="1">
      <c r="B938" s="230"/>
      <c r="C938" s="231"/>
      <c r="D938" s="232"/>
      <c r="E938" s="233"/>
      <c r="F938" s="232"/>
      <c r="G938" s="234"/>
    </row>
    <row r="939" spans="1:7" ht="15" customHeight="1">
      <c r="B939" s="235"/>
      <c r="C939" s="236"/>
      <c r="D939" s="237"/>
      <c r="E939" s="238"/>
      <c r="F939" s="237"/>
      <c r="G939" s="239"/>
    </row>
    <row r="940" spans="1:7" ht="24.95" customHeight="1">
      <c r="B940" s="409" t="s">
        <v>810</v>
      </c>
      <c r="C940" s="241" t="s">
        <v>143</v>
      </c>
      <c r="D940" s="227" t="s">
        <v>143</v>
      </c>
      <c r="E940" s="242" t="s">
        <v>413</v>
      </c>
      <c r="F940" s="208" t="s">
        <v>349</v>
      </c>
      <c r="G940" s="523">
        <f>G935+G901</f>
        <v>0</v>
      </c>
    </row>
    <row r="941" spans="1:7" ht="31.5" customHeight="1" thickBot="1">
      <c r="B941" s="159"/>
      <c r="D941" s="164"/>
      <c r="F941" s="164"/>
    </row>
    <row r="942" spans="1:7" ht="18.75" thickBot="1">
      <c r="B942" s="410" t="s">
        <v>811</v>
      </c>
      <c r="C942" s="411"/>
      <c r="D942" s="411"/>
      <c r="E942" s="412"/>
      <c r="F942" s="413"/>
    </row>
    <row r="943" spans="1:7" ht="18.75" thickBot="1">
      <c r="B943" s="414"/>
      <c r="D943" s="164"/>
      <c r="F943" s="164"/>
    </row>
    <row r="944" spans="1:7" ht="20.100000000000001" customHeight="1" thickBot="1">
      <c r="A944" s="415" t="s">
        <v>385</v>
      </c>
      <c r="B944" s="416" t="s">
        <v>812</v>
      </c>
      <c r="D944" s="164"/>
      <c r="E944" s="160"/>
      <c r="F944" s="164"/>
    </row>
    <row r="945" spans="1:7" s="186" customFormat="1" ht="20.100000000000001" customHeight="1">
      <c r="A945" s="158"/>
      <c r="B945" s="311"/>
      <c r="C945" s="241" t="s">
        <v>143</v>
      </c>
      <c r="D945" s="227" t="s">
        <v>143</v>
      </c>
      <c r="E945" s="242" t="s">
        <v>413</v>
      </c>
      <c r="F945" s="208" t="s">
        <v>349</v>
      </c>
      <c r="G945" s="523">
        <f>G78</f>
        <v>0</v>
      </c>
    </row>
    <row r="946" spans="1:7" ht="14.25" customHeight="1" thickBot="1">
      <c r="B946" s="159"/>
      <c r="C946" s="249"/>
      <c r="D946" s="160"/>
      <c r="E946" s="211"/>
      <c r="F946" s="160"/>
      <c r="G946" s="212"/>
    </row>
    <row r="947" spans="1:7" ht="20.100000000000001" customHeight="1" thickBot="1">
      <c r="A947" s="415" t="s">
        <v>414</v>
      </c>
      <c r="B947" s="416" t="s">
        <v>813</v>
      </c>
      <c r="D947" s="164"/>
      <c r="E947" s="160"/>
      <c r="F947" s="164"/>
    </row>
    <row r="948" spans="1:7" s="186" customFormat="1" ht="20.100000000000001" customHeight="1">
      <c r="A948" s="158"/>
      <c r="B948" s="311"/>
      <c r="C948" s="241" t="s">
        <v>143</v>
      </c>
      <c r="D948" s="227" t="s">
        <v>143</v>
      </c>
      <c r="E948" s="242" t="s">
        <v>413</v>
      </c>
      <c r="F948" s="208" t="s">
        <v>349</v>
      </c>
      <c r="G948" s="523">
        <f>G185</f>
        <v>0</v>
      </c>
    </row>
    <row r="949" spans="1:7" ht="14.25" customHeight="1" thickBot="1">
      <c r="B949" s="159"/>
      <c r="D949" s="164"/>
      <c r="F949" s="164"/>
    </row>
    <row r="950" spans="1:7" ht="20.100000000000001" customHeight="1" thickBot="1">
      <c r="A950" s="415" t="s">
        <v>489</v>
      </c>
      <c r="B950" s="416" t="s">
        <v>814</v>
      </c>
      <c r="D950" s="164"/>
      <c r="E950" s="160"/>
      <c r="F950" s="164"/>
    </row>
    <row r="951" spans="1:7" s="186" customFormat="1" ht="20.100000000000001" customHeight="1">
      <c r="A951" s="158"/>
      <c r="B951" s="311"/>
      <c r="C951" s="241" t="s">
        <v>143</v>
      </c>
      <c r="D951" s="227" t="s">
        <v>143</v>
      </c>
      <c r="E951" s="242" t="s">
        <v>413</v>
      </c>
      <c r="F951" s="208" t="s">
        <v>349</v>
      </c>
      <c r="G951" s="523">
        <f>G456</f>
        <v>0</v>
      </c>
    </row>
    <row r="952" spans="1:7" ht="14.25" customHeight="1" thickBot="1">
      <c r="B952" s="159"/>
      <c r="D952" s="164"/>
      <c r="F952" s="164"/>
    </row>
    <row r="953" spans="1:7" ht="20.100000000000001" customHeight="1" thickBot="1">
      <c r="A953" s="415" t="s">
        <v>598</v>
      </c>
      <c r="B953" s="416" t="s">
        <v>648</v>
      </c>
      <c r="D953" s="164"/>
      <c r="E953" s="160"/>
      <c r="F953" s="164"/>
    </row>
    <row r="954" spans="1:7" s="186" customFormat="1" ht="20.100000000000001" customHeight="1">
      <c r="A954" s="158"/>
      <c r="B954" s="417"/>
      <c r="C954" s="241" t="s">
        <v>143</v>
      </c>
      <c r="D954" s="227" t="s">
        <v>143</v>
      </c>
      <c r="E954" s="242" t="s">
        <v>413</v>
      </c>
      <c r="F954" s="208" t="s">
        <v>349</v>
      </c>
      <c r="G954" s="523">
        <f>G586</f>
        <v>0</v>
      </c>
    </row>
    <row r="955" spans="1:7" ht="14.25" customHeight="1" thickBot="1">
      <c r="B955" s="418"/>
      <c r="C955" s="249"/>
      <c r="D955" s="160"/>
      <c r="E955" s="211"/>
      <c r="F955" s="160"/>
      <c r="G955" s="212"/>
    </row>
    <row r="956" spans="1:7" ht="20.100000000000001" customHeight="1" thickBot="1">
      <c r="A956" s="415" t="s">
        <v>649</v>
      </c>
      <c r="B956" s="416" t="s">
        <v>650</v>
      </c>
      <c r="D956" s="164"/>
      <c r="E956" s="160"/>
      <c r="F956" s="164"/>
    </row>
    <row r="957" spans="1:7" s="186" customFormat="1" ht="20.100000000000001" customHeight="1">
      <c r="A957" s="158"/>
      <c r="B957" s="417"/>
      <c r="C957" s="241" t="s">
        <v>143</v>
      </c>
      <c r="D957" s="227" t="s">
        <v>143</v>
      </c>
      <c r="E957" s="242" t="s">
        <v>413</v>
      </c>
      <c r="F957" s="208" t="s">
        <v>349</v>
      </c>
      <c r="G957" s="523">
        <f>G691</f>
        <v>0</v>
      </c>
    </row>
    <row r="958" spans="1:7" ht="14.25" customHeight="1" thickBot="1">
      <c r="B958" s="418"/>
      <c r="C958" s="249"/>
      <c r="D958" s="160"/>
      <c r="E958" s="211"/>
      <c r="F958" s="160"/>
      <c r="G958" s="212"/>
    </row>
    <row r="959" spans="1:7" ht="20.100000000000001" customHeight="1" thickBot="1">
      <c r="A959" s="415" t="s">
        <v>815</v>
      </c>
      <c r="B959" s="416" t="s">
        <v>693</v>
      </c>
      <c r="D959" s="164"/>
      <c r="E959" s="160"/>
      <c r="F959" s="164"/>
    </row>
    <row r="960" spans="1:7" s="186" customFormat="1" ht="20.100000000000001" customHeight="1">
      <c r="A960" s="158"/>
      <c r="B960" s="417"/>
      <c r="C960" s="241" t="s">
        <v>143</v>
      </c>
      <c r="D960" s="227" t="s">
        <v>143</v>
      </c>
      <c r="E960" s="242" t="s">
        <v>413</v>
      </c>
      <c r="F960" s="208" t="s">
        <v>349</v>
      </c>
      <c r="G960" s="523">
        <f>G803</f>
        <v>0</v>
      </c>
    </row>
    <row r="961" spans="1:7" ht="14.25" customHeight="1" thickBot="1">
      <c r="B961" s="418"/>
      <c r="C961" s="249"/>
      <c r="D961" s="160"/>
      <c r="E961" s="211"/>
      <c r="F961" s="160"/>
      <c r="G961" s="212"/>
    </row>
    <row r="962" spans="1:7" ht="20.100000000000001" customHeight="1" thickBot="1">
      <c r="A962" s="415" t="s">
        <v>816</v>
      </c>
      <c r="B962" s="416" t="s">
        <v>764</v>
      </c>
      <c r="D962" s="164"/>
      <c r="E962" s="160"/>
      <c r="F962" s="164"/>
    </row>
    <row r="963" spans="1:7" s="186" customFormat="1" ht="20.100000000000001" customHeight="1">
      <c r="A963" s="158"/>
      <c r="B963" s="417"/>
      <c r="C963" s="241" t="s">
        <v>143</v>
      </c>
      <c r="D963" s="227" t="s">
        <v>143</v>
      </c>
      <c r="E963" s="242" t="s">
        <v>413</v>
      </c>
      <c r="F963" s="208" t="s">
        <v>349</v>
      </c>
      <c r="G963" s="523">
        <f>G861</f>
        <v>0</v>
      </c>
    </row>
    <row r="964" spans="1:7" ht="13.5" thickBot="1">
      <c r="B964" s="159"/>
      <c r="D964" s="164"/>
      <c r="F964" s="164"/>
    </row>
    <row r="965" spans="1:7" ht="30.75" thickBot="1">
      <c r="A965" s="419" t="s">
        <v>817</v>
      </c>
      <c r="B965" s="420" t="s">
        <v>783</v>
      </c>
      <c r="D965" s="164"/>
      <c r="F965" s="164"/>
    </row>
    <row r="966" spans="1:7" s="186" customFormat="1" ht="20.100000000000001" customHeight="1">
      <c r="A966" s="158"/>
      <c r="B966" s="417"/>
      <c r="C966" s="241" t="s">
        <v>143</v>
      </c>
      <c r="D966" s="227" t="s">
        <v>143</v>
      </c>
      <c r="E966" s="242" t="s">
        <v>413</v>
      </c>
      <c r="F966" s="208" t="s">
        <v>349</v>
      </c>
      <c r="G966" s="523">
        <f>G940</f>
        <v>0</v>
      </c>
    </row>
    <row r="967" spans="1:7" ht="13.5" thickBot="1">
      <c r="B967" s="159"/>
      <c r="D967" s="164"/>
      <c r="F967" s="164"/>
    </row>
    <row r="968" spans="1:7" ht="14.25" thickTop="1" thickBot="1">
      <c r="B968" s="421"/>
      <c r="C968" s="422"/>
      <c r="D968" s="421"/>
      <c r="E968" s="423"/>
      <c r="F968" s="421"/>
      <c r="G968" s="424"/>
    </row>
    <row r="969" spans="1:7" s="160" customFormat="1" ht="24.95" customHeight="1" thickBot="1">
      <c r="A969" s="385"/>
      <c r="B969" s="425" t="s">
        <v>382</v>
      </c>
      <c r="C969" s="426" t="s">
        <v>143</v>
      </c>
      <c r="D969" s="427" t="s">
        <v>143</v>
      </c>
      <c r="E969" s="428" t="s">
        <v>143</v>
      </c>
      <c r="F969" s="429" t="s">
        <v>349</v>
      </c>
      <c r="G969" s="537">
        <f>SUM(G945:G966)</f>
        <v>0</v>
      </c>
    </row>
    <row r="970" spans="1:7" ht="18.75" thickBot="1">
      <c r="B970" s="430"/>
      <c r="C970" s="431"/>
      <c r="D970" s="432"/>
      <c r="E970" s="433"/>
      <c r="F970" s="432"/>
      <c r="G970" s="434"/>
    </row>
    <row r="971" spans="1:7" ht="13.5" thickTop="1"/>
  </sheetData>
  <mergeCells count="14">
    <mergeCell ref="B458:C458"/>
    <mergeCell ref="B785:C785"/>
    <mergeCell ref="B794:C794"/>
    <mergeCell ref="B188:D188"/>
    <mergeCell ref="B219:C219"/>
    <mergeCell ref="B236:C236"/>
    <mergeCell ref="B270:C270"/>
    <mergeCell ref="B287:C287"/>
    <mergeCell ref="B358:C358"/>
    <mergeCell ref="B80:C80"/>
    <mergeCell ref="A1:G1"/>
    <mergeCell ref="A7:G7"/>
    <mergeCell ref="B23:F23"/>
    <mergeCell ref="B30:C30"/>
  </mergeCells>
  <pageMargins left="0.74803149606299213" right="0.35433070866141736" top="0.78740157480314965" bottom="0.39370078740157483" header="0.39370078740157483" footer="0.31496062992125984"/>
  <pageSetup paperSize="9" scale="98" orientation="portrait" r:id="rId1"/>
  <headerFooter alignWithMargins="0"/>
  <rowBreaks count="25" manualBreakCount="25">
    <brk id="28" max="6" man="1"/>
    <brk id="79" max="16383" man="1"/>
    <brk id="121" max="6" man="1"/>
    <brk id="136" max="6" man="1"/>
    <brk id="164" max="6" man="1"/>
    <brk id="187" max="16383" man="1"/>
    <brk id="245" max="6" man="1"/>
    <brk id="286" max="6" man="1"/>
    <brk id="316" max="6" man="1"/>
    <brk id="436" max="6" man="1"/>
    <brk id="451" max="6" man="1"/>
    <brk id="483" max="6" man="1"/>
    <brk id="555" max="6" man="1"/>
    <brk id="573" max="6" man="1"/>
    <brk id="597" max="6" man="1"/>
    <brk id="691" max="16383" man="1"/>
    <brk id="722" max="6" man="1"/>
    <brk id="747" max="6" man="1"/>
    <brk id="759" max="6" man="1"/>
    <brk id="777" max="6" man="1"/>
    <brk id="804" max="6" man="1"/>
    <brk id="821" max="6" man="1"/>
    <brk id="862" max="16383" man="1"/>
    <brk id="902" max="16383" man="1"/>
    <brk id="9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6650-9A75-427F-B866-E981D398B10A}">
  <sheetPr>
    <tabColor rgb="FF00B0F0"/>
  </sheetPr>
  <dimension ref="A1:H843"/>
  <sheetViews>
    <sheetView showZeros="0" view="pageLayout" zoomScale="70" zoomScaleNormal="100" zoomScaleSheetLayoutView="100" zoomScalePageLayoutView="70" workbookViewId="0">
      <selection activeCell="B805" sqref="B805"/>
    </sheetView>
  </sheetViews>
  <sheetFormatPr defaultRowHeight="12.75"/>
  <cols>
    <col min="1" max="1" width="6.5703125" style="205" customWidth="1"/>
    <col min="2" max="2" width="44.7109375" style="255" customWidth="1"/>
    <col min="3" max="3" width="9.140625" style="160"/>
    <col min="4" max="4" width="3.28515625" style="161" customWidth="1"/>
    <col min="5" max="5" width="11.7109375" style="160" customWidth="1"/>
    <col min="6" max="6" width="3.7109375" style="161" customWidth="1"/>
    <col min="7" max="7" width="14" style="163" customWidth="1"/>
    <col min="8" max="8" width="14" style="164" customWidth="1"/>
    <col min="9" max="16" width="9.140625" style="164"/>
    <col min="17" max="17" width="9" style="164" customWidth="1"/>
    <col min="18" max="256" width="9.140625" style="164"/>
    <col min="257" max="257" width="5.7109375" style="164" customWidth="1"/>
    <col min="258" max="258" width="44.7109375" style="164" customWidth="1"/>
    <col min="259" max="259" width="9.140625" style="164"/>
    <col min="260" max="260" width="3.7109375" style="164" customWidth="1"/>
    <col min="261" max="261" width="11.7109375" style="164" customWidth="1"/>
    <col min="262" max="262" width="3.7109375" style="164" customWidth="1"/>
    <col min="263" max="264" width="14" style="164" customWidth="1"/>
    <col min="265" max="272" width="9.140625" style="164"/>
    <col min="273" max="273" width="9" style="164" customWidth="1"/>
    <col min="274" max="512" width="9.140625" style="164"/>
    <col min="513" max="513" width="5.7109375" style="164" customWidth="1"/>
    <col min="514" max="514" width="44.7109375" style="164" customWidth="1"/>
    <col min="515" max="515" width="9.140625" style="164"/>
    <col min="516" max="516" width="3.7109375" style="164" customWidth="1"/>
    <col min="517" max="517" width="11.7109375" style="164" customWidth="1"/>
    <col min="518" max="518" width="3.7109375" style="164" customWidth="1"/>
    <col min="519" max="520" width="14" style="164" customWidth="1"/>
    <col min="521" max="528" width="9.140625" style="164"/>
    <col min="529" max="529" width="9" style="164" customWidth="1"/>
    <col min="530" max="768" width="9.140625" style="164"/>
    <col min="769" max="769" width="5.7109375" style="164" customWidth="1"/>
    <col min="770" max="770" width="44.7109375" style="164" customWidth="1"/>
    <col min="771" max="771" width="9.140625" style="164"/>
    <col min="772" max="772" width="3.7109375" style="164" customWidth="1"/>
    <col min="773" max="773" width="11.7109375" style="164" customWidth="1"/>
    <col min="774" max="774" width="3.7109375" style="164" customWidth="1"/>
    <col min="775" max="776" width="14" style="164" customWidth="1"/>
    <col min="777" max="784" width="9.140625" style="164"/>
    <col min="785" max="785" width="9" style="164" customWidth="1"/>
    <col min="786" max="1024" width="9.140625" style="164"/>
    <col min="1025" max="1025" width="5.7109375" style="164" customWidth="1"/>
    <col min="1026" max="1026" width="44.7109375" style="164" customWidth="1"/>
    <col min="1027" max="1027" width="9.140625" style="164"/>
    <col min="1028" max="1028" width="3.7109375" style="164" customWidth="1"/>
    <col min="1029" max="1029" width="11.7109375" style="164" customWidth="1"/>
    <col min="1030" max="1030" width="3.7109375" style="164" customWidth="1"/>
    <col min="1031" max="1032" width="14" style="164" customWidth="1"/>
    <col min="1033" max="1040" width="9.140625" style="164"/>
    <col min="1041" max="1041" width="9" style="164" customWidth="1"/>
    <col min="1042" max="1280" width="9.140625" style="164"/>
    <col min="1281" max="1281" width="5.7109375" style="164" customWidth="1"/>
    <col min="1282" max="1282" width="44.7109375" style="164" customWidth="1"/>
    <col min="1283" max="1283" width="9.140625" style="164"/>
    <col min="1284" max="1284" width="3.7109375" style="164" customWidth="1"/>
    <col min="1285" max="1285" width="11.7109375" style="164" customWidth="1"/>
    <col min="1286" max="1286" width="3.7109375" style="164" customWidth="1"/>
    <col min="1287" max="1288" width="14" style="164" customWidth="1"/>
    <col min="1289" max="1296" width="9.140625" style="164"/>
    <col min="1297" max="1297" width="9" style="164" customWidth="1"/>
    <col min="1298" max="1536" width="9.140625" style="164"/>
    <col min="1537" max="1537" width="5.7109375" style="164" customWidth="1"/>
    <col min="1538" max="1538" width="44.7109375" style="164" customWidth="1"/>
    <col min="1539" max="1539" width="9.140625" style="164"/>
    <col min="1540" max="1540" width="3.7109375" style="164" customWidth="1"/>
    <col min="1541" max="1541" width="11.7109375" style="164" customWidth="1"/>
    <col min="1542" max="1542" width="3.7109375" style="164" customWidth="1"/>
    <col min="1543" max="1544" width="14" style="164" customWidth="1"/>
    <col min="1545" max="1552" width="9.140625" style="164"/>
    <col min="1553" max="1553" width="9" style="164" customWidth="1"/>
    <col min="1554" max="1792" width="9.140625" style="164"/>
    <col min="1793" max="1793" width="5.7109375" style="164" customWidth="1"/>
    <col min="1794" max="1794" width="44.7109375" style="164" customWidth="1"/>
    <col min="1795" max="1795" width="9.140625" style="164"/>
    <col min="1796" max="1796" width="3.7109375" style="164" customWidth="1"/>
    <col min="1797" max="1797" width="11.7109375" style="164" customWidth="1"/>
    <col min="1798" max="1798" width="3.7109375" style="164" customWidth="1"/>
    <col min="1799" max="1800" width="14" style="164" customWidth="1"/>
    <col min="1801" max="1808" width="9.140625" style="164"/>
    <col min="1809" max="1809" width="9" style="164" customWidth="1"/>
    <col min="1810" max="2048" width="9.140625" style="164"/>
    <col min="2049" max="2049" width="5.7109375" style="164" customWidth="1"/>
    <col min="2050" max="2050" width="44.7109375" style="164" customWidth="1"/>
    <col min="2051" max="2051" width="9.140625" style="164"/>
    <col min="2052" max="2052" width="3.7109375" style="164" customWidth="1"/>
    <col min="2053" max="2053" width="11.7109375" style="164" customWidth="1"/>
    <col min="2054" max="2054" width="3.7109375" style="164" customWidth="1"/>
    <col min="2055" max="2056" width="14" style="164" customWidth="1"/>
    <col min="2057" max="2064" width="9.140625" style="164"/>
    <col min="2065" max="2065" width="9" style="164" customWidth="1"/>
    <col min="2066" max="2304" width="9.140625" style="164"/>
    <col min="2305" max="2305" width="5.7109375" style="164" customWidth="1"/>
    <col min="2306" max="2306" width="44.7109375" style="164" customWidth="1"/>
    <col min="2307" max="2307" width="9.140625" style="164"/>
    <col min="2308" max="2308" width="3.7109375" style="164" customWidth="1"/>
    <col min="2309" max="2309" width="11.7109375" style="164" customWidth="1"/>
    <col min="2310" max="2310" width="3.7109375" style="164" customWidth="1"/>
    <col min="2311" max="2312" width="14" style="164" customWidth="1"/>
    <col min="2313" max="2320" width="9.140625" style="164"/>
    <col min="2321" max="2321" width="9" style="164" customWidth="1"/>
    <col min="2322" max="2560" width="9.140625" style="164"/>
    <col min="2561" max="2561" width="5.7109375" style="164" customWidth="1"/>
    <col min="2562" max="2562" width="44.7109375" style="164" customWidth="1"/>
    <col min="2563" max="2563" width="9.140625" style="164"/>
    <col min="2564" max="2564" width="3.7109375" style="164" customWidth="1"/>
    <col min="2565" max="2565" width="11.7109375" style="164" customWidth="1"/>
    <col min="2566" max="2566" width="3.7109375" style="164" customWidth="1"/>
    <col min="2567" max="2568" width="14" style="164" customWidth="1"/>
    <col min="2569" max="2576" width="9.140625" style="164"/>
    <col min="2577" max="2577" width="9" style="164" customWidth="1"/>
    <col min="2578" max="2816" width="9.140625" style="164"/>
    <col min="2817" max="2817" width="5.7109375" style="164" customWidth="1"/>
    <col min="2818" max="2818" width="44.7109375" style="164" customWidth="1"/>
    <col min="2819" max="2819" width="9.140625" style="164"/>
    <col min="2820" max="2820" width="3.7109375" style="164" customWidth="1"/>
    <col min="2821" max="2821" width="11.7109375" style="164" customWidth="1"/>
    <col min="2822" max="2822" width="3.7109375" style="164" customWidth="1"/>
    <col min="2823" max="2824" width="14" style="164" customWidth="1"/>
    <col min="2825" max="2832" width="9.140625" style="164"/>
    <col min="2833" max="2833" width="9" style="164" customWidth="1"/>
    <col min="2834" max="3072" width="9.140625" style="164"/>
    <col min="3073" max="3073" width="5.7109375" style="164" customWidth="1"/>
    <col min="3074" max="3074" width="44.7109375" style="164" customWidth="1"/>
    <col min="3075" max="3075" width="9.140625" style="164"/>
    <col min="3076" max="3076" width="3.7109375" style="164" customWidth="1"/>
    <col min="3077" max="3077" width="11.7109375" style="164" customWidth="1"/>
    <col min="3078" max="3078" width="3.7109375" style="164" customWidth="1"/>
    <col min="3079" max="3080" width="14" style="164" customWidth="1"/>
    <col min="3081" max="3088" width="9.140625" style="164"/>
    <col min="3089" max="3089" width="9" style="164" customWidth="1"/>
    <col min="3090" max="3328" width="9.140625" style="164"/>
    <col min="3329" max="3329" width="5.7109375" style="164" customWidth="1"/>
    <col min="3330" max="3330" width="44.7109375" style="164" customWidth="1"/>
    <col min="3331" max="3331" width="9.140625" style="164"/>
    <col min="3332" max="3332" width="3.7109375" style="164" customWidth="1"/>
    <col min="3333" max="3333" width="11.7109375" style="164" customWidth="1"/>
    <col min="3334" max="3334" width="3.7109375" style="164" customWidth="1"/>
    <col min="3335" max="3336" width="14" style="164" customWidth="1"/>
    <col min="3337" max="3344" width="9.140625" style="164"/>
    <col min="3345" max="3345" width="9" style="164" customWidth="1"/>
    <col min="3346" max="3584" width="9.140625" style="164"/>
    <col min="3585" max="3585" width="5.7109375" style="164" customWidth="1"/>
    <col min="3586" max="3586" width="44.7109375" style="164" customWidth="1"/>
    <col min="3587" max="3587" width="9.140625" style="164"/>
    <col min="3588" max="3588" width="3.7109375" style="164" customWidth="1"/>
    <col min="3589" max="3589" width="11.7109375" style="164" customWidth="1"/>
    <col min="3590" max="3590" width="3.7109375" style="164" customWidth="1"/>
    <col min="3591" max="3592" width="14" style="164" customWidth="1"/>
    <col min="3593" max="3600" width="9.140625" style="164"/>
    <col min="3601" max="3601" width="9" style="164" customWidth="1"/>
    <col min="3602" max="3840" width="9.140625" style="164"/>
    <col min="3841" max="3841" width="5.7109375" style="164" customWidth="1"/>
    <col min="3842" max="3842" width="44.7109375" style="164" customWidth="1"/>
    <col min="3843" max="3843" width="9.140625" style="164"/>
    <col min="3844" max="3844" width="3.7109375" style="164" customWidth="1"/>
    <col min="3845" max="3845" width="11.7109375" style="164" customWidth="1"/>
    <col min="3846" max="3846" width="3.7109375" style="164" customWidth="1"/>
    <col min="3847" max="3848" width="14" style="164" customWidth="1"/>
    <col min="3849" max="3856" width="9.140625" style="164"/>
    <col min="3857" max="3857" width="9" style="164" customWidth="1"/>
    <col min="3858" max="4096" width="9.140625" style="164"/>
    <col min="4097" max="4097" width="5.7109375" style="164" customWidth="1"/>
    <col min="4098" max="4098" width="44.7109375" style="164" customWidth="1"/>
    <col min="4099" max="4099" width="9.140625" style="164"/>
    <col min="4100" max="4100" width="3.7109375" style="164" customWidth="1"/>
    <col min="4101" max="4101" width="11.7109375" style="164" customWidth="1"/>
    <col min="4102" max="4102" width="3.7109375" style="164" customWidth="1"/>
    <col min="4103" max="4104" width="14" style="164" customWidth="1"/>
    <col min="4105" max="4112" width="9.140625" style="164"/>
    <col min="4113" max="4113" width="9" style="164" customWidth="1"/>
    <col min="4114" max="4352" width="9.140625" style="164"/>
    <col min="4353" max="4353" width="5.7109375" style="164" customWidth="1"/>
    <col min="4354" max="4354" width="44.7109375" style="164" customWidth="1"/>
    <col min="4355" max="4355" width="9.140625" style="164"/>
    <col min="4356" max="4356" width="3.7109375" style="164" customWidth="1"/>
    <col min="4357" max="4357" width="11.7109375" style="164" customWidth="1"/>
    <col min="4358" max="4358" width="3.7109375" style="164" customWidth="1"/>
    <col min="4359" max="4360" width="14" style="164" customWidth="1"/>
    <col min="4361" max="4368" width="9.140625" style="164"/>
    <col min="4369" max="4369" width="9" style="164" customWidth="1"/>
    <col min="4370" max="4608" width="9.140625" style="164"/>
    <col min="4609" max="4609" width="5.7109375" style="164" customWidth="1"/>
    <col min="4610" max="4610" width="44.7109375" style="164" customWidth="1"/>
    <col min="4611" max="4611" width="9.140625" style="164"/>
    <col min="4612" max="4612" width="3.7109375" style="164" customWidth="1"/>
    <col min="4613" max="4613" width="11.7109375" style="164" customWidth="1"/>
    <col min="4614" max="4614" width="3.7109375" style="164" customWidth="1"/>
    <col min="4615" max="4616" width="14" style="164" customWidth="1"/>
    <col min="4617" max="4624" width="9.140625" style="164"/>
    <col min="4625" max="4625" width="9" style="164" customWidth="1"/>
    <col min="4626" max="4864" width="9.140625" style="164"/>
    <col min="4865" max="4865" width="5.7109375" style="164" customWidth="1"/>
    <col min="4866" max="4866" width="44.7109375" style="164" customWidth="1"/>
    <col min="4867" max="4867" width="9.140625" style="164"/>
    <col min="4868" max="4868" width="3.7109375" style="164" customWidth="1"/>
    <col min="4869" max="4869" width="11.7109375" style="164" customWidth="1"/>
    <col min="4870" max="4870" width="3.7109375" style="164" customWidth="1"/>
    <col min="4871" max="4872" width="14" style="164" customWidth="1"/>
    <col min="4873" max="4880" width="9.140625" style="164"/>
    <col min="4881" max="4881" width="9" style="164" customWidth="1"/>
    <col min="4882" max="5120" width="9.140625" style="164"/>
    <col min="5121" max="5121" width="5.7109375" style="164" customWidth="1"/>
    <col min="5122" max="5122" width="44.7109375" style="164" customWidth="1"/>
    <col min="5123" max="5123" width="9.140625" style="164"/>
    <col min="5124" max="5124" width="3.7109375" style="164" customWidth="1"/>
    <col min="5125" max="5125" width="11.7109375" style="164" customWidth="1"/>
    <col min="5126" max="5126" width="3.7109375" style="164" customWidth="1"/>
    <col min="5127" max="5128" width="14" style="164" customWidth="1"/>
    <col min="5129" max="5136" width="9.140625" style="164"/>
    <col min="5137" max="5137" width="9" style="164" customWidth="1"/>
    <col min="5138" max="5376" width="9.140625" style="164"/>
    <col min="5377" max="5377" width="5.7109375" style="164" customWidth="1"/>
    <col min="5378" max="5378" width="44.7109375" style="164" customWidth="1"/>
    <col min="5379" max="5379" width="9.140625" style="164"/>
    <col min="5380" max="5380" width="3.7109375" style="164" customWidth="1"/>
    <col min="5381" max="5381" width="11.7109375" style="164" customWidth="1"/>
    <col min="5382" max="5382" width="3.7109375" style="164" customWidth="1"/>
    <col min="5383" max="5384" width="14" style="164" customWidth="1"/>
    <col min="5385" max="5392" width="9.140625" style="164"/>
    <col min="5393" max="5393" width="9" style="164" customWidth="1"/>
    <col min="5394" max="5632" width="9.140625" style="164"/>
    <col min="5633" max="5633" width="5.7109375" style="164" customWidth="1"/>
    <col min="5634" max="5634" width="44.7109375" style="164" customWidth="1"/>
    <col min="5635" max="5635" width="9.140625" style="164"/>
    <col min="5636" max="5636" width="3.7109375" style="164" customWidth="1"/>
    <col min="5637" max="5637" width="11.7109375" style="164" customWidth="1"/>
    <col min="5638" max="5638" width="3.7109375" style="164" customWidth="1"/>
    <col min="5639" max="5640" width="14" style="164" customWidth="1"/>
    <col min="5641" max="5648" width="9.140625" style="164"/>
    <col min="5649" max="5649" width="9" style="164" customWidth="1"/>
    <col min="5650" max="5888" width="9.140625" style="164"/>
    <col min="5889" max="5889" width="5.7109375" style="164" customWidth="1"/>
    <col min="5890" max="5890" width="44.7109375" style="164" customWidth="1"/>
    <col min="5891" max="5891" width="9.140625" style="164"/>
    <col min="5892" max="5892" width="3.7109375" style="164" customWidth="1"/>
    <col min="5893" max="5893" width="11.7109375" style="164" customWidth="1"/>
    <col min="5894" max="5894" width="3.7109375" style="164" customWidth="1"/>
    <col min="5895" max="5896" width="14" style="164" customWidth="1"/>
    <col min="5897" max="5904" width="9.140625" style="164"/>
    <col min="5905" max="5905" width="9" style="164" customWidth="1"/>
    <col min="5906" max="6144" width="9.140625" style="164"/>
    <col min="6145" max="6145" width="5.7109375" style="164" customWidth="1"/>
    <col min="6146" max="6146" width="44.7109375" style="164" customWidth="1"/>
    <col min="6147" max="6147" width="9.140625" style="164"/>
    <col min="6148" max="6148" width="3.7109375" style="164" customWidth="1"/>
    <col min="6149" max="6149" width="11.7109375" style="164" customWidth="1"/>
    <col min="6150" max="6150" width="3.7109375" style="164" customWidth="1"/>
    <col min="6151" max="6152" width="14" style="164" customWidth="1"/>
    <col min="6153" max="6160" width="9.140625" style="164"/>
    <col min="6161" max="6161" width="9" style="164" customWidth="1"/>
    <col min="6162" max="6400" width="9.140625" style="164"/>
    <col min="6401" max="6401" width="5.7109375" style="164" customWidth="1"/>
    <col min="6402" max="6402" width="44.7109375" style="164" customWidth="1"/>
    <col min="6403" max="6403" width="9.140625" style="164"/>
    <col min="6404" max="6404" width="3.7109375" style="164" customWidth="1"/>
    <col min="6405" max="6405" width="11.7109375" style="164" customWidth="1"/>
    <col min="6406" max="6406" width="3.7109375" style="164" customWidth="1"/>
    <col min="6407" max="6408" width="14" style="164" customWidth="1"/>
    <col min="6409" max="6416" width="9.140625" style="164"/>
    <col min="6417" max="6417" width="9" style="164" customWidth="1"/>
    <col min="6418" max="6656" width="9.140625" style="164"/>
    <col min="6657" max="6657" width="5.7109375" style="164" customWidth="1"/>
    <col min="6658" max="6658" width="44.7109375" style="164" customWidth="1"/>
    <col min="6659" max="6659" width="9.140625" style="164"/>
    <col min="6660" max="6660" width="3.7109375" style="164" customWidth="1"/>
    <col min="6661" max="6661" width="11.7109375" style="164" customWidth="1"/>
    <col min="6662" max="6662" width="3.7109375" style="164" customWidth="1"/>
    <col min="6663" max="6664" width="14" style="164" customWidth="1"/>
    <col min="6665" max="6672" width="9.140625" style="164"/>
    <col min="6673" max="6673" width="9" style="164" customWidth="1"/>
    <col min="6674" max="6912" width="9.140625" style="164"/>
    <col min="6913" max="6913" width="5.7109375" style="164" customWidth="1"/>
    <col min="6914" max="6914" width="44.7109375" style="164" customWidth="1"/>
    <col min="6915" max="6915" width="9.140625" style="164"/>
    <col min="6916" max="6916" width="3.7109375" style="164" customWidth="1"/>
    <col min="6917" max="6917" width="11.7109375" style="164" customWidth="1"/>
    <col min="6918" max="6918" width="3.7109375" style="164" customWidth="1"/>
    <col min="6919" max="6920" width="14" style="164" customWidth="1"/>
    <col min="6921" max="6928" width="9.140625" style="164"/>
    <col min="6929" max="6929" width="9" style="164" customWidth="1"/>
    <col min="6930" max="7168" width="9.140625" style="164"/>
    <col min="7169" max="7169" width="5.7109375" style="164" customWidth="1"/>
    <col min="7170" max="7170" width="44.7109375" style="164" customWidth="1"/>
    <col min="7171" max="7171" width="9.140625" style="164"/>
    <col min="7172" max="7172" width="3.7109375" style="164" customWidth="1"/>
    <col min="7173" max="7173" width="11.7109375" style="164" customWidth="1"/>
    <col min="7174" max="7174" width="3.7109375" style="164" customWidth="1"/>
    <col min="7175" max="7176" width="14" style="164" customWidth="1"/>
    <col min="7177" max="7184" width="9.140625" style="164"/>
    <col min="7185" max="7185" width="9" style="164" customWidth="1"/>
    <col min="7186" max="7424" width="9.140625" style="164"/>
    <col min="7425" max="7425" width="5.7109375" style="164" customWidth="1"/>
    <col min="7426" max="7426" width="44.7109375" style="164" customWidth="1"/>
    <col min="7427" max="7427" width="9.140625" style="164"/>
    <col min="7428" max="7428" width="3.7109375" style="164" customWidth="1"/>
    <col min="7429" max="7429" width="11.7109375" style="164" customWidth="1"/>
    <col min="7430" max="7430" width="3.7109375" style="164" customWidth="1"/>
    <col min="7431" max="7432" width="14" style="164" customWidth="1"/>
    <col min="7433" max="7440" width="9.140625" style="164"/>
    <col min="7441" max="7441" width="9" style="164" customWidth="1"/>
    <col min="7442" max="7680" width="9.140625" style="164"/>
    <col min="7681" max="7681" width="5.7109375" style="164" customWidth="1"/>
    <col min="7682" max="7682" width="44.7109375" style="164" customWidth="1"/>
    <col min="7683" max="7683" width="9.140625" style="164"/>
    <col min="7684" max="7684" width="3.7109375" style="164" customWidth="1"/>
    <col min="7685" max="7685" width="11.7109375" style="164" customWidth="1"/>
    <col min="7686" max="7686" width="3.7109375" style="164" customWidth="1"/>
    <col min="7687" max="7688" width="14" style="164" customWidth="1"/>
    <col min="7689" max="7696" width="9.140625" style="164"/>
    <col min="7697" max="7697" width="9" style="164" customWidth="1"/>
    <col min="7698" max="7936" width="9.140625" style="164"/>
    <col min="7937" max="7937" width="5.7109375" style="164" customWidth="1"/>
    <col min="7938" max="7938" width="44.7109375" style="164" customWidth="1"/>
    <col min="7939" max="7939" width="9.140625" style="164"/>
    <col min="7940" max="7940" width="3.7109375" style="164" customWidth="1"/>
    <col min="7941" max="7941" width="11.7109375" style="164" customWidth="1"/>
    <col min="7942" max="7942" width="3.7109375" style="164" customWidth="1"/>
    <col min="7943" max="7944" width="14" style="164" customWidth="1"/>
    <col min="7945" max="7952" width="9.140625" style="164"/>
    <col min="7953" max="7953" width="9" style="164" customWidth="1"/>
    <col min="7954" max="8192" width="9.140625" style="164"/>
    <col min="8193" max="8193" width="5.7109375" style="164" customWidth="1"/>
    <col min="8194" max="8194" width="44.7109375" style="164" customWidth="1"/>
    <col min="8195" max="8195" width="9.140625" style="164"/>
    <col min="8196" max="8196" width="3.7109375" style="164" customWidth="1"/>
    <col min="8197" max="8197" width="11.7109375" style="164" customWidth="1"/>
    <col min="8198" max="8198" width="3.7109375" style="164" customWidth="1"/>
    <col min="8199" max="8200" width="14" style="164" customWidth="1"/>
    <col min="8201" max="8208" width="9.140625" style="164"/>
    <col min="8209" max="8209" width="9" style="164" customWidth="1"/>
    <col min="8210" max="8448" width="9.140625" style="164"/>
    <col min="8449" max="8449" width="5.7109375" style="164" customWidth="1"/>
    <col min="8450" max="8450" width="44.7109375" style="164" customWidth="1"/>
    <col min="8451" max="8451" width="9.140625" style="164"/>
    <col min="8452" max="8452" width="3.7109375" style="164" customWidth="1"/>
    <col min="8453" max="8453" width="11.7109375" style="164" customWidth="1"/>
    <col min="8454" max="8454" width="3.7109375" style="164" customWidth="1"/>
    <col min="8455" max="8456" width="14" style="164" customWidth="1"/>
    <col min="8457" max="8464" width="9.140625" style="164"/>
    <col min="8465" max="8465" width="9" style="164" customWidth="1"/>
    <col min="8466" max="8704" width="9.140625" style="164"/>
    <col min="8705" max="8705" width="5.7109375" style="164" customWidth="1"/>
    <col min="8706" max="8706" width="44.7109375" style="164" customWidth="1"/>
    <col min="8707" max="8707" width="9.140625" style="164"/>
    <col min="8708" max="8708" width="3.7109375" style="164" customWidth="1"/>
    <col min="8709" max="8709" width="11.7109375" style="164" customWidth="1"/>
    <col min="8710" max="8710" width="3.7109375" style="164" customWidth="1"/>
    <col min="8711" max="8712" width="14" style="164" customWidth="1"/>
    <col min="8713" max="8720" width="9.140625" style="164"/>
    <col min="8721" max="8721" width="9" style="164" customWidth="1"/>
    <col min="8722" max="8960" width="9.140625" style="164"/>
    <col min="8961" max="8961" width="5.7109375" style="164" customWidth="1"/>
    <col min="8962" max="8962" width="44.7109375" style="164" customWidth="1"/>
    <col min="8963" max="8963" width="9.140625" style="164"/>
    <col min="8964" max="8964" width="3.7109375" style="164" customWidth="1"/>
    <col min="8965" max="8965" width="11.7109375" style="164" customWidth="1"/>
    <col min="8966" max="8966" width="3.7109375" style="164" customWidth="1"/>
    <col min="8967" max="8968" width="14" style="164" customWidth="1"/>
    <col min="8969" max="8976" width="9.140625" style="164"/>
    <col min="8977" max="8977" width="9" style="164" customWidth="1"/>
    <col min="8978" max="9216" width="9.140625" style="164"/>
    <col min="9217" max="9217" width="5.7109375" style="164" customWidth="1"/>
    <col min="9218" max="9218" width="44.7109375" style="164" customWidth="1"/>
    <col min="9219" max="9219" width="9.140625" style="164"/>
    <col min="9220" max="9220" width="3.7109375" style="164" customWidth="1"/>
    <col min="9221" max="9221" width="11.7109375" style="164" customWidth="1"/>
    <col min="9222" max="9222" width="3.7109375" style="164" customWidth="1"/>
    <col min="9223" max="9224" width="14" style="164" customWidth="1"/>
    <col min="9225" max="9232" width="9.140625" style="164"/>
    <col min="9233" max="9233" width="9" style="164" customWidth="1"/>
    <col min="9234" max="9472" width="9.140625" style="164"/>
    <col min="9473" max="9473" width="5.7109375" style="164" customWidth="1"/>
    <col min="9474" max="9474" width="44.7109375" style="164" customWidth="1"/>
    <col min="9475" max="9475" width="9.140625" style="164"/>
    <col min="9476" max="9476" width="3.7109375" style="164" customWidth="1"/>
    <col min="9477" max="9477" width="11.7109375" style="164" customWidth="1"/>
    <col min="9478" max="9478" width="3.7109375" style="164" customWidth="1"/>
    <col min="9479" max="9480" width="14" style="164" customWidth="1"/>
    <col min="9481" max="9488" width="9.140625" style="164"/>
    <col min="9489" max="9489" width="9" style="164" customWidth="1"/>
    <col min="9490" max="9728" width="9.140625" style="164"/>
    <col min="9729" max="9729" width="5.7109375" style="164" customWidth="1"/>
    <col min="9730" max="9730" width="44.7109375" style="164" customWidth="1"/>
    <col min="9731" max="9731" width="9.140625" style="164"/>
    <col min="9732" max="9732" width="3.7109375" style="164" customWidth="1"/>
    <col min="9733" max="9733" width="11.7109375" style="164" customWidth="1"/>
    <col min="9734" max="9734" width="3.7109375" style="164" customWidth="1"/>
    <col min="9735" max="9736" width="14" style="164" customWidth="1"/>
    <col min="9737" max="9744" width="9.140625" style="164"/>
    <col min="9745" max="9745" width="9" style="164" customWidth="1"/>
    <col min="9746" max="9984" width="9.140625" style="164"/>
    <col min="9985" max="9985" width="5.7109375" style="164" customWidth="1"/>
    <col min="9986" max="9986" width="44.7109375" style="164" customWidth="1"/>
    <col min="9987" max="9987" width="9.140625" style="164"/>
    <col min="9988" max="9988" width="3.7109375" style="164" customWidth="1"/>
    <col min="9989" max="9989" width="11.7109375" style="164" customWidth="1"/>
    <col min="9990" max="9990" width="3.7109375" style="164" customWidth="1"/>
    <col min="9991" max="9992" width="14" style="164" customWidth="1"/>
    <col min="9993" max="10000" width="9.140625" style="164"/>
    <col min="10001" max="10001" width="9" style="164" customWidth="1"/>
    <col min="10002" max="10240" width="9.140625" style="164"/>
    <col min="10241" max="10241" width="5.7109375" style="164" customWidth="1"/>
    <col min="10242" max="10242" width="44.7109375" style="164" customWidth="1"/>
    <col min="10243" max="10243" width="9.140625" style="164"/>
    <col min="10244" max="10244" width="3.7109375" style="164" customWidth="1"/>
    <col min="10245" max="10245" width="11.7109375" style="164" customWidth="1"/>
    <col min="10246" max="10246" width="3.7109375" style="164" customWidth="1"/>
    <col min="10247" max="10248" width="14" style="164" customWidth="1"/>
    <col min="10249" max="10256" width="9.140625" style="164"/>
    <col min="10257" max="10257" width="9" style="164" customWidth="1"/>
    <col min="10258" max="10496" width="9.140625" style="164"/>
    <col min="10497" max="10497" width="5.7109375" style="164" customWidth="1"/>
    <col min="10498" max="10498" width="44.7109375" style="164" customWidth="1"/>
    <col min="10499" max="10499" width="9.140625" style="164"/>
    <col min="10500" max="10500" width="3.7109375" style="164" customWidth="1"/>
    <col min="10501" max="10501" width="11.7109375" style="164" customWidth="1"/>
    <col min="10502" max="10502" width="3.7109375" style="164" customWidth="1"/>
    <col min="10503" max="10504" width="14" style="164" customWidth="1"/>
    <col min="10505" max="10512" width="9.140625" style="164"/>
    <col min="10513" max="10513" width="9" style="164" customWidth="1"/>
    <col min="10514" max="10752" width="9.140625" style="164"/>
    <col min="10753" max="10753" width="5.7109375" style="164" customWidth="1"/>
    <col min="10754" max="10754" width="44.7109375" style="164" customWidth="1"/>
    <col min="10755" max="10755" width="9.140625" style="164"/>
    <col min="10756" max="10756" width="3.7109375" style="164" customWidth="1"/>
    <col min="10757" max="10757" width="11.7109375" style="164" customWidth="1"/>
    <col min="10758" max="10758" width="3.7109375" style="164" customWidth="1"/>
    <col min="10759" max="10760" width="14" style="164" customWidth="1"/>
    <col min="10761" max="10768" width="9.140625" style="164"/>
    <col min="10769" max="10769" width="9" style="164" customWidth="1"/>
    <col min="10770" max="11008" width="9.140625" style="164"/>
    <col min="11009" max="11009" width="5.7109375" style="164" customWidth="1"/>
    <col min="11010" max="11010" width="44.7109375" style="164" customWidth="1"/>
    <col min="11011" max="11011" width="9.140625" style="164"/>
    <col min="11012" max="11012" width="3.7109375" style="164" customWidth="1"/>
    <col min="11013" max="11013" width="11.7109375" style="164" customWidth="1"/>
    <col min="11014" max="11014" width="3.7109375" style="164" customWidth="1"/>
    <col min="11015" max="11016" width="14" style="164" customWidth="1"/>
    <col min="11017" max="11024" width="9.140625" style="164"/>
    <col min="11025" max="11025" width="9" style="164" customWidth="1"/>
    <col min="11026" max="11264" width="9.140625" style="164"/>
    <col min="11265" max="11265" width="5.7109375" style="164" customWidth="1"/>
    <col min="11266" max="11266" width="44.7109375" style="164" customWidth="1"/>
    <col min="11267" max="11267" width="9.140625" style="164"/>
    <col min="11268" max="11268" width="3.7109375" style="164" customWidth="1"/>
    <col min="11269" max="11269" width="11.7109375" style="164" customWidth="1"/>
    <col min="11270" max="11270" width="3.7109375" style="164" customWidth="1"/>
    <col min="11271" max="11272" width="14" style="164" customWidth="1"/>
    <col min="11273" max="11280" width="9.140625" style="164"/>
    <col min="11281" max="11281" width="9" style="164" customWidth="1"/>
    <col min="11282" max="11520" width="9.140625" style="164"/>
    <col min="11521" max="11521" width="5.7109375" style="164" customWidth="1"/>
    <col min="11522" max="11522" width="44.7109375" style="164" customWidth="1"/>
    <col min="11523" max="11523" width="9.140625" style="164"/>
    <col min="11524" max="11524" width="3.7109375" style="164" customWidth="1"/>
    <col min="11525" max="11525" width="11.7109375" style="164" customWidth="1"/>
    <col min="11526" max="11526" width="3.7109375" style="164" customWidth="1"/>
    <col min="11527" max="11528" width="14" style="164" customWidth="1"/>
    <col min="11529" max="11536" width="9.140625" style="164"/>
    <col min="11537" max="11537" width="9" style="164" customWidth="1"/>
    <col min="11538" max="11776" width="9.140625" style="164"/>
    <col min="11777" max="11777" width="5.7109375" style="164" customWidth="1"/>
    <col min="11778" max="11778" width="44.7109375" style="164" customWidth="1"/>
    <col min="11779" max="11779" width="9.140625" style="164"/>
    <col min="11780" max="11780" width="3.7109375" style="164" customWidth="1"/>
    <col min="11781" max="11781" width="11.7109375" style="164" customWidth="1"/>
    <col min="11782" max="11782" width="3.7109375" style="164" customWidth="1"/>
    <col min="11783" max="11784" width="14" style="164" customWidth="1"/>
    <col min="11785" max="11792" width="9.140625" style="164"/>
    <col min="11793" max="11793" width="9" style="164" customWidth="1"/>
    <col min="11794" max="12032" width="9.140625" style="164"/>
    <col min="12033" max="12033" width="5.7109375" style="164" customWidth="1"/>
    <col min="12034" max="12034" width="44.7109375" style="164" customWidth="1"/>
    <col min="12035" max="12035" width="9.140625" style="164"/>
    <col min="12036" max="12036" width="3.7109375" style="164" customWidth="1"/>
    <col min="12037" max="12037" width="11.7109375" style="164" customWidth="1"/>
    <col min="12038" max="12038" width="3.7109375" style="164" customWidth="1"/>
    <col min="12039" max="12040" width="14" style="164" customWidth="1"/>
    <col min="12041" max="12048" width="9.140625" style="164"/>
    <col min="12049" max="12049" width="9" style="164" customWidth="1"/>
    <col min="12050" max="12288" width="9.140625" style="164"/>
    <col min="12289" max="12289" width="5.7109375" style="164" customWidth="1"/>
    <col min="12290" max="12290" width="44.7109375" style="164" customWidth="1"/>
    <col min="12291" max="12291" width="9.140625" style="164"/>
    <col min="12292" max="12292" width="3.7109375" style="164" customWidth="1"/>
    <col min="12293" max="12293" width="11.7109375" style="164" customWidth="1"/>
    <col min="12294" max="12294" width="3.7109375" style="164" customWidth="1"/>
    <col min="12295" max="12296" width="14" style="164" customWidth="1"/>
    <col min="12297" max="12304" width="9.140625" style="164"/>
    <col min="12305" max="12305" width="9" style="164" customWidth="1"/>
    <col min="12306" max="12544" width="9.140625" style="164"/>
    <col min="12545" max="12545" width="5.7109375" style="164" customWidth="1"/>
    <col min="12546" max="12546" width="44.7109375" style="164" customWidth="1"/>
    <col min="12547" max="12547" width="9.140625" style="164"/>
    <col min="12548" max="12548" width="3.7109375" style="164" customWidth="1"/>
    <col min="12549" max="12549" width="11.7109375" style="164" customWidth="1"/>
    <col min="12550" max="12550" width="3.7109375" style="164" customWidth="1"/>
    <col min="12551" max="12552" width="14" style="164" customWidth="1"/>
    <col min="12553" max="12560" width="9.140625" style="164"/>
    <col min="12561" max="12561" width="9" style="164" customWidth="1"/>
    <col min="12562" max="12800" width="9.140625" style="164"/>
    <col min="12801" max="12801" width="5.7109375" style="164" customWidth="1"/>
    <col min="12802" max="12802" width="44.7109375" style="164" customWidth="1"/>
    <col min="12803" max="12803" width="9.140625" style="164"/>
    <col min="12804" max="12804" width="3.7109375" style="164" customWidth="1"/>
    <col min="12805" max="12805" width="11.7109375" style="164" customWidth="1"/>
    <col min="12806" max="12806" width="3.7109375" style="164" customWidth="1"/>
    <col min="12807" max="12808" width="14" style="164" customWidth="1"/>
    <col min="12809" max="12816" width="9.140625" style="164"/>
    <col min="12817" max="12817" width="9" style="164" customWidth="1"/>
    <col min="12818" max="13056" width="9.140625" style="164"/>
    <col min="13057" max="13057" width="5.7109375" style="164" customWidth="1"/>
    <col min="13058" max="13058" width="44.7109375" style="164" customWidth="1"/>
    <col min="13059" max="13059" width="9.140625" style="164"/>
    <col min="13060" max="13060" width="3.7109375" style="164" customWidth="1"/>
    <col min="13061" max="13061" width="11.7109375" style="164" customWidth="1"/>
    <col min="13062" max="13062" width="3.7109375" style="164" customWidth="1"/>
    <col min="13063" max="13064" width="14" style="164" customWidth="1"/>
    <col min="13065" max="13072" width="9.140625" style="164"/>
    <col min="13073" max="13073" width="9" style="164" customWidth="1"/>
    <col min="13074" max="13312" width="9.140625" style="164"/>
    <col min="13313" max="13313" width="5.7109375" style="164" customWidth="1"/>
    <col min="13314" max="13314" width="44.7109375" style="164" customWidth="1"/>
    <col min="13315" max="13315" width="9.140625" style="164"/>
    <col min="13316" max="13316" width="3.7109375" style="164" customWidth="1"/>
    <col min="13317" max="13317" width="11.7109375" style="164" customWidth="1"/>
    <col min="13318" max="13318" width="3.7109375" style="164" customWidth="1"/>
    <col min="13319" max="13320" width="14" style="164" customWidth="1"/>
    <col min="13321" max="13328" width="9.140625" style="164"/>
    <col min="13329" max="13329" width="9" style="164" customWidth="1"/>
    <col min="13330" max="13568" width="9.140625" style="164"/>
    <col min="13569" max="13569" width="5.7109375" style="164" customWidth="1"/>
    <col min="13570" max="13570" width="44.7109375" style="164" customWidth="1"/>
    <col min="13571" max="13571" width="9.140625" style="164"/>
    <col min="13572" max="13572" width="3.7109375" style="164" customWidth="1"/>
    <col min="13573" max="13573" width="11.7109375" style="164" customWidth="1"/>
    <col min="13574" max="13574" width="3.7109375" style="164" customWidth="1"/>
    <col min="13575" max="13576" width="14" style="164" customWidth="1"/>
    <col min="13577" max="13584" width="9.140625" style="164"/>
    <col min="13585" max="13585" width="9" style="164" customWidth="1"/>
    <col min="13586" max="13824" width="9.140625" style="164"/>
    <col min="13825" max="13825" width="5.7109375" style="164" customWidth="1"/>
    <col min="13826" max="13826" width="44.7109375" style="164" customWidth="1"/>
    <col min="13827" max="13827" width="9.140625" style="164"/>
    <col min="13828" max="13828" width="3.7109375" style="164" customWidth="1"/>
    <col min="13829" max="13829" width="11.7109375" style="164" customWidth="1"/>
    <col min="13830" max="13830" width="3.7109375" style="164" customWidth="1"/>
    <col min="13831" max="13832" width="14" style="164" customWidth="1"/>
    <col min="13833" max="13840" width="9.140625" style="164"/>
    <col min="13841" max="13841" width="9" style="164" customWidth="1"/>
    <col min="13842" max="14080" width="9.140625" style="164"/>
    <col min="14081" max="14081" width="5.7109375" style="164" customWidth="1"/>
    <col min="14082" max="14082" width="44.7109375" style="164" customWidth="1"/>
    <col min="14083" max="14083" width="9.140625" style="164"/>
    <col min="14084" max="14084" width="3.7109375" style="164" customWidth="1"/>
    <col min="14085" max="14085" width="11.7109375" style="164" customWidth="1"/>
    <col min="14086" max="14086" width="3.7109375" style="164" customWidth="1"/>
    <col min="14087" max="14088" width="14" style="164" customWidth="1"/>
    <col min="14089" max="14096" width="9.140625" style="164"/>
    <col min="14097" max="14097" width="9" style="164" customWidth="1"/>
    <col min="14098" max="14336" width="9.140625" style="164"/>
    <col min="14337" max="14337" width="5.7109375" style="164" customWidth="1"/>
    <col min="14338" max="14338" width="44.7109375" style="164" customWidth="1"/>
    <col min="14339" max="14339" width="9.140625" style="164"/>
    <col min="14340" max="14340" width="3.7109375" style="164" customWidth="1"/>
    <col min="14341" max="14341" width="11.7109375" style="164" customWidth="1"/>
    <col min="14342" max="14342" width="3.7109375" style="164" customWidth="1"/>
    <col min="14343" max="14344" width="14" style="164" customWidth="1"/>
    <col min="14345" max="14352" width="9.140625" style="164"/>
    <col min="14353" max="14353" width="9" style="164" customWidth="1"/>
    <col min="14354" max="14592" width="9.140625" style="164"/>
    <col min="14593" max="14593" width="5.7109375" style="164" customWidth="1"/>
    <col min="14594" max="14594" width="44.7109375" style="164" customWidth="1"/>
    <col min="14595" max="14595" width="9.140625" style="164"/>
    <col min="14596" max="14596" width="3.7109375" style="164" customWidth="1"/>
    <col min="14597" max="14597" width="11.7109375" style="164" customWidth="1"/>
    <col min="14598" max="14598" width="3.7109375" style="164" customWidth="1"/>
    <col min="14599" max="14600" width="14" style="164" customWidth="1"/>
    <col min="14601" max="14608" width="9.140625" style="164"/>
    <col min="14609" max="14609" width="9" style="164" customWidth="1"/>
    <col min="14610" max="14848" width="9.140625" style="164"/>
    <col min="14849" max="14849" width="5.7109375" style="164" customWidth="1"/>
    <col min="14850" max="14850" width="44.7109375" style="164" customWidth="1"/>
    <col min="14851" max="14851" width="9.140625" style="164"/>
    <col min="14852" max="14852" width="3.7109375" style="164" customWidth="1"/>
    <col min="14853" max="14853" width="11.7109375" style="164" customWidth="1"/>
    <col min="14854" max="14854" width="3.7109375" style="164" customWidth="1"/>
    <col min="14855" max="14856" width="14" style="164" customWidth="1"/>
    <col min="14857" max="14864" width="9.140625" style="164"/>
    <col min="14865" max="14865" width="9" style="164" customWidth="1"/>
    <col min="14866" max="15104" width="9.140625" style="164"/>
    <col min="15105" max="15105" width="5.7109375" style="164" customWidth="1"/>
    <col min="15106" max="15106" width="44.7109375" style="164" customWidth="1"/>
    <col min="15107" max="15107" width="9.140625" style="164"/>
    <col min="15108" max="15108" width="3.7109375" style="164" customWidth="1"/>
    <col min="15109" max="15109" width="11.7109375" style="164" customWidth="1"/>
    <col min="15110" max="15110" width="3.7109375" style="164" customWidth="1"/>
    <col min="15111" max="15112" width="14" style="164" customWidth="1"/>
    <col min="15113" max="15120" width="9.140625" style="164"/>
    <col min="15121" max="15121" width="9" style="164" customWidth="1"/>
    <col min="15122" max="15360" width="9.140625" style="164"/>
    <col min="15361" max="15361" width="5.7109375" style="164" customWidth="1"/>
    <col min="15362" max="15362" width="44.7109375" style="164" customWidth="1"/>
    <col min="15363" max="15363" width="9.140625" style="164"/>
    <col min="15364" max="15364" width="3.7109375" style="164" customWidth="1"/>
    <col min="15365" max="15365" width="11.7109375" style="164" customWidth="1"/>
    <col min="15366" max="15366" width="3.7109375" style="164" customWidth="1"/>
    <col min="15367" max="15368" width="14" style="164" customWidth="1"/>
    <col min="15369" max="15376" width="9.140625" style="164"/>
    <col min="15377" max="15377" width="9" style="164" customWidth="1"/>
    <col min="15378" max="15616" width="9.140625" style="164"/>
    <col min="15617" max="15617" width="5.7109375" style="164" customWidth="1"/>
    <col min="15618" max="15618" width="44.7109375" style="164" customWidth="1"/>
    <col min="15619" max="15619" width="9.140625" style="164"/>
    <col min="15620" max="15620" width="3.7109375" style="164" customWidth="1"/>
    <col min="15621" max="15621" width="11.7109375" style="164" customWidth="1"/>
    <col min="15622" max="15622" width="3.7109375" style="164" customWidth="1"/>
    <col min="15623" max="15624" width="14" style="164" customWidth="1"/>
    <col min="15625" max="15632" width="9.140625" style="164"/>
    <col min="15633" max="15633" width="9" style="164" customWidth="1"/>
    <col min="15634" max="15872" width="9.140625" style="164"/>
    <col min="15873" max="15873" width="5.7109375" style="164" customWidth="1"/>
    <col min="15874" max="15874" width="44.7109375" style="164" customWidth="1"/>
    <col min="15875" max="15875" width="9.140625" style="164"/>
    <col min="15876" max="15876" width="3.7109375" style="164" customWidth="1"/>
    <col min="15877" max="15877" width="11.7109375" style="164" customWidth="1"/>
    <col min="15878" max="15878" width="3.7109375" style="164" customWidth="1"/>
    <col min="15879" max="15880" width="14" style="164" customWidth="1"/>
    <col min="15881" max="15888" width="9.140625" style="164"/>
    <col min="15889" max="15889" width="9" style="164" customWidth="1"/>
    <col min="15890" max="16128" width="9.140625" style="164"/>
    <col min="16129" max="16129" width="5.7109375" style="164" customWidth="1"/>
    <col min="16130" max="16130" width="44.7109375" style="164" customWidth="1"/>
    <col min="16131" max="16131" width="9.140625" style="164"/>
    <col min="16132" max="16132" width="3.7109375" style="164" customWidth="1"/>
    <col min="16133" max="16133" width="11.7109375" style="164" customWidth="1"/>
    <col min="16134" max="16134" width="3.7109375" style="164" customWidth="1"/>
    <col min="16135" max="16136" width="14" style="164" customWidth="1"/>
    <col min="16137" max="16144" width="9.140625" style="164"/>
    <col min="16145" max="16145" width="9" style="164" customWidth="1"/>
    <col min="16146" max="16384" width="9.140625" style="164"/>
  </cols>
  <sheetData>
    <row r="1" spans="1:7" ht="18.75" customHeight="1">
      <c r="A1" s="703"/>
      <c r="B1" s="703"/>
      <c r="C1" s="703"/>
      <c r="D1" s="703"/>
      <c r="E1" s="703"/>
      <c r="F1" s="703"/>
      <c r="G1" s="703"/>
    </row>
    <row r="2" spans="1:7" ht="12.75" customHeight="1">
      <c r="B2" s="165"/>
      <c r="C2" s="162"/>
      <c r="D2" s="166"/>
      <c r="E2" s="166"/>
      <c r="F2" s="166"/>
    </row>
    <row r="3" spans="1:7" ht="12.75" customHeight="1">
      <c r="B3" s="165"/>
      <c r="C3" s="162"/>
      <c r="D3" s="166"/>
      <c r="E3" s="166"/>
      <c r="F3" s="166"/>
    </row>
    <row r="4" spans="1:7" ht="12.75" customHeight="1">
      <c r="B4" s="159"/>
    </row>
    <row r="5" spans="1:7" ht="12.75" customHeight="1">
      <c r="B5" s="159"/>
    </row>
    <row r="6" spans="1:7" ht="12.75" customHeight="1">
      <c r="B6" s="159"/>
    </row>
    <row r="7" spans="1:7" s="167" customFormat="1" ht="27">
      <c r="A7" s="168"/>
      <c r="B7" s="716" t="s">
        <v>818</v>
      </c>
      <c r="C7" s="717"/>
      <c r="D7" s="717"/>
      <c r="E7" s="717"/>
      <c r="F7" s="169"/>
      <c r="G7" s="170"/>
    </row>
    <row r="8" spans="1:7" s="167" customFormat="1" ht="27.75">
      <c r="A8" s="168"/>
      <c r="B8" s="435"/>
      <c r="C8" s="436"/>
      <c r="D8" s="436"/>
      <c r="E8" s="436"/>
      <c r="F8" s="169"/>
      <c r="G8" s="170"/>
    </row>
    <row r="9" spans="1:7" s="167" customFormat="1" ht="18.75" customHeight="1">
      <c r="A9" s="168"/>
      <c r="B9" s="437" t="s">
        <v>819</v>
      </c>
      <c r="C9" s="171" t="s">
        <v>820</v>
      </c>
      <c r="D9" s="172"/>
      <c r="E9" s="173" t="s">
        <v>821</v>
      </c>
      <c r="F9" s="174" t="s">
        <v>368</v>
      </c>
      <c r="G9" s="175">
        <v>902</v>
      </c>
    </row>
    <row r="10" spans="1:7" s="167" customFormat="1" ht="18.75" customHeight="1">
      <c r="A10" s="168"/>
      <c r="B10" s="437" t="s">
        <v>819</v>
      </c>
      <c r="C10" s="171" t="s">
        <v>822</v>
      </c>
      <c r="D10" s="172"/>
      <c r="E10" s="173" t="s">
        <v>821</v>
      </c>
      <c r="F10" s="174" t="s">
        <v>368</v>
      </c>
      <c r="G10" s="175">
        <v>43</v>
      </c>
    </row>
    <row r="11" spans="1:7" s="167" customFormat="1" ht="18.75" customHeight="1">
      <c r="A11" s="168"/>
      <c r="B11" s="437" t="s">
        <v>819</v>
      </c>
      <c r="C11" s="171" t="s">
        <v>823</v>
      </c>
      <c r="D11" s="172"/>
      <c r="E11" s="173" t="s">
        <v>824</v>
      </c>
      <c r="F11" s="174" t="s">
        <v>368</v>
      </c>
      <c r="G11" s="175">
        <v>14</v>
      </c>
    </row>
    <row r="12" spans="1:7" s="167" customFormat="1" ht="18.75" customHeight="1">
      <c r="A12" s="168"/>
      <c r="B12" s="437" t="s">
        <v>819</v>
      </c>
      <c r="C12" s="171" t="s">
        <v>825</v>
      </c>
      <c r="D12" s="172"/>
      <c r="E12" s="173" t="s">
        <v>824</v>
      </c>
      <c r="F12" s="174" t="s">
        <v>368</v>
      </c>
      <c r="G12" s="175">
        <v>20</v>
      </c>
    </row>
    <row r="13" spans="1:7" s="167" customFormat="1" ht="18.75" customHeight="1">
      <c r="A13" s="168"/>
      <c r="B13" s="437" t="s">
        <v>819</v>
      </c>
      <c r="C13" s="171" t="s">
        <v>826</v>
      </c>
      <c r="D13" s="172"/>
      <c r="E13" s="173" t="s">
        <v>821</v>
      </c>
      <c r="F13" s="174" t="s">
        <v>368</v>
      </c>
      <c r="G13" s="175">
        <v>6</v>
      </c>
    </row>
    <row r="14" spans="1:7" s="167" customFormat="1" ht="18.75" customHeight="1">
      <c r="A14" s="168"/>
      <c r="B14" s="438"/>
      <c r="C14" s="171"/>
      <c r="D14" s="172"/>
      <c r="E14" s="173" t="s">
        <v>824</v>
      </c>
      <c r="F14" s="174" t="s">
        <v>368</v>
      </c>
      <c r="G14" s="175">
        <v>17</v>
      </c>
    </row>
    <row r="15" spans="1:7" s="167" customFormat="1" ht="18.75" customHeight="1">
      <c r="A15" s="168"/>
      <c r="B15" s="437" t="s">
        <v>819</v>
      </c>
      <c r="C15" s="171" t="s">
        <v>827</v>
      </c>
      <c r="D15" s="172"/>
      <c r="E15" s="173" t="s">
        <v>824</v>
      </c>
      <c r="F15" s="174" t="s">
        <v>368</v>
      </c>
      <c r="G15" s="175">
        <v>30</v>
      </c>
    </row>
    <row r="16" spans="1:7" s="167" customFormat="1" ht="18.75" customHeight="1">
      <c r="A16" s="168"/>
      <c r="B16" s="439" t="s">
        <v>819</v>
      </c>
      <c r="C16" s="440" t="s">
        <v>828</v>
      </c>
      <c r="D16" s="441"/>
      <c r="E16" s="442" t="s">
        <v>824</v>
      </c>
      <c r="F16" s="443" t="s">
        <v>368</v>
      </c>
      <c r="G16" s="444">
        <v>24</v>
      </c>
    </row>
    <row r="17" spans="1:7" s="167" customFormat="1" ht="18.75" customHeight="1">
      <c r="A17" s="168"/>
      <c r="B17" s="182"/>
      <c r="C17" s="173"/>
      <c r="D17" s="172"/>
      <c r="E17" s="173" t="s">
        <v>382</v>
      </c>
      <c r="F17" s="174" t="s">
        <v>368</v>
      </c>
      <c r="G17" s="175">
        <f>SUM(G9:G16)</f>
        <v>1056</v>
      </c>
    </row>
    <row r="18" spans="1:7" s="167" customFormat="1" ht="9.9499999999999993" customHeight="1">
      <c r="A18" s="168"/>
      <c r="B18" s="182"/>
      <c r="C18" s="173"/>
      <c r="D18" s="172"/>
      <c r="E18" s="173"/>
      <c r="F18" s="174"/>
      <c r="G18" s="175"/>
    </row>
    <row r="19" spans="1:7" s="167" customFormat="1" ht="15.75" customHeight="1">
      <c r="A19" s="168"/>
      <c r="C19" s="173"/>
      <c r="D19" s="172"/>
      <c r="E19" s="173" t="s">
        <v>821</v>
      </c>
      <c r="F19" s="174" t="s">
        <v>368</v>
      </c>
      <c r="G19" s="175">
        <f>G9+G10+G13</f>
        <v>951</v>
      </c>
    </row>
    <row r="20" spans="1:7" s="167" customFormat="1" ht="15.75" customHeight="1">
      <c r="A20" s="168"/>
      <c r="C20" s="173"/>
      <c r="D20" s="172"/>
      <c r="E20" s="173" t="s">
        <v>829</v>
      </c>
      <c r="F20" s="174" t="s">
        <v>368</v>
      </c>
      <c r="G20" s="175">
        <f>G11+G12+G14+G15+G16</f>
        <v>105</v>
      </c>
    </row>
    <row r="21" spans="1:7" s="167" customFormat="1" ht="31.5" customHeight="1">
      <c r="A21" s="168"/>
      <c r="G21" s="181"/>
    </row>
    <row r="22" spans="1:7" s="167" customFormat="1" ht="23.25">
      <c r="A22" s="168"/>
      <c r="B22" s="171" t="s">
        <v>383</v>
      </c>
      <c r="G22" s="181"/>
    </row>
    <row r="23" spans="1:7" s="167" customFormat="1" ht="32.25" customHeight="1">
      <c r="A23" s="168"/>
      <c r="B23" s="706" t="s">
        <v>830</v>
      </c>
      <c r="C23" s="706"/>
      <c r="D23" s="706"/>
      <c r="E23" s="706"/>
      <c r="F23" s="706"/>
      <c r="G23" s="181"/>
    </row>
    <row r="24" spans="1:7" s="167" customFormat="1" ht="28.5">
      <c r="A24" s="168"/>
      <c r="B24" s="445" t="s">
        <v>831</v>
      </c>
      <c r="C24" s="173"/>
      <c r="D24" s="172"/>
      <c r="E24" s="173"/>
      <c r="F24" s="174"/>
      <c r="G24" s="181"/>
    </row>
    <row r="25" spans="1:7" s="167" customFormat="1" ht="15.75" customHeight="1">
      <c r="A25" s="168"/>
      <c r="B25" s="171"/>
      <c r="C25" s="173"/>
      <c r="D25" s="172"/>
      <c r="E25" s="173"/>
      <c r="F25" s="174"/>
      <c r="G25" s="181"/>
    </row>
    <row r="26" spans="1:7" s="167" customFormat="1" ht="15.75" customHeight="1">
      <c r="A26" s="168"/>
      <c r="B26" s="171"/>
      <c r="C26" s="173"/>
      <c r="D26" s="172"/>
      <c r="E26" s="173"/>
      <c r="F26" s="174"/>
      <c r="G26" s="181"/>
    </row>
    <row r="27" spans="1:7" s="167" customFormat="1" ht="15.75" customHeight="1">
      <c r="A27" s="168"/>
      <c r="B27" s="171"/>
      <c r="C27" s="173"/>
      <c r="D27" s="172"/>
      <c r="E27" s="173"/>
      <c r="F27" s="174"/>
      <c r="G27" s="181"/>
    </row>
    <row r="28" spans="1:7" s="167" customFormat="1" ht="39" thickBot="1">
      <c r="A28" s="740" t="s">
        <v>130</v>
      </c>
      <c r="B28" s="741" t="s">
        <v>131</v>
      </c>
      <c r="C28" s="742" t="s">
        <v>1089</v>
      </c>
      <c r="D28" s="743"/>
      <c r="E28" s="744" t="s">
        <v>133</v>
      </c>
      <c r="F28" s="745"/>
      <c r="G28" s="746" t="s">
        <v>134</v>
      </c>
    </row>
    <row r="29" spans="1:7" s="186" customFormat="1" ht="24.95" customHeight="1" thickTop="1" thickBot="1">
      <c r="A29" s="183" t="s">
        <v>385</v>
      </c>
      <c r="B29" s="707" t="s">
        <v>386</v>
      </c>
      <c r="C29" s="708"/>
      <c r="D29" s="184"/>
      <c r="E29" s="162"/>
      <c r="F29" s="184"/>
      <c r="G29" s="185"/>
    </row>
    <row r="30" spans="1:7" s="193" customFormat="1" ht="11.25" customHeight="1">
      <c r="A30" s="187"/>
      <c r="B30" s="188"/>
      <c r="C30" s="189"/>
      <c r="D30" s="190"/>
      <c r="E30" s="446"/>
      <c r="F30" s="190"/>
      <c r="G30" s="192"/>
    </row>
    <row r="31" spans="1:7" s="200" customFormat="1" ht="63.75">
      <c r="A31" s="194" t="s">
        <v>4</v>
      </c>
      <c r="B31" s="195" t="s">
        <v>832</v>
      </c>
      <c r="C31" s="196"/>
      <c r="D31" s="197"/>
      <c r="E31" s="196"/>
      <c r="F31" s="197"/>
      <c r="G31" s="199"/>
    </row>
    <row r="32" spans="1:7" s="200" customFormat="1" ht="25.5">
      <c r="A32" s="194"/>
      <c r="B32" s="201" t="s">
        <v>388</v>
      </c>
      <c r="C32" s="196"/>
      <c r="D32" s="197"/>
      <c r="E32" s="196"/>
      <c r="F32" s="197"/>
      <c r="G32" s="199"/>
    </row>
    <row r="33" spans="1:7" s="200" customFormat="1" ht="25.5" customHeight="1">
      <c r="A33" s="194"/>
      <c r="B33" s="201" t="s">
        <v>389</v>
      </c>
      <c r="C33" s="196"/>
      <c r="D33" s="197"/>
      <c r="E33" s="196"/>
      <c r="F33" s="197"/>
      <c r="G33" s="199"/>
    </row>
    <row r="34" spans="1:7" s="200" customFormat="1" ht="25.5">
      <c r="A34" s="194"/>
      <c r="B34" s="201" t="s">
        <v>390</v>
      </c>
      <c r="C34" s="196"/>
      <c r="D34" s="197"/>
      <c r="E34" s="196"/>
      <c r="F34" s="197"/>
      <c r="G34" s="199"/>
    </row>
    <row r="35" spans="1:7" s="200" customFormat="1" ht="25.5">
      <c r="A35" s="194"/>
      <c r="B35" s="202" t="s">
        <v>391</v>
      </c>
      <c r="C35" s="196"/>
      <c r="D35" s="197"/>
      <c r="E35" s="196"/>
      <c r="F35" s="197"/>
      <c r="G35" s="199"/>
    </row>
    <row r="36" spans="1:7" ht="25.5">
      <c r="A36" s="203"/>
      <c r="B36" s="204" t="s">
        <v>392</v>
      </c>
    </row>
    <row r="37" spans="1:7" s="186" customFormat="1" ht="15" customHeight="1">
      <c r="A37" s="158"/>
      <c r="B37" s="206" t="s">
        <v>27</v>
      </c>
      <c r="C37" s="207">
        <v>1056</v>
      </c>
      <c r="D37" s="208" t="s">
        <v>393</v>
      </c>
      <c r="E37" s="529"/>
      <c r="F37" s="208" t="s">
        <v>349</v>
      </c>
      <c r="G37" s="521">
        <f>C37*E37</f>
        <v>0</v>
      </c>
    </row>
    <row r="38" spans="1:7" ht="11.25" customHeight="1">
      <c r="B38" s="163"/>
      <c r="C38" s="210"/>
      <c r="D38" s="160"/>
      <c r="E38" s="161"/>
      <c r="F38" s="160"/>
      <c r="G38" s="212"/>
    </row>
    <row r="39" spans="1:7" ht="25.5">
      <c r="A39" s="205" t="s">
        <v>5</v>
      </c>
      <c r="B39" s="215" t="s">
        <v>833</v>
      </c>
      <c r="C39" s="216"/>
      <c r="D39" s="160"/>
      <c r="E39" s="161"/>
      <c r="F39" s="160"/>
      <c r="G39" s="217"/>
    </row>
    <row r="40" spans="1:7" ht="25.5">
      <c r="A40" s="388"/>
      <c r="B40" s="218" t="s">
        <v>834</v>
      </c>
      <c r="C40" s="216"/>
      <c r="D40" s="160"/>
      <c r="E40" s="161"/>
      <c r="F40" s="160"/>
      <c r="G40" s="217"/>
    </row>
    <row r="41" spans="1:7" ht="25.5">
      <c r="A41" s="388"/>
      <c r="B41" s="218" t="s">
        <v>399</v>
      </c>
      <c r="C41" s="216"/>
      <c r="D41" s="160"/>
      <c r="E41" s="161"/>
      <c r="F41" s="160"/>
      <c r="G41" s="217"/>
    </row>
    <row r="42" spans="1:7" ht="51">
      <c r="A42" s="388"/>
      <c r="B42" s="215" t="s">
        <v>835</v>
      </c>
      <c r="C42" s="216"/>
      <c r="D42" s="160"/>
      <c r="E42" s="161"/>
      <c r="F42" s="160"/>
      <c r="G42" s="217"/>
    </row>
    <row r="43" spans="1:7">
      <c r="A43" s="447"/>
      <c r="B43" s="219" t="s">
        <v>401</v>
      </c>
      <c r="C43" s="216"/>
      <c r="D43" s="160"/>
      <c r="E43" s="161"/>
      <c r="F43" s="160"/>
      <c r="G43" s="217"/>
    </row>
    <row r="44" spans="1:7" ht="15" customHeight="1">
      <c r="A44" s="448"/>
      <c r="B44" s="206" t="s">
        <v>402</v>
      </c>
      <c r="C44" s="220">
        <v>1</v>
      </c>
      <c r="D44" s="208" t="s">
        <v>393</v>
      </c>
      <c r="E44" s="529"/>
      <c r="F44" s="208" t="s">
        <v>349</v>
      </c>
      <c r="G44" s="521">
        <f>C44*E44</f>
        <v>0</v>
      </c>
    </row>
    <row r="45" spans="1:7" ht="15" customHeight="1">
      <c r="A45" s="158"/>
      <c r="B45" s="185"/>
      <c r="C45" s="221"/>
      <c r="D45" s="162"/>
      <c r="E45" s="211"/>
      <c r="F45" s="162"/>
      <c r="G45" s="222"/>
    </row>
    <row r="46" spans="1:7" ht="15" customHeight="1" thickBot="1">
      <c r="A46" s="158"/>
      <c r="B46" s="163"/>
      <c r="C46" s="216"/>
      <c r="D46" s="160"/>
      <c r="E46" s="211"/>
      <c r="F46" s="160"/>
      <c r="G46" s="212"/>
    </row>
    <row r="47" spans="1:7" ht="15" customHeight="1" thickTop="1">
      <c r="A47" s="158"/>
      <c r="B47" s="230"/>
      <c r="C47" s="231"/>
      <c r="D47" s="232"/>
      <c r="E47" s="233"/>
      <c r="F47" s="232"/>
      <c r="G47" s="234"/>
    </row>
    <row r="48" spans="1:7" ht="15" customHeight="1">
      <c r="A48" s="158"/>
      <c r="B48" s="235"/>
      <c r="C48" s="236"/>
      <c r="D48" s="237"/>
      <c r="E48" s="238"/>
      <c r="F48" s="237"/>
      <c r="G48" s="239"/>
    </row>
    <row r="49" spans="1:7" ht="24.95" customHeight="1" thickBot="1">
      <c r="A49" s="158"/>
      <c r="B49" s="240" t="s">
        <v>31</v>
      </c>
      <c r="C49" s="241" t="s">
        <v>143</v>
      </c>
      <c r="D49" s="227" t="s">
        <v>143</v>
      </c>
      <c r="E49" s="242" t="s">
        <v>413</v>
      </c>
      <c r="F49" s="208" t="s">
        <v>349</v>
      </c>
      <c r="G49" s="523">
        <f>SUM(G37:G44)</f>
        <v>0</v>
      </c>
    </row>
    <row r="50" spans="1:7" s="186" customFormat="1" ht="24.95" customHeight="1" thickBot="1">
      <c r="A50" s="183" t="s">
        <v>414</v>
      </c>
      <c r="B50" s="707" t="s">
        <v>836</v>
      </c>
      <c r="C50" s="708"/>
      <c r="D50" s="184"/>
      <c r="E50" s="162"/>
      <c r="F50" s="184"/>
      <c r="G50" s="185"/>
    </row>
    <row r="51" spans="1:7" ht="15" customHeight="1">
      <c r="A51" s="250"/>
      <c r="B51" s="188"/>
      <c r="C51" s="198"/>
    </row>
    <row r="52" spans="1:7" s="327" customFormat="1" ht="38.25">
      <c r="A52" s="371" t="s">
        <v>4</v>
      </c>
      <c r="B52" s="215" t="s">
        <v>837</v>
      </c>
      <c r="C52" s="339"/>
      <c r="D52" s="374"/>
      <c r="E52" s="341"/>
      <c r="F52" s="374"/>
      <c r="G52" s="341"/>
    </row>
    <row r="53" spans="1:7" s="327" customFormat="1" ht="41.25" customHeight="1">
      <c r="A53" s="371"/>
      <c r="B53" s="219" t="s">
        <v>838</v>
      </c>
      <c r="C53" s="449"/>
      <c r="D53" s="339"/>
      <c r="E53" s="217"/>
      <c r="F53" s="339"/>
      <c r="G53" s="217"/>
    </row>
    <row r="54" spans="1:7" s="327" customFormat="1">
      <c r="A54" s="371"/>
      <c r="B54" s="321" t="s">
        <v>839</v>
      </c>
      <c r="C54" s="339"/>
      <c r="D54" s="374"/>
      <c r="E54" s="341"/>
      <c r="F54" s="374"/>
      <c r="G54" s="341"/>
    </row>
    <row r="55" spans="1:7" s="327" customFormat="1" ht="14.25">
      <c r="A55" s="371"/>
      <c r="B55" s="321" t="s">
        <v>840</v>
      </c>
      <c r="C55" s="450" t="s">
        <v>841</v>
      </c>
      <c r="D55" s="374"/>
      <c r="E55" s="341">
        <v>0.3</v>
      </c>
      <c r="F55" s="374"/>
      <c r="G55" s="341"/>
    </row>
    <row r="56" spans="1:7" s="327" customFormat="1" ht="14.25">
      <c r="A56" s="371"/>
      <c r="B56" s="321" t="s">
        <v>842</v>
      </c>
      <c r="C56" s="450" t="s">
        <v>843</v>
      </c>
      <c r="D56" s="374"/>
      <c r="E56" s="451">
        <v>1.5</v>
      </c>
      <c r="F56" s="374"/>
      <c r="G56" s="341"/>
    </row>
    <row r="57" spans="1:7" s="327" customFormat="1">
      <c r="A57" s="371"/>
      <c r="B57" s="321" t="s">
        <v>844</v>
      </c>
      <c r="C57" s="339"/>
      <c r="D57" s="374"/>
      <c r="E57" s="341"/>
      <c r="F57" s="374"/>
      <c r="G57" s="341"/>
    </row>
    <row r="58" spans="1:7" s="332" customFormat="1" ht="15" customHeight="1">
      <c r="A58" s="386"/>
      <c r="B58" s="328" t="s">
        <v>28</v>
      </c>
      <c r="C58" s="300">
        <v>20</v>
      </c>
      <c r="D58" s="331" t="s">
        <v>393</v>
      </c>
      <c r="E58" s="521"/>
      <c r="F58" s="331" t="s">
        <v>349</v>
      </c>
      <c r="G58" s="521">
        <f>C58*E58</f>
        <v>0</v>
      </c>
    </row>
    <row r="59" spans="1:7" ht="15" customHeight="1">
      <c r="A59" s="452"/>
      <c r="B59" s="453"/>
      <c r="C59" s="290"/>
      <c r="D59" s="160"/>
      <c r="E59" s="161"/>
      <c r="F59" s="160"/>
      <c r="G59" s="212"/>
    </row>
    <row r="60" spans="1:7" ht="38.25">
      <c r="A60" s="205" t="s">
        <v>5</v>
      </c>
      <c r="B60" s="215" t="s">
        <v>845</v>
      </c>
    </row>
    <row r="61" spans="1:7" ht="25.5">
      <c r="A61" s="252"/>
      <c r="B61" s="218" t="s">
        <v>500</v>
      </c>
    </row>
    <row r="62" spans="1:7" ht="13.5" customHeight="1">
      <c r="A62" s="252"/>
      <c r="B62" s="387" t="s">
        <v>501</v>
      </c>
    </row>
    <row r="63" spans="1:7" ht="25.5">
      <c r="B63" s="218" t="s">
        <v>846</v>
      </c>
    </row>
    <row r="64" spans="1:7" ht="25.5">
      <c r="B64" s="218" t="s">
        <v>503</v>
      </c>
      <c r="C64" s="290"/>
      <c r="D64" s="160"/>
      <c r="E64" s="161"/>
      <c r="F64" s="160"/>
      <c r="G64" s="212"/>
    </row>
    <row r="65" spans="1:7" ht="51">
      <c r="A65" s="252"/>
      <c r="B65" s="218" t="s">
        <v>847</v>
      </c>
    </row>
    <row r="66" spans="1:7" ht="25.5">
      <c r="B66" s="218" t="s">
        <v>505</v>
      </c>
    </row>
    <row r="67" spans="1:7" ht="25.5">
      <c r="B67" s="218" t="s">
        <v>506</v>
      </c>
      <c r="C67" s="290"/>
      <c r="D67" s="160"/>
      <c r="E67" s="161"/>
      <c r="F67" s="160"/>
      <c r="G67" s="212"/>
    </row>
    <row r="68" spans="1:7" ht="25.5">
      <c r="A68" s="252"/>
      <c r="B68" s="218" t="s">
        <v>848</v>
      </c>
    </row>
    <row r="69" spans="1:7" ht="25.5">
      <c r="A69" s="252"/>
      <c r="B69" s="218" t="s">
        <v>849</v>
      </c>
    </row>
    <row r="70" spans="1:7" ht="114.75">
      <c r="A70" s="252"/>
      <c r="B70" s="218" t="s">
        <v>511</v>
      </c>
    </row>
    <row r="71" spans="1:7" ht="25.5">
      <c r="B71" s="292" t="s">
        <v>850</v>
      </c>
    </row>
    <row r="72" spans="1:7" ht="38.25">
      <c r="A72" s="252"/>
      <c r="B72" s="215" t="s">
        <v>513</v>
      </c>
    </row>
    <row r="73" spans="1:7">
      <c r="B73" s="218" t="s">
        <v>514</v>
      </c>
    </row>
    <row r="74" spans="1:7">
      <c r="B74" s="293"/>
      <c r="C74" s="290"/>
      <c r="D74" s="160"/>
      <c r="E74" s="161"/>
      <c r="F74" s="160"/>
      <c r="G74" s="212"/>
    </row>
    <row r="75" spans="1:7">
      <c r="A75" s="205" t="s">
        <v>515</v>
      </c>
      <c r="B75" s="714" t="s">
        <v>851</v>
      </c>
      <c r="C75" s="715"/>
    </row>
    <row r="76" spans="1:7">
      <c r="B76" s="159" t="s">
        <v>517</v>
      </c>
    </row>
    <row r="77" spans="1:7" ht="15" customHeight="1">
      <c r="B77" s="287" t="s">
        <v>430</v>
      </c>
      <c r="C77" s="306">
        <v>3.2</v>
      </c>
      <c r="D77" s="289" t="s">
        <v>393</v>
      </c>
      <c r="E77" s="525"/>
      <c r="F77" s="289" t="s">
        <v>349</v>
      </c>
      <c r="G77" s="540">
        <f>C77*E77</f>
        <v>0</v>
      </c>
    </row>
    <row r="78" spans="1:7">
      <c r="A78" s="252"/>
      <c r="B78" s="159" t="s">
        <v>518</v>
      </c>
      <c r="C78" s="307"/>
      <c r="D78" s="160"/>
      <c r="E78" s="161"/>
      <c r="F78" s="160"/>
      <c r="G78" s="212"/>
    </row>
    <row r="79" spans="1:7" ht="15" customHeight="1">
      <c r="A79" s="252"/>
      <c r="B79" s="287" t="s">
        <v>238</v>
      </c>
      <c r="C79" s="308">
        <v>160</v>
      </c>
      <c r="D79" s="289" t="s">
        <v>393</v>
      </c>
      <c r="E79" s="525"/>
      <c r="F79" s="289" t="s">
        <v>349</v>
      </c>
      <c r="G79" s="540">
        <f>C79*E79</f>
        <v>0</v>
      </c>
    </row>
    <row r="80" spans="1:7">
      <c r="B80" s="159" t="s">
        <v>519</v>
      </c>
      <c r="C80" s="309"/>
      <c r="D80" s="160"/>
      <c r="E80" s="161"/>
      <c r="F80" s="160"/>
      <c r="G80" s="212"/>
    </row>
    <row r="81" spans="1:7" ht="15" customHeight="1">
      <c r="B81" s="287" t="s">
        <v>223</v>
      </c>
      <c r="C81" s="306">
        <v>31</v>
      </c>
      <c r="D81" s="289" t="s">
        <v>393</v>
      </c>
      <c r="E81" s="525"/>
      <c r="F81" s="289" t="s">
        <v>349</v>
      </c>
      <c r="G81" s="540">
        <f>C81*E81</f>
        <v>0</v>
      </c>
    </row>
    <row r="82" spans="1:7">
      <c r="B82" s="159" t="s">
        <v>852</v>
      </c>
      <c r="C82" s="307"/>
      <c r="D82" s="160"/>
      <c r="E82" s="161"/>
      <c r="F82" s="160"/>
      <c r="G82" s="212"/>
    </row>
    <row r="83" spans="1:7" ht="15" customHeight="1">
      <c r="B83" s="287" t="s">
        <v>28</v>
      </c>
      <c r="C83" s="310">
        <v>6</v>
      </c>
      <c r="D83" s="289" t="s">
        <v>393</v>
      </c>
      <c r="E83" s="525"/>
      <c r="F83" s="289" t="s">
        <v>349</v>
      </c>
      <c r="G83" s="540">
        <f>C83*E83</f>
        <v>0</v>
      </c>
    </row>
    <row r="84" spans="1:7" ht="27.75" customHeight="1">
      <c r="A84" s="252"/>
      <c r="B84" s="159" t="s">
        <v>853</v>
      </c>
      <c r="C84" s="249"/>
      <c r="D84" s="160"/>
      <c r="E84" s="161"/>
      <c r="F84" s="160"/>
      <c r="G84" s="212"/>
    </row>
    <row r="85" spans="1:7" ht="15" customHeight="1">
      <c r="B85" s="287" t="s">
        <v>28</v>
      </c>
      <c r="C85" s="310">
        <v>1</v>
      </c>
      <c r="D85" s="289" t="s">
        <v>393</v>
      </c>
      <c r="E85" s="525"/>
      <c r="F85" s="289" t="s">
        <v>349</v>
      </c>
      <c r="G85" s="540">
        <f>C85*E85</f>
        <v>0</v>
      </c>
    </row>
    <row r="86" spans="1:7" ht="9.75" customHeight="1" thickBot="1">
      <c r="B86" s="163"/>
      <c r="C86" s="290"/>
      <c r="D86" s="160"/>
      <c r="E86" s="161"/>
      <c r="F86" s="160"/>
      <c r="G86" s="212"/>
    </row>
    <row r="87" spans="1:7" ht="9.75" customHeight="1" thickTop="1">
      <c r="A87" s="252"/>
      <c r="B87" s="301"/>
      <c r="C87" s="302"/>
      <c r="D87" s="303"/>
      <c r="E87" s="333"/>
      <c r="F87" s="303"/>
      <c r="G87" s="305"/>
    </row>
    <row r="88" spans="1:7" ht="13.5" customHeight="1">
      <c r="A88" s="252"/>
      <c r="B88" s="253" t="s">
        <v>514</v>
      </c>
    </row>
    <row r="89" spans="1:7" ht="15" customHeight="1">
      <c r="B89" s="287" t="s">
        <v>29</v>
      </c>
      <c r="C89" s="310">
        <v>1</v>
      </c>
      <c r="D89" s="289" t="s">
        <v>393</v>
      </c>
      <c r="E89" s="525">
        <f>G77+G79+G81+G83+G85</f>
        <v>0</v>
      </c>
      <c r="F89" s="289" t="s">
        <v>349</v>
      </c>
      <c r="G89" s="540">
        <f>C89*E89</f>
        <v>0</v>
      </c>
    </row>
    <row r="90" spans="1:7">
      <c r="B90" s="293"/>
      <c r="C90" s="290"/>
      <c r="D90" s="160"/>
      <c r="E90" s="161"/>
      <c r="F90" s="160"/>
      <c r="G90" s="212"/>
    </row>
    <row r="91" spans="1:7" ht="76.5">
      <c r="A91" s="319" t="s">
        <v>6</v>
      </c>
      <c r="B91" s="218" t="s">
        <v>854</v>
      </c>
      <c r="C91" s="164"/>
      <c r="D91" s="164"/>
      <c r="E91" s="164"/>
      <c r="F91" s="164"/>
    </row>
    <row r="92" spans="1:7" ht="25.5">
      <c r="A92" s="319" t="s">
        <v>628</v>
      </c>
      <c r="B92" s="218" t="s">
        <v>855</v>
      </c>
      <c r="C92" s="164"/>
      <c r="D92" s="164"/>
      <c r="E92" s="164"/>
      <c r="F92" s="164"/>
    </row>
    <row r="93" spans="1:7">
      <c r="A93" s="319"/>
      <c r="B93" s="218" t="s">
        <v>856</v>
      </c>
      <c r="C93" s="164"/>
      <c r="D93" s="164"/>
      <c r="E93" s="164"/>
      <c r="F93" s="164"/>
    </row>
    <row r="94" spans="1:7" s="186" customFormat="1" ht="15" customHeight="1">
      <c r="A94" s="318"/>
      <c r="B94" s="206" t="s">
        <v>28</v>
      </c>
      <c r="C94" s="300">
        <v>7</v>
      </c>
      <c r="D94" s="208"/>
      <c r="E94" s="529"/>
      <c r="F94" s="208" t="s">
        <v>349</v>
      </c>
      <c r="G94" s="523">
        <f>C94*E94</f>
        <v>0</v>
      </c>
    </row>
    <row r="95" spans="1:7" ht="25.5">
      <c r="A95" s="319" t="s">
        <v>630</v>
      </c>
      <c r="B95" s="218" t="s">
        <v>857</v>
      </c>
      <c r="C95" s="164"/>
      <c r="D95" s="164"/>
      <c r="E95" s="164"/>
      <c r="F95" s="164"/>
    </row>
    <row r="96" spans="1:7">
      <c r="A96" s="454"/>
      <c r="B96" s="218" t="s">
        <v>858</v>
      </c>
      <c r="C96" s="164"/>
      <c r="D96" s="164"/>
      <c r="E96" s="164"/>
      <c r="F96" s="164"/>
    </row>
    <row r="97" spans="1:7" s="186" customFormat="1" ht="15" customHeight="1">
      <c r="A97" s="455"/>
      <c r="B97" s="206" t="s">
        <v>28</v>
      </c>
      <c r="C97" s="300">
        <v>7</v>
      </c>
      <c r="D97" s="208"/>
      <c r="E97" s="529"/>
      <c r="F97" s="208" t="s">
        <v>349</v>
      </c>
      <c r="G97" s="523">
        <f>C97*E97</f>
        <v>0</v>
      </c>
    </row>
    <row r="98" spans="1:7" ht="11.25" customHeight="1">
      <c r="A98" s="454"/>
      <c r="B98" s="159"/>
      <c r="C98" s="164"/>
      <c r="D98" s="164"/>
      <c r="E98" s="164"/>
      <c r="F98" s="164"/>
    </row>
    <row r="99" spans="1:7" ht="25.5">
      <c r="A99" s="319" t="s">
        <v>8</v>
      </c>
      <c r="B99" s="218" t="s">
        <v>859</v>
      </c>
      <c r="C99" s="164"/>
      <c r="D99" s="164"/>
      <c r="E99" s="164"/>
      <c r="F99" s="164"/>
    </row>
    <row r="100" spans="1:7" ht="27">
      <c r="A100" s="319"/>
      <c r="B100" s="218" t="s">
        <v>860</v>
      </c>
      <c r="C100" s="164"/>
      <c r="D100" s="164"/>
      <c r="E100" s="164"/>
      <c r="F100" s="164"/>
    </row>
    <row r="101" spans="1:7">
      <c r="A101" s="454"/>
      <c r="B101" s="218" t="s">
        <v>861</v>
      </c>
      <c r="C101" s="164"/>
      <c r="D101" s="164"/>
      <c r="E101" s="164"/>
      <c r="F101" s="164"/>
    </row>
    <row r="102" spans="1:7" s="186" customFormat="1" ht="15" customHeight="1">
      <c r="A102" s="455"/>
      <c r="B102" s="206" t="s">
        <v>28</v>
      </c>
      <c r="C102" s="300">
        <v>10</v>
      </c>
      <c r="D102" s="208"/>
      <c r="E102" s="529"/>
      <c r="F102" s="208" t="s">
        <v>349</v>
      </c>
      <c r="G102" s="523">
        <f>C102*E102</f>
        <v>0</v>
      </c>
    </row>
    <row r="103" spans="1:7" ht="11.25" customHeight="1">
      <c r="A103" s="454"/>
      <c r="B103" s="159"/>
      <c r="C103" s="164"/>
      <c r="D103" s="164"/>
      <c r="E103" s="164"/>
      <c r="F103" s="164"/>
    </row>
    <row r="104" spans="1:7" ht="25.5">
      <c r="A104" s="319" t="s">
        <v>10</v>
      </c>
      <c r="B104" s="218" t="s">
        <v>862</v>
      </c>
      <c r="C104" s="164"/>
      <c r="D104" s="164"/>
      <c r="E104" s="164"/>
      <c r="F104" s="164"/>
    </row>
    <row r="105" spans="1:7" ht="51">
      <c r="A105" s="319"/>
      <c r="B105" s="218" t="s">
        <v>863</v>
      </c>
      <c r="C105" s="164"/>
      <c r="D105" s="164"/>
      <c r="E105" s="164"/>
      <c r="F105" s="164"/>
    </row>
    <row r="106" spans="1:7" ht="38.25">
      <c r="A106" s="252"/>
      <c r="B106" s="215" t="s">
        <v>513</v>
      </c>
    </row>
    <row r="107" spans="1:7">
      <c r="A107" s="454"/>
      <c r="B107" s="218" t="s">
        <v>864</v>
      </c>
      <c r="C107" s="164"/>
      <c r="D107" s="164"/>
      <c r="E107" s="164"/>
      <c r="F107" s="164"/>
    </row>
    <row r="108" spans="1:7" s="186" customFormat="1" ht="15" customHeight="1">
      <c r="A108" s="455"/>
      <c r="B108" s="206" t="s">
        <v>28</v>
      </c>
      <c r="C108" s="300">
        <v>15</v>
      </c>
      <c r="D108" s="208"/>
      <c r="E108" s="529"/>
      <c r="F108" s="208" t="s">
        <v>349</v>
      </c>
      <c r="G108" s="523">
        <f>C108*E108</f>
        <v>0</v>
      </c>
    </row>
    <row r="109" spans="1:7">
      <c r="B109" s="163"/>
      <c r="C109" s="249"/>
      <c r="D109" s="160"/>
      <c r="E109" s="161"/>
      <c r="F109" s="160"/>
      <c r="G109" s="212"/>
    </row>
    <row r="110" spans="1:7" ht="38.25">
      <c r="A110" s="319" t="s">
        <v>13</v>
      </c>
      <c r="B110" s="215" t="s">
        <v>865</v>
      </c>
      <c r="C110" s="164"/>
      <c r="D110" s="164"/>
      <c r="E110" s="164"/>
      <c r="F110" s="164"/>
    </row>
    <row r="111" spans="1:7" ht="114.75">
      <c r="A111" s="319"/>
      <c r="B111" s="218" t="s">
        <v>866</v>
      </c>
      <c r="C111" s="164"/>
      <c r="D111" s="164"/>
      <c r="E111" s="164"/>
      <c r="F111" s="164"/>
    </row>
    <row r="112" spans="1:7" ht="63.75">
      <c r="A112" s="252"/>
      <c r="B112" s="215" t="s">
        <v>867</v>
      </c>
    </row>
    <row r="113" spans="1:7">
      <c r="A113" s="454"/>
      <c r="B113" s="218" t="s">
        <v>868</v>
      </c>
      <c r="C113" s="164"/>
      <c r="D113" s="164"/>
      <c r="E113" s="164"/>
      <c r="F113" s="164"/>
    </row>
    <row r="114" spans="1:7" ht="15" customHeight="1">
      <c r="A114" s="454"/>
      <c r="B114" s="206" t="s">
        <v>28</v>
      </c>
      <c r="C114" s="300">
        <v>2</v>
      </c>
      <c r="D114" s="208"/>
      <c r="E114" s="529"/>
      <c r="F114" s="208" t="s">
        <v>349</v>
      </c>
      <c r="G114" s="523">
        <f>C114*E114</f>
        <v>0</v>
      </c>
    </row>
    <row r="115" spans="1:7">
      <c r="A115" s="454"/>
      <c r="B115" s="163"/>
      <c r="C115" s="290"/>
      <c r="D115" s="160"/>
      <c r="E115" s="161"/>
      <c r="F115" s="160"/>
      <c r="G115" s="212"/>
    </row>
    <row r="116" spans="1:7" ht="25.5">
      <c r="A116" s="319" t="s">
        <v>14</v>
      </c>
      <c r="B116" s="215" t="s">
        <v>869</v>
      </c>
      <c r="C116" s="164"/>
      <c r="D116" s="164"/>
      <c r="E116" s="164"/>
      <c r="F116" s="164"/>
    </row>
    <row r="117" spans="1:7" ht="63.75">
      <c r="A117" s="319"/>
      <c r="B117" s="218" t="s">
        <v>870</v>
      </c>
      <c r="C117" s="164"/>
      <c r="D117" s="164"/>
      <c r="E117" s="164"/>
      <c r="F117" s="164"/>
    </row>
    <row r="118" spans="1:7" ht="129" customHeight="1">
      <c r="A118" s="319"/>
      <c r="B118" s="218" t="s">
        <v>871</v>
      </c>
      <c r="C118" s="164"/>
      <c r="D118" s="164"/>
      <c r="E118" s="164"/>
      <c r="F118" s="164"/>
    </row>
    <row r="119" spans="1:7" ht="63.75">
      <c r="A119" s="252"/>
      <c r="B119" s="215" t="s">
        <v>872</v>
      </c>
    </row>
    <row r="120" spans="1:7">
      <c r="A120" s="454"/>
      <c r="B120" s="218" t="s">
        <v>873</v>
      </c>
      <c r="C120" s="164"/>
      <c r="D120" s="164"/>
      <c r="E120" s="164"/>
      <c r="F120" s="164"/>
    </row>
    <row r="121" spans="1:7" s="186" customFormat="1" ht="15" customHeight="1">
      <c r="A121" s="455"/>
      <c r="B121" s="206" t="s">
        <v>28</v>
      </c>
      <c r="C121" s="300">
        <v>8</v>
      </c>
      <c r="D121" s="208"/>
      <c r="E121" s="529"/>
      <c r="F121" s="208" t="s">
        <v>349</v>
      </c>
      <c r="G121" s="523">
        <f>C121*E121</f>
        <v>0</v>
      </c>
    </row>
    <row r="122" spans="1:7" ht="15" customHeight="1">
      <c r="A122" s="158"/>
      <c r="B122" s="185"/>
      <c r="C122" s="221"/>
      <c r="D122" s="162"/>
      <c r="E122" s="211"/>
      <c r="F122" s="162"/>
      <c r="G122" s="222"/>
    </row>
    <row r="123" spans="1:7" ht="15" customHeight="1" thickBot="1">
      <c r="A123" s="158"/>
      <c r="B123" s="163"/>
      <c r="C123" s="216"/>
      <c r="D123" s="160"/>
      <c r="E123" s="211"/>
      <c r="F123" s="160"/>
      <c r="G123" s="212"/>
    </row>
    <row r="124" spans="1:7" ht="15" customHeight="1" thickTop="1">
      <c r="A124" s="158"/>
      <c r="B124" s="230"/>
      <c r="C124" s="231"/>
      <c r="D124" s="232"/>
      <c r="E124" s="233"/>
      <c r="F124" s="232"/>
      <c r="G124" s="234"/>
    </row>
    <row r="125" spans="1:7" ht="15" customHeight="1">
      <c r="A125" s="158"/>
      <c r="B125" s="235"/>
      <c r="C125" s="236"/>
      <c r="D125" s="237"/>
      <c r="E125" s="238"/>
      <c r="F125" s="237"/>
      <c r="G125" s="239"/>
    </row>
    <row r="126" spans="1:7" ht="24.95" customHeight="1">
      <c r="A126" s="158"/>
      <c r="B126" s="240" t="s">
        <v>597</v>
      </c>
      <c r="C126" s="241" t="s">
        <v>143</v>
      </c>
      <c r="D126" s="227" t="s">
        <v>143</v>
      </c>
      <c r="E126" s="242" t="s">
        <v>413</v>
      </c>
      <c r="F126" s="208" t="s">
        <v>349</v>
      </c>
      <c r="G126" s="523">
        <f>G58+G89+G94+G97+G102+G108+G114+G121</f>
        <v>0</v>
      </c>
    </row>
    <row r="127" spans="1:7" ht="13.5" thickBot="1">
      <c r="B127" s="456"/>
      <c r="C127" s="457"/>
      <c r="D127" s="347"/>
      <c r="E127" s="458"/>
      <c r="F127" s="347"/>
      <c r="G127" s="349"/>
    </row>
    <row r="128" spans="1:7" s="186" customFormat="1" ht="25.5" customHeight="1" thickTop="1" thickBot="1">
      <c r="A128" s="183" t="s">
        <v>489</v>
      </c>
      <c r="B128" s="707" t="s">
        <v>599</v>
      </c>
      <c r="C128" s="708"/>
      <c r="D128" s="184"/>
      <c r="E128" s="162"/>
      <c r="F128" s="184"/>
      <c r="G128" s="185"/>
    </row>
    <row r="129" spans="1:7" ht="15" customHeight="1">
      <c r="A129" s="203"/>
      <c r="B129" s="350"/>
    </row>
    <row r="130" spans="1:7" ht="51">
      <c r="A130" s="205" t="s">
        <v>4</v>
      </c>
      <c r="B130" s="218" t="s">
        <v>1113</v>
      </c>
      <c r="C130" s="290"/>
      <c r="D130" s="160"/>
      <c r="E130" s="212"/>
      <c r="F130" s="160"/>
      <c r="G130" s="212"/>
    </row>
    <row r="131" spans="1:7" ht="20.25" customHeight="1">
      <c r="A131" s="158"/>
      <c r="B131" s="751"/>
      <c r="C131" s="290"/>
      <c r="E131" s="162"/>
    </row>
    <row r="132" spans="1:7" ht="38.25">
      <c r="B132" s="218" t="s">
        <v>1114</v>
      </c>
      <c r="C132" s="290"/>
      <c r="D132" s="160"/>
      <c r="E132" s="212"/>
      <c r="F132" s="160"/>
      <c r="G132" s="212"/>
    </row>
    <row r="133" spans="1:7" ht="38.25">
      <c r="B133" s="218" t="s">
        <v>874</v>
      </c>
      <c r="C133" s="290"/>
      <c r="D133" s="160"/>
      <c r="E133" s="212"/>
      <c r="F133" s="160"/>
      <c r="G133" s="212"/>
    </row>
    <row r="134" spans="1:7" ht="25.5">
      <c r="A134" s="252"/>
      <c r="B134" s="459" t="s">
        <v>875</v>
      </c>
      <c r="C134" s="290"/>
      <c r="D134" s="160"/>
      <c r="E134" s="212"/>
      <c r="F134" s="160"/>
      <c r="G134" s="212"/>
    </row>
    <row r="135" spans="1:7" ht="27.75" customHeight="1">
      <c r="A135" s="252"/>
      <c r="B135" s="459" t="s">
        <v>876</v>
      </c>
      <c r="C135" s="290"/>
      <c r="D135" s="160"/>
      <c r="E135" s="212"/>
      <c r="F135" s="160"/>
      <c r="G135" s="212"/>
    </row>
    <row r="136" spans="1:7" ht="51">
      <c r="A136" s="252"/>
      <c r="B136" s="218" t="s">
        <v>877</v>
      </c>
      <c r="C136" s="290"/>
      <c r="D136" s="160"/>
      <c r="E136" s="212"/>
      <c r="F136" s="160"/>
      <c r="G136" s="212"/>
    </row>
    <row r="137" spans="1:7" ht="25.5">
      <c r="A137" s="252"/>
      <c r="B137" s="218" t="s">
        <v>878</v>
      </c>
      <c r="C137" s="290"/>
      <c r="D137" s="160"/>
      <c r="E137" s="212"/>
      <c r="F137" s="160"/>
      <c r="G137" s="212"/>
    </row>
    <row r="138" spans="1:7" ht="38.25">
      <c r="A138" s="252"/>
      <c r="B138" s="218" t="s">
        <v>879</v>
      </c>
      <c r="C138" s="290"/>
      <c r="D138" s="160"/>
      <c r="E138" s="212"/>
      <c r="F138" s="160"/>
      <c r="G138" s="212"/>
    </row>
    <row r="139" spans="1:7" ht="38.25">
      <c r="A139" s="252"/>
      <c r="B139" s="218" t="s">
        <v>880</v>
      </c>
      <c r="C139" s="290"/>
      <c r="D139" s="160"/>
      <c r="E139" s="212"/>
      <c r="F139" s="160"/>
      <c r="G139" s="212"/>
    </row>
    <row r="140" spans="1:7" ht="38.25">
      <c r="B140" s="218" t="s">
        <v>605</v>
      </c>
      <c r="C140" s="290"/>
      <c r="D140" s="160"/>
      <c r="E140" s="212"/>
      <c r="F140" s="160"/>
      <c r="G140" s="212"/>
    </row>
    <row r="141" spans="1:7">
      <c r="B141" s="159" t="s">
        <v>881</v>
      </c>
      <c r="D141" s="164"/>
      <c r="E141" s="163"/>
      <c r="F141" s="164"/>
    </row>
    <row r="142" spans="1:7" ht="9.75" customHeight="1">
      <c r="B142" s="159"/>
      <c r="D142" s="164"/>
      <c r="E142" s="163"/>
      <c r="F142" s="164"/>
    </row>
    <row r="143" spans="1:7" ht="25.5">
      <c r="A143" s="252" t="s">
        <v>491</v>
      </c>
      <c r="B143" s="460" t="s">
        <v>882</v>
      </c>
      <c r="D143" s="164"/>
      <c r="E143" s="163"/>
      <c r="F143" s="164"/>
    </row>
    <row r="144" spans="1:7" s="286" customFormat="1" ht="15" customHeight="1">
      <c r="A144" s="205"/>
      <c r="B144" s="215" t="s">
        <v>608</v>
      </c>
      <c r="C144" s="352"/>
      <c r="D144" s="353"/>
      <c r="E144" s="352"/>
      <c r="F144" s="353"/>
      <c r="G144" s="355"/>
    </row>
    <row r="145" spans="1:7" s="286" customFormat="1" ht="15" customHeight="1">
      <c r="A145" s="205"/>
      <c r="B145" s="530" t="s">
        <v>609</v>
      </c>
      <c r="C145" s="532"/>
      <c r="D145" s="353"/>
      <c r="E145" s="352"/>
      <c r="F145" s="353"/>
      <c r="G145" s="355"/>
    </row>
    <row r="146" spans="1:7" s="286" customFormat="1" ht="15" customHeight="1">
      <c r="A146" s="205"/>
      <c r="B146" s="531" t="s">
        <v>610</v>
      </c>
      <c r="C146" s="533"/>
      <c r="D146" s="353"/>
      <c r="E146" s="352"/>
      <c r="F146" s="353"/>
      <c r="G146" s="355"/>
    </row>
    <row r="147" spans="1:7" s="286" customFormat="1" ht="15" customHeight="1">
      <c r="A147" s="205"/>
      <c r="B147" s="531" t="s">
        <v>611</v>
      </c>
      <c r="C147" s="533"/>
      <c r="D147" s="353"/>
      <c r="E147" s="352"/>
      <c r="F147" s="353"/>
      <c r="G147" s="355"/>
    </row>
    <row r="148" spans="1:7" ht="15" customHeight="1">
      <c r="B148" s="287" t="s">
        <v>27</v>
      </c>
      <c r="C148" s="288">
        <v>972</v>
      </c>
      <c r="D148" s="289" t="s">
        <v>393</v>
      </c>
      <c r="E148" s="541"/>
      <c r="F148" s="289" t="s">
        <v>349</v>
      </c>
      <c r="G148" s="526">
        <f>C148*E148</f>
        <v>0</v>
      </c>
    </row>
    <row r="149" spans="1:7" ht="8.1" customHeight="1">
      <c r="B149" s="159"/>
      <c r="D149" s="164"/>
      <c r="E149" s="163"/>
      <c r="F149" s="164"/>
    </row>
    <row r="150" spans="1:7" ht="25.5">
      <c r="A150" s="252" t="s">
        <v>496</v>
      </c>
      <c r="B150" s="460" t="s">
        <v>883</v>
      </c>
      <c r="D150" s="164"/>
      <c r="E150" s="163"/>
      <c r="F150" s="164"/>
    </row>
    <row r="151" spans="1:7" s="286" customFormat="1" ht="15" customHeight="1">
      <c r="A151" s="205"/>
      <c r="B151" s="215" t="s">
        <v>608</v>
      </c>
      <c r="C151" s="352"/>
      <c r="D151" s="353"/>
      <c r="E151" s="352"/>
      <c r="F151" s="353"/>
      <c r="G151" s="355"/>
    </row>
    <row r="152" spans="1:7" s="286" customFormat="1" ht="15" customHeight="1">
      <c r="A152" s="205"/>
      <c r="B152" s="530" t="s">
        <v>609</v>
      </c>
      <c r="C152" s="532"/>
      <c r="D152" s="353"/>
      <c r="E152" s="352"/>
      <c r="F152" s="353"/>
      <c r="G152" s="355"/>
    </row>
    <row r="153" spans="1:7" s="286" customFormat="1" ht="15" customHeight="1">
      <c r="A153" s="205"/>
      <c r="B153" s="531" t="s">
        <v>610</v>
      </c>
      <c r="C153" s="533"/>
      <c r="D153" s="353"/>
      <c r="E153" s="352"/>
      <c r="F153" s="353"/>
      <c r="G153" s="355"/>
    </row>
    <row r="154" spans="1:7" s="286" customFormat="1" ht="15" customHeight="1">
      <c r="A154" s="205"/>
      <c r="B154" s="531" t="s">
        <v>611</v>
      </c>
      <c r="C154" s="533"/>
      <c r="D154" s="353"/>
      <c r="E154" s="352"/>
      <c r="F154" s="353"/>
      <c r="G154" s="355"/>
    </row>
    <row r="155" spans="1:7" ht="15" customHeight="1">
      <c r="B155" s="287" t="s">
        <v>27</v>
      </c>
      <c r="C155" s="288">
        <v>108</v>
      </c>
      <c r="D155" s="289" t="s">
        <v>393</v>
      </c>
      <c r="E155" s="541"/>
      <c r="F155" s="289" t="s">
        <v>349</v>
      </c>
      <c r="G155" s="526">
        <f>C155*E155</f>
        <v>0</v>
      </c>
    </row>
    <row r="156" spans="1:7" ht="8.1" customHeight="1">
      <c r="B156" s="159"/>
      <c r="D156" s="164"/>
      <c r="E156" s="163"/>
      <c r="F156" s="164"/>
    </row>
    <row r="157" spans="1:7" ht="25.5">
      <c r="A157" s="252" t="s">
        <v>660</v>
      </c>
      <c r="B157" s="460" t="s">
        <v>884</v>
      </c>
      <c r="D157" s="164"/>
      <c r="E157" s="163"/>
      <c r="F157" s="164"/>
    </row>
    <row r="158" spans="1:7" s="286" customFormat="1" ht="15" customHeight="1">
      <c r="A158" s="205"/>
      <c r="B158" s="215" t="s">
        <v>608</v>
      </c>
      <c r="C158" s="352"/>
      <c r="D158" s="353"/>
      <c r="E158" s="352"/>
      <c r="F158" s="353"/>
      <c r="G158" s="355"/>
    </row>
    <row r="159" spans="1:7" s="286" customFormat="1" ht="15" customHeight="1">
      <c r="A159" s="205"/>
      <c r="B159" s="530" t="s">
        <v>609</v>
      </c>
      <c r="C159" s="532"/>
      <c r="D159" s="353"/>
      <c r="E159" s="352"/>
      <c r="F159" s="353"/>
      <c r="G159" s="355"/>
    </row>
    <row r="160" spans="1:7" s="286" customFormat="1" ht="15" customHeight="1">
      <c r="A160" s="205"/>
      <c r="B160" s="531" t="s">
        <v>610</v>
      </c>
      <c r="C160" s="533"/>
      <c r="D160" s="353"/>
      <c r="E160" s="352"/>
      <c r="F160" s="353"/>
      <c r="G160" s="355"/>
    </row>
    <row r="161" spans="1:7" s="286" customFormat="1" ht="15" customHeight="1">
      <c r="A161" s="205"/>
      <c r="B161" s="531" t="s">
        <v>611</v>
      </c>
      <c r="C161" s="533"/>
      <c r="D161" s="353"/>
      <c r="E161" s="352"/>
      <c r="F161" s="353"/>
      <c r="G161" s="355"/>
    </row>
    <row r="162" spans="1:7" ht="15" customHeight="1">
      <c r="B162" s="287" t="s">
        <v>27</v>
      </c>
      <c r="C162" s="288">
        <v>42</v>
      </c>
      <c r="D162" s="289" t="s">
        <v>393</v>
      </c>
      <c r="E162" s="541"/>
      <c r="F162" s="289" t="s">
        <v>349</v>
      </c>
      <c r="G162" s="526">
        <f>C162*E162</f>
        <v>0</v>
      </c>
    </row>
    <row r="163" spans="1:7" ht="24.75" customHeight="1">
      <c r="A163" s="319" t="s">
        <v>5</v>
      </c>
      <c r="B163" s="215" t="s">
        <v>885</v>
      </c>
      <c r="C163" s="164"/>
      <c r="D163" s="164"/>
      <c r="E163" s="164"/>
      <c r="F163" s="164"/>
    </row>
    <row r="164" spans="1:7" ht="24.75" customHeight="1">
      <c r="A164" s="319"/>
      <c r="B164" s="218" t="s">
        <v>886</v>
      </c>
      <c r="C164" s="164"/>
      <c r="D164" s="164"/>
      <c r="E164" s="164"/>
      <c r="F164" s="164"/>
    </row>
    <row r="165" spans="1:7" ht="24.75" customHeight="1">
      <c r="A165" s="252"/>
      <c r="B165" s="215" t="s">
        <v>513</v>
      </c>
    </row>
    <row r="166" spans="1:7" ht="15" customHeight="1">
      <c r="A166" s="454"/>
      <c r="B166" s="218" t="s">
        <v>887</v>
      </c>
      <c r="C166" s="164"/>
      <c r="D166" s="164"/>
      <c r="E166" s="164"/>
      <c r="F166" s="164"/>
    </row>
    <row r="167" spans="1:7" s="186" customFormat="1" ht="15" customHeight="1">
      <c r="A167" s="455"/>
      <c r="B167" s="206" t="s">
        <v>28</v>
      </c>
      <c r="C167" s="300">
        <v>75</v>
      </c>
      <c r="D167" s="208"/>
      <c r="E167" s="529"/>
      <c r="F167" s="208" t="s">
        <v>349</v>
      </c>
      <c r="G167" s="523">
        <f>C167*E167</f>
        <v>0</v>
      </c>
    </row>
    <row r="168" spans="1:7" s="286" customFormat="1">
      <c r="A168" s="205"/>
      <c r="B168" s="163"/>
      <c r="C168" s="290"/>
      <c r="D168" s="160"/>
      <c r="E168" s="161"/>
      <c r="F168" s="160"/>
      <c r="G168" s="212"/>
    </row>
    <row r="169" spans="1:7" s="327" customFormat="1" ht="89.25">
      <c r="A169" s="371" t="s">
        <v>6</v>
      </c>
      <c r="B169" s="218" t="s">
        <v>1115</v>
      </c>
      <c r="C169" s="373"/>
      <c r="D169" s="339"/>
      <c r="E169" s="217"/>
      <c r="F169" s="339"/>
      <c r="G169" s="217"/>
    </row>
    <row r="170" spans="1:7" ht="20.25" customHeight="1">
      <c r="A170" s="158"/>
      <c r="B170" s="751"/>
      <c r="C170" s="290"/>
      <c r="E170" s="162"/>
    </row>
    <row r="171" spans="1:7" ht="51">
      <c r="B171" s="215" t="s">
        <v>888</v>
      </c>
      <c r="C171" s="290"/>
      <c r="E171" s="163"/>
    </row>
    <row r="172" spans="1:7" s="327" customFormat="1" ht="15" customHeight="1">
      <c r="A172" s="371"/>
      <c r="B172" s="382" t="s">
        <v>889</v>
      </c>
      <c r="C172" s="339"/>
      <c r="E172" s="341"/>
      <c r="G172" s="341"/>
    </row>
    <row r="173" spans="1:7" s="327" customFormat="1" ht="15" customHeight="1">
      <c r="A173" s="371"/>
      <c r="B173" s="382"/>
      <c r="C173" s="339"/>
      <c r="E173" s="341"/>
      <c r="G173" s="341"/>
    </row>
    <row r="174" spans="1:7" s="327" customFormat="1" ht="15" customHeight="1">
      <c r="A174" s="371"/>
      <c r="B174" s="253" t="s">
        <v>890</v>
      </c>
      <c r="C174" s="339"/>
      <c r="E174" s="341"/>
      <c r="G174" s="341"/>
    </row>
    <row r="175" spans="1:7" s="327" customFormat="1">
      <c r="A175" s="461" t="s">
        <v>211</v>
      </c>
      <c r="B175" s="462" t="s">
        <v>891</v>
      </c>
      <c r="C175" s="339"/>
      <c r="E175" s="341"/>
      <c r="G175" s="341"/>
    </row>
    <row r="176" spans="1:7" s="286" customFormat="1" ht="15" customHeight="1">
      <c r="A176" s="205"/>
      <c r="B176" s="215" t="s">
        <v>608</v>
      </c>
      <c r="C176" s="352"/>
      <c r="D176" s="353"/>
      <c r="E176" s="352"/>
      <c r="F176" s="353"/>
      <c r="G176" s="355"/>
    </row>
    <row r="177" spans="1:7" s="286" customFormat="1" ht="15" customHeight="1">
      <c r="A177" s="205"/>
      <c r="B177" s="530" t="s">
        <v>609</v>
      </c>
      <c r="C177" s="532"/>
      <c r="D177" s="353"/>
      <c r="E177" s="352"/>
      <c r="F177" s="353"/>
      <c r="G177" s="355"/>
    </row>
    <row r="178" spans="1:7" s="286" customFormat="1" ht="15" customHeight="1">
      <c r="A178" s="205"/>
      <c r="B178" s="531" t="s">
        <v>610</v>
      </c>
      <c r="C178" s="533"/>
      <c r="D178" s="353"/>
      <c r="E178" s="352"/>
      <c r="F178" s="353"/>
      <c r="G178" s="355"/>
    </row>
    <row r="179" spans="1:7" s="286" customFormat="1" ht="15" customHeight="1">
      <c r="A179" s="205"/>
      <c r="B179" s="531" t="s">
        <v>611</v>
      </c>
      <c r="C179" s="533"/>
      <c r="D179" s="353"/>
      <c r="E179" s="352"/>
      <c r="F179" s="353"/>
      <c r="G179" s="355"/>
    </row>
    <row r="180" spans="1:7" s="327" customFormat="1" ht="15" customHeight="1">
      <c r="A180" s="371"/>
      <c r="B180" s="463" t="s">
        <v>28</v>
      </c>
      <c r="C180" s="464">
        <v>2</v>
      </c>
      <c r="D180" s="465" t="s">
        <v>393</v>
      </c>
      <c r="E180" s="534"/>
      <c r="F180" s="465" t="s">
        <v>349</v>
      </c>
      <c r="G180" s="534">
        <f>C180*E180</f>
        <v>0</v>
      </c>
    </row>
    <row r="181" spans="1:7" s="327" customFormat="1" ht="8.1" customHeight="1">
      <c r="A181" s="371"/>
      <c r="B181" s="341"/>
      <c r="C181" s="449"/>
      <c r="D181" s="339"/>
      <c r="E181" s="217"/>
      <c r="F181" s="339"/>
      <c r="G181" s="217"/>
    </row>
    <row r="182" spans="1:7" s="327" customFormat="1">
      <c r="A182" s="461" t="s">
        <v>892</v>
      </c>
      <c r="B182" s="462" t="s">
        <v>893</v>
      </c>
      <c r="C182" s="339"/>
      <c r="E182" s="341"/>
      <c r="G182" s="341"/>
    </row>
    <row r="183" spans="1:7" s="286" customFormat="1" ht="15" customHeight="1">
      <c r="A183" s="205"/>
      <c r="B183" s="215" t="s">
        <v>608</v>
      </c>
      <c r="C183" s="352"/>
      <c r="D183" s="353"/>
      <c r="E183" s="352"/>
      <c r="F183" s="353"/>
      <c r="G183" s="355"/>
    </row>
    <row r="184" spans="1:7" s="286" customFormat="1" ht="15" customHeight="1">
      <c r="A184" s="205"/>
      <c r="B184" s="530" t="s">
        <v>609</v>
      </c>
      <c r="C184" s="532"/>
      <c r="D184" s="353"/>
      <c r="E184" s="352"/>
      <c r="F184" s="353"/>
      <c r="G184" s="355"/>
    </row>
    <row r="185" spans="1:7" s="286" customFormat="1" ht="15" customHeight="1">
      <c r="A185" s="205"/>
      <c r="B185" s="531" t="s">
        <v>610</v>
      </c>
      <c r="C185" s="533"/>
      <c r="D185" s="353"/>
      <c r="E185" s="352"/>
      <c r="F185" s="353"/>
      <c r="G185" s="355"/>
    </row>
    <row r="186" spans="1:7" s="286" customFormat="1" ht="15" customHeight="1">
      <c r="A186" s="205"/>
      <c r="B186" s="531" t="s">
        <v>611</v>
      </c>
      <c r="C186" s="533"/>
      <c r="D186" s="353"/>
      <c r="E186" s="352"/>
      <c r="F186" s="353"/>
      <c r="G186" s="355"/>
    </row>
    <row r="187" spans="1:7" s="327" customFormat="1" ht="15" customHeight="1">
      <c r="A187" s="371"/>
      <c r="B187" s="463" t="s">
        <v>28</v>
      </c>
      <c r="C187" s="464">
        <v>5</v>
      </c>
      <c r="D187" s="465" t="s">
        <v>393</v>
      </c>
      <c r="E187" s="534"/>
      <c r="F187" s="465" t="s">
        <v>349</v>
      </c>
      <c r="G187" s="534">
        <f>C187*E187</f>
        <v>0</v>
      </c>
    </row>
    <row r="188" spans="1:7" s="327" customFormat="1" ht="8.1" customHeight="1">
      <c r="A188" s="371"/>
      <c r="B188" s="341"/>
      <c r="C188" s="449"/>
      <c r="D188" s="339"/>
      <c r="E188" s="217"/>
      <c r="F188" s="339"/>
      <c r="G188" s="217"/>
    </row>
    <row r="189" spans="1:7" s="327" customFormat="1">
      <c r="A189" s="461" t="s">
        <v>632</v>
      </c>
      <c r="B189" s="462" t="s">
        <v>894</v>
      </c>
      <c r="C189" s="339"/>
      <c r="E189" s="341"/>
      <c r="G189" s="341"/>
    </row>
    <row r="190" spans="1:7" s="286" customFormat="1" ht="15" customHeight="1">
      <c r="A190" s="205"/>
      <c r="B190" s="215" t="s">
        <v>608</v>
      </c>
      <c r="C190" s="352"/>
      <c r="D190" s="353"/>
      <c r="E190" s="352"/>
      <c r="F190" s="353"/>
      <c r="G190" s="355"/>
    </row>
    <row r="191" spans="1:7" s="286" customFormat="1" ht="15" customHeight="1">
      <c r="A191" s="205"/>
      <c r="B191" s="530" t="s">
        <v>609</v>
      </c>
      <c r="C191" s="532"/>
      <c r="D191" s="353"/>
      <c r="E191" s="352"/>
      <c r="F191" s="353"/>
      <c r="G191" s="355"/>
    </row>
    <row r="192" spans="1:7" s="286" customFormat="1" ht="15" customHeight="1">
      <c r="A192" s="205"/>
      <c r="B192" s="531" t="s">
        <v>610</v>
      </c>
      <c r="C192" s="533"/>
      <c r="D192" s="353"/>
      <c r="E192" s="352"/>
      <c r="F192" s="353"/>
      <c r="G192" s="355"/>
    </row>
    <row r="193" spans="1:7" s="286" customFormat="1" ht="15" customHeight="1">
      <c r="A193" s="205"/>
      <c r="B193" s="531" t="s">
        <v>611</v>
      </c>
      <c r="C193" s="533"/>
      <c r="D193" s="353"/>
      <c r="E193" s="352"/>
      <c r="F193" s="353"/>
      <c r="G193" s="355"/>
    </row>
    <row r="194" spans="1:7" s="327" customFormat="1" ht="15" customHeight="1">
      <c r="A194" s="371"/>
      <c r="B194" s="463" t="s">
        <v>28</v>
      </c>
      <c r="C194" s="464">
        <v>7</v>
      </c>
      <c r="D194" s="465" t="s">
        <v>393</v>
      </c>
      <c r="E194" s="534"/>
      <c r="F194" s="465" t="s">
        <v>349</v>
      </c>
      <c r="G194" s="534">
        <f>C194*E194</f>
        <v>0</v>
      </c>
    </row>
    <row r="195" spans="1:7" s="327" customFormat="1" ht="8.1" customHeight="1">
      <c r="A195" s="371"/>
      <c r="B195" s="341"/>
      <c r="C195" s="449"/>
      <c r="D195" s="339"/>
      <c r="E195" s="217"/>
      <c r="F195" s="339"/>
      <c r="G195" s="217"/>
    </row>
    <row r="196" spans="1:7" s="327" customFormat="1">
      <c r="A196" s="461" t="s">
        <v>895</v>
      </c>
      <c r="B196" s="462" t="s">
        <v>896</v>
      </c>
      <c r="C196" s="339"/>
      <c r="E196" s="341"/>
      <c r="G196" s="341"/>
    </row>
    <row r="197" spans="1:7" s="286" customFormat="1" ht="15" customHeight="1">
      <c r="A197" s="205"/>
      <c r="B197" s="215" t="s">
        <v>608</v>
      </c>
      <c r="C197" s="352"/>
      <c r="D197" s="353"/>
      <c r="E197" s="352"/>
      <c r="F197" s="353"/>
      <c r="G197" s="355"/>
    </row>
    <row r="198" spans="1:7" s="286" customFormat="1" ht="15" customHeight="1">
      <c r="A198" s="205"/>
      <c r="B198" s="530" t="s">
        <v>609</v>
      </c>
      <c r="C198" s="532"/>
      <c r="D198" s="353"/>
      <c r="E198" s="352"/>
      <c r="F198" s="353"/>
      <c r="G198" s="355"/>
    </row>
    <row r="199" spans="1:7" s="286" customFormat="1" ht="15" customHeight="1">
      <c r="A199" s="205"/>
      <c r="B199" s="531" t="s">
        <v>610</v>
      </c>
      <c r="C199" s="533"/>
      <c r="D199" s="353"/>
      <c r="E199" s="352"/>
      <c r="F199" s="353"/>
      <c r="G199" s="355"/>
    </row>
    <row r="200" spans="1:7" s="286" customFormat="1" ht="15" customHeight="1">
      <c r="A200" s="205"/>
      <c r="B200" s="531" t="s">
        <v>611</v>
      </c>
      <c r="C200" s="533"/>
      <c r="D200" s="353"/>
      <c r="E200" s="352"/>
      <c r="F200" s="353"/>
      <c r="G200" s="355"/>
    </row>
    <row r="201" spans="1:7" s="327" customFormat="1" ht="15" customHeight="1">
      <c r="A201" s="371"/>
      <c r="B201" s="463" t="s">
        <v>28</v>
      </c>
      <c r="C201" s="464">
        <v>2</v>
      </c>
      <c r="D201" s="465" t="s">
        <v>393</v>
      </c>
      <c r="E201" s="534"/>
      <c r="F201" s="465" t="s">
        <v>349</v>
      </c>
      <c r="G201" s="534">
        <f>C201*E201</f>
        <v>0</v>
      </c>
    </row>
    <row r="202" spans="1:7" s="327" customFormat="1" ht="8.1" customHeight="1">
      <c r="A202" s="371"/>
      <c r="B202" s="341"/>
      <c r="C202" s="449"/>
      <c r="D202" s="339"/>
      <c r="E202" s="217"/>
      <c r="F202" s="339"/>
      <c r="G202" s="217"/>
    </row>
    <row r="203" spans="1:7" s="327" customFormat="1">
      <c r="A203" s="461" t="s">
        <v>684</v>
      </c>
      <c r="B203" s="462" t="s">
        <v>897</v>
      </c>
      <c r="C203" s="339"/>
      <c r="E203" s="341"/>
      <c r="G203" s="341"/>
    </row>
    <row r="204" spans="1:7" s="286" customFormat="1" ht="15" customHeight="1">
      <c r="A204" s="205"/>
      <c r="B204" s="215" t="s">
        <v>608</v>
      </c>
      <c r="C204" s="352"/>
      <c r="D204" s="353"/>
      <c r="E204" s="352"/>
      <c r="F204" s="353"/>
      <c r="G204" s="355"/>
    </row>
    <row r="205" spans="1:7" s="286" customFormat="1" ht="15" customHeight="1">
      <c r="A205" s="205"/>
      <c r="B205" s="530" t="s">
        <v>609</v>
      </c>
      <c r="C205" s="532"/>
      <c r="D205" s="353"/>
      <c r="E205" s="352"/>
      <c r="F205" s="353"/>
      <c r="G205" s="355"/>
    </row>
    <row r="206" spans="1:7" s="286" customFormat="1" ht="15" customHeight="1">
      <c r="A206" s="205"/>
      <c r="B206" s="531" t="s">
        <v>610</v>
      </c>
      <c r="C206" s="533"/>
      <c r="D206" s="353"/>
      <c r="E206" s="352"/>
      <c r="F206" s="353"/>
      <c r="G206" s="355"/>
    </row>
    <row r="207" spans="1:7" s="286" customFormat="1" ht="15" customHeight="1">
      <c r="A207" s="205"/>
      <c r="B207" s="531" t="s">
        <v>611</v>
      </c>
      <c r="C207" s="533"/>
      <c r="D207" s="353"/>
      <c r="E207" s="352"/>
      <c r="F207" s="353"/>
      <c r="G207" s="355"/>
    </row>
    <row r="208" spans="1:7" s="327" customFormat="1" ht="15" customHeight="1">
      <c r="A208" s="371"/>
      <c r="B208" s="463" t="s">
        <v>28</v>
      </c>
      <c r="C208" s="464">
        <v>8</v>
      </c>
      <c r="D208" s="465" t="s">
        <v>393</v>
      </c>
      <c r="E208" s="534"/>
      <c r="F208" s="465" t="s">
        <v>349</v>
      </c>
      <c r="G208" s="534">
        <f>C208*E208</f>
        <v>0</v>
      </c>
    </row>
    <row r="209" spans="1:7" s="327" customFormat="1" ht="8.1" customHeight="1">
      <c r="A209" s="371"/>
      <c r="B209" s="341"/>
      <c r="C209" s="449"/>
      <c r="D209" s="339"/>
      <c r="E209" s="217"/>
      <c r="F209" s="339"/>
      <c r="G209" s="217"/>
    </row>
    <row r="210" spans="1:7" s="327" customFormat="1">
      <c r="A210" s="461" t="s">
        <v>685</v>
      </c>
      <c r="B210" s="462" t="s">
        <v>898</v>
      </c>
      <c r="C210" s="339"/>
      <c r="E210" s="341"/>
      <c r="G210" s="341"/>
    </row>
    <row r="211" spans="1:7" s="286" customFormat="1" ht="15" customHeight="1">
      <c r="A211" s="205"/>
      <c r="B211" s="215" t="s">
        <v>608</v>
      </c>
      <c r="C211" s="352"/>
      <c r="D211" s="353"/>
      <c r="E211" s="352"/>
      <c r="F211" s="353"/>
      <c r="G211" s="355"/>
    </row>
    <row r="212" spans="1:7" s="286" customFormat="1" ht="15" customHeight="1">
      <c r="A212" s="205"/>
      <c r="B212" s="530" t="s">
        <v>609</v>
      </c>
      <c r="C212" s="532"/>
      <c r="D212" s="353"/>
      <c r="E212" s="352"/>
      <c r="F212" s="353"/>
      <c r="G212" s="355"/>
    </row>
    <row r="213" spans="1:7" s="286" customFormat="1" ht="15" customHeight="1">
      <c r="A213" s="205"/>
      <c r="B213" s="531" t="s">
        <v>610</v>
      </c>
      <c r="C213" s="533"/>
      <c r="D213" s="353"/>
      <c r="E213" s="352"/>
      <c r="F213" s="353"/>
      <c r="G213" s="355"/>
    </row>
    <row r="214" spans="1:7" s="286" customFormat="1" ht="15" customHeight="1">
      <c r="A214" s="205"/>
      <c r="B214" s="531" t="s">
        <v>611</v>
      </c>
      <c r="C214" s="533"/>
      <c r="D214" s="353"/>
      <c r="E214" s="352"/>
      <c r="F214" s="353"/>
      <c r="G214" s="355"/>
    </row>
    <row r="215" spans="1:7" s="327" customFormat="1" ht="15" customHeight="1">
      <c r="A215" s="371"/>
      <c r="B215" s="463" t="s">
        <v>28</v>
      </c>
      <c r="C215" s="464">
        <v>7</v>
      </c>
      <c r="D215" s="465" t="s">
        <v>393</v>
      </c>
      <c r="E215" s="534"/>
      <c r="F215" s="465" t="s">
        <v>349</v>
      </c>
      <c r="G215" s="534">
        <f>C215*E215</f>
        <v>0</v>
      </c>
    </row>
    <row r="216" spans="1:7" s="327" customFormat="1" ht="8.1" customHeight="1">
      <c r="A216" s="371"/>
      <c r="B216" s="341"/>
      <c r="C216" s="449"/>
      <c r="D216" s="339"/>
      <c r="E216" s="217"/>
      <c r="F216" s="339"/>
      <c r="G216" s="217"/>
    </row>
    <row r="217" spans="1:7" s="327" customFormat="1">
      <c r="A217" s="461" t="s">
        <v>687</v>
      </c>
      <c r="B217" s="462" t="s">
        <v>899</v>
      </c>
      <c r="C217" s="339"/>
      <c r="E217" s="341"/>
      <c r="G217" s="341"/>
    </row>
    <row r="218" spans="1:7" s="286" customFormat="1" ht="15" customHeight="1">
      <c r="A218" s="205"/>
      <c r="B218" s="215" t="s">
        <v>608</v>
      </c>
      <c r="C218" s="352"/>
      <c r="D218" s="353"/>
      <c r="E218" s="352"/>
      <c r="F218" s="353"/>
      <c r="G218" s="355"/>
    </row>
    <row r="219" spans="1:7" s="286" customFormat="1" ht="15" customHeight="1">
      <c r="A219" s="205"/>
      <c r="B219" s="530" t="s">
        <v>609</v>
      </c>
      <c r="C219" s="532"/>
      <c r="D219" s="353"/>
      <c r="E219" s="352"/>
      <c r="F219" s="353"/>
      <c r="G219" s="355"/>
    </row>
    <row r="220" spans="1:7" s="286" customFormat="1" ht="15" customHeight="1">
      <c r="A220" s="205"/>
      <c r="B220" s="531" t="s">
        <v>610</v>
      </c>
      <c r="C220" s="533"/>
      <c r="D220" s="353"/>
      <c r="E220" s="352"/>
      <c r="F220" s="353"/>
      <c r="G220" s="355"/>
    </row>
    <row r="221" spans="1:7" s="286" customFormat="1" ht="15" customHeight="1">
      <c r="A221" s="205"/>
      <c r="B221" s="531" t="s">
        <v>611</v>
      </c>
      <c r="C221" s="533"/>
      <c r="D221" s="353"/>
      <c r="E221" s="352"/>
      <c r="F221" s="353"/>
      <c r="G221" s="355"/>
    </row>
    <row r="222" spans="1:7" s="327" customFormat="1" ht="15" customHeight="1">
      <c r="A222" s="371"/>
      <c r="B222" s="463" t="s">
        <v>28</v>
      </c>
      <c r="C222" s="464">
        <v>5</v>
      </c>
      <c r="D222" s="465" t="s">
        <v>393</v>
      </c>
      <c r="E222" s="534"/>
      <c r="F222" s="465" t="s">
        <v>349</v>
      </c>
      <c r="G222" s="534">
        <f>C222*E222</f>
        <v>0</v>
      </c>
    </row>
    <row r="223" spans="1:7" s="327" customFormat="1" ht="8.1" customHeight="1">
      <c r="A223" s="371"/>
      <c r="B223" s="341"/>
      <c r="C223" s="449"/>
      <c r="D223" s="339"/>
      <c r="E223" s="217"/>
      <c r="F223" s="339"/>
      <c r="G223" s="217"/>
    </row>
    <row r="224" spans="1:7" s="327" customFormat="1">
      <c r="A224" s="461" t="s">
        <v>689</v>
      </c>
      <c r="B224" s="462" t="s">
        <v>900</v>
      </c>
      <c r="C224" s="339"/>
      <c r="E224" s="341"/>
      <c r="G224" s="341"/>
    </row>
    <row r="225" spans="1:7" s="286" customFormat="1" ht="15" customHeight="1">
      <c r="A225" s="205"/>
      <c r="B225" s="215" t="s">
        <v>608</v>
      </c>
      <c r="C225" s="352"/>
      <c r="D225" s="353"/>
      <c r="E225" s="352"/>
      <c r="F225" s="353"/>
      <c r="G225" s="355"/>
    </row>
    <row r="226" spans="1:7" s="286" customFormat="1" ht="15" customHeight="1">
      <c r="A226" s="205"/>
      <c r="B226" s="530" t="s">
        <v>609</v>
      </c>
      <c r="C226" s="532"/>
      <c r="D226" s="353"/>
      <c r="E226" s="352"/>
      <c r="F226" s="353"/>
      <c r="G226" s="355"/>
    </row>
    <row r="227" spans="1:7" s="286" customFormat="1" ht="15" customHeight="1">
      <c r="A227" s="205"/>
      <c r="B227" s="531" t="s">
        <v>610</v>
      </c>
      <c r="C227" s="533"/>
      <c r="D227" s="353"/>
      <c r="E227" s="352"/>
      <c r="F227" s="353"/>
      <c r="G227" s="355"/>
    </row>
    <row r="228" spans="1:7" s="286" customFormat="1" ht="15" customHeight="1">
      <c r="A228" s="205"/>
      <c r="B228" s="531" t="s">
        <v>611</v>
      </c>
      <c r="C228" s="533"/>
      <c r="D228" s="353"/>
      <c r="E228" s="352"/>
      <c r="F228" s="353"/>
      <c r="G228" s="355"/>
    </row>
    <row r="229" spans="1:7" s="327" customFormat="1" ht="15" customHeight="1">
      <c r="A229" s="371"/>
      <c r="B229" s="463" t="s">
        <v>28</v>
      </c>
      <c r="C229" s="464">
        <v>12</v>
      </c>
      <c r="D229" s="465" t="s">
        <v>393</v>
      </c>
      <c r="E229" s="534"/>
      <c r="F229" s="465" t="s">
        <v>349</v>
      </c>
      <c r="G229" s="534">
        <f>C229*E229</f>
        <v>0</v>
      </c>
    </row>
    <row r="230" spans="1:7" s="327" customFormat="1" ht="8.1" customHeight="1">
      <c r="A230" s="371"/>
      <c r="B230" s="341"/>
      <c r="C230" s="449"/>
      <c r="D230" s="339"/>
      <c r="E230" s="217"/>
      <c r="F230" s="339"/>
      <c r="G230" s="217"/>
    </row>
    <row r="231" spans="1:7" s="327" customFormat="1">
      <c r="A231" s="461" t="s">
        <v>691</v>
      </c>
      <c r="B231" s="462" t="s">
        <v>901</v>
      </c>
      <c r="C231" s="339"/>
      <c r="E231" s="341"/>
      <c r="G231" s="341"/>
    </row>
    <row r="232" spans="1:7" s="286" customFormat="1" ht="15" customHeight="1">
      <c r="A232" s="205"/>
      <c r="B232" s="215" t="s">
        <v>608</v>
      </c>
      <c r="C232" s="352"/>
      <c r="D232" s="353"/>
      <c r="E232" s="352"/>
      <c r="F232" s="353"/>
      <c r="G232" s="355"/>
    </row>
    <row r="233" spans="1:7" s="286" customFormat="1" ht="15" customHeight="1">
      <c r="A233" s="205"/>
      <c r="B233" s="530" t="s">
        <v>609</v>
      </c>
      <c r="C233" s="532"/>
      <c r="D233" s="353"/>
      <c r="E233" s="352"/>
      <c r="F233" s="353"/>
      <c r="G233" s="355"/>
    </row>
    <row r="234" spans="1:7" s="286" customFormat="1" ht="15" customHeight="1">
      <c r="A234" s="205"/>
      <c r="B234" s="531" t="s">
        <v>610</v>
      </c>
      <c r="C234" s="533"/>
      <c r="D234" s="353"/>
      <c r="E234" s="352"/>
      <c r="F234" s="353"/>
      <c r="G234" s="355"/>
    </row>
    <row r="235" spans="1:7" s="286" customFormat="1" ht="15" customHeight="1">
      <c r="A235" s="205"/>
      <c r="B235" s="531" t="s">
        <v>611</v>
      </c>
      <c r="C235" s="533"/>
      <c r="D235" s="353"/>
      <c r="E235" s="352"/>
      <c r="F235" s="353"/>
      <c r="G235" s="355"/>
    </row>
    <row r="236" spans="1:7" s="327" customFormat="1" ht="15" customHeight="1">
      <c r="A236" s="371"/>
      <c r="B236" s="463" t="s">
        <v>28</v>
      </c>
      <c r="C236" s="464">
        <v>5</v>
      </c>
      <c r="D236" s="465" t="s">
        <v>393</v>
      </c>
      <c r="E236" s="534"/>
      <c r="F236" s="465" t="s">
        <v>349</v>
      </c>
      <c r="G236" s="534">
        <f>C236*E236</f>
        <v>0</v>
      </c>
    </row>
    <row r="237" spans="1:7" s="327" customFormat="1" ht="8.1" customHeight="1">
      <c r="A237" s="371"/>
      <c r="B237" s="341"/>
      <c r="C237" s="449"/>
      <c r="D237" s="339"/>
      <c r="E237" s="217"/>
      <c r="F237" s="339"/>
      <c r="G237" s="217"/>
    </row>
    <row r="238" spans="1:7" s="327" customFormat="1">
      <c r="A238" s="461" t="s">
        <v>902</v>
      </c>
      <c r="B238" s="462" t="s">
        <v>903</v>
      </c>
      <c r="C238" s="339"/>
      <c r="E238" s="341"/>
      <c r="G238" s="341"/>
    </row>
    <row r="239" spans="1:7" s="286" customFormat="1" ht="15" customHeight="1">
      <c r="A239" s="205"/>
      <c r="B239" s="215" t="s">
        <v>608</v>
      </c>
      <c r="C239" s="352"/>
      <c r="D239" s="353"/>
      <c r="E239" s="352"/>
      <c r="F239" s="353"/>
      <c r="G239" s="355"/>
    </row>
    <row r="240" spans="1:7" s="286" customFormat="1" ht="15" customHeight="1">
      <c r="A240" s="205"/>
      <c r="B240" s="530" t="s">
        <v>609</v>
      </c>
      <c r="C240" s="532"/>
      <c r="D240" s="353"/>
      <c r="E240" s="352"/>
      <c r="F240" s="353"/>
      <c r="G240" s="355"/>
    </row>
    <row r="241" spans="1:7" s="286" customFormat="1" ht="15" customHeight="1">
      <c r="A241" s="205"/>
      <c r="B241" s="531" t="s">
        <v>610</v>
      </c>
      <c r="C241" s="533"/>
      <c r="D241" s="353"/>
      <c r="E241" s="352"/>
      <c r="F241" s="353"/>
      <c r="G241" s="355"/>
    </row>
    <row r="242" spans="1:7" s="286" customFormat="1" ht="15" customHeight="1">
      <c r="A242" s="205"/>
      <c r="B242" s="531" t="s">
        <v>611</v>
      </c>
      <c r="C242" s="533"/>
      <c r="D242" s="353"/>
      <c r="E242" s="352"/>
      <c r="F242" s="353"/>
      <c r="G242" s="355"/>
    </row>
    <row r="243" spans="1:7" s="327" customFormat="1" ht="15" customHeight="1">
      <c r="A243" s="371"/>
      <c r="B243" s="463" t="s">
        <v>28</v>
      </c>
      <c r="C243" s="464">
        <v>14</v>
      </c>
      <c r="D243" s="465" t="s">
        <v>393</v>
      </c>
      <c r="E243" s="534"/>
      <c r="F243" s="465" t="s">
        <v>349</v>
      </c>
      <c r="G243" s="534">
        <f>C243*E243</f>
        <v>0</v>
      </c>
    </row>
    <row r="244" spans="1:7" s="327" customFormat="1" ht="8.1" customHeight="1">
      <c r="A244" s="371"/>
      <c r="B244" s="341"/>
      <c r="C244" s="449"/>
      <c r="D244" s="339"/>
      <c r="E244" s="217"/>
      <c r="F244" s="339"/>
      <c r="G244" s="217"/>
    </row>
    <row r="245" spans="1:7" s="327" customFormat="1">
      <c r="A245" s="461" t="s">
        <v>904</v>
      </c>
      <c r="B245" s="462" t="s">
        <v>905</v>
      </c>
      <c r="C245" s="339"/>
      <c r="E245" s="341"/>
      <c r="G245" s="341"/>
    </row>
    <row r="246" spans="1:7" s="286" customFormat="1" ht="15" customHeight="1">
      <c r="A246" s="205"/>
      <c r="B246" s="215" t="s">
        <v>608</v>
      </c>
      <c r="C246" s="352"/>
      <c r="D246" s="353"/>
      <c r="E246" s="352"/>
      <c r="F246" s="353"/>
      <c r="G246" s="355"/>
    </row>
    <row r="247" spans="1:7" s="286" customFormat="1" ht="15" customHeight="1">
      <c r="A247" s="205"/>
      <c r="B247" s="530" t="s">
        <v>609</v>
      </c>
      <c r="C247" s="532"/>
      <c r="D247" s="353"/>
      <c r="E247" s="352"/>
      <c r="F247" s="353"/>
      <c r="G247" s="355"/>
    </row>
    <row r="248" spans="1:7" s="286" customFormat="1" ht="15" customHeight="1">
      <c r="A248" s="205"/>
      <c r="B248" s="531" t="s">
        <v>610</v>
      </c>
      <c r="C248" s="533"/>
      <c r="D248" s="353"/>
      <c r="E248" s="352"/>
      <c r="F248" s="353"/>
      <c r="G248" s="355"/>
    </row>
    <row r="249" spans="1:7" s="286" customFormat="1" ht="15" customHeight="1">
      <c r="A249" s="205"/>
      <c r="B249" s="531" t="s">
        <v>611</v>
      </c>
      <c r="C249" s="533"/>
      <c r="D249" s="353"/>
      <c r="E249" s="352"/>
      <c r="F249" s="353"/>
      <c r="G249" s="355"/>
    </row>
    <row r="250" spans="1:7" s="327" customFormat="1" ht="15" customHeight="1">
      <c r="A250" s="371"/>
      <c r="B250" s="463" t="s">
        <v>28</v>
      </c>
      <c r="C250" s="464">
        <v>1</v>
      </c>
      <c r="D250" s="465" t="s">
        <v>393</v>
      </c>
      <c r="E250" s="534"/>
      <c r="F250" s="465" t="s">
        <v>349</v>
      </c>
      <c r="G250" s="534">
        <f>C250*E250</f>
        <v>0</v>
      </c>
    </row>
    <row r="251" spans="1:7" s="327" customFormat="1" ht="8.1" customHeight="1">
      <c r="A251" s="371"/>
      <c r="B251" s="341"/>
      <c r="C251" s="449"/>
      <c r="D251" s="339"/>
      <c r="E251" s="217"/>
      <c r="F251" s="339"/>
      <c r="G251" s="217"/>
    </row>
    <row r="252" spans="1:7" s="327" customFormat="1">
      <c r="A252" s="461" t="s">
        <v>906</v>
      </c>
      <c r="B252" s="462" t="s">
        <v>907</v>
      </c>
      <c r="C252" s="339"/>
      <c r="E252" s="341"/>
      <c r="G252" s="341"/>
    </row>
    <row r="253" spans="1:7" s="286" customFormat="1" ht="15" customHeight="1">
      <c r="A253" s="205"/>
      <c r="B253" s="215" t="s">
        <v>608</v>
      </c>
      <c r="C253" s="352"/>
      <c r="D253" s="353"/>
      <c r="E253" s="352"/>
      <c r="F253" s="353"/>
      <c r="G253" s="355"/>
    </row>
    <row r="254" spans="1:7" s="286" customFormat="1" ht="15" customHeight="1">
      <c r="A254" s="205"/>
      <c r="B254" s="530" t="s">
        <v>609</v>
      </c>
      <c r="C254" s="532"/>
      <c r="D254" s="353"/>
      <c r="E254" s="352"/>
      <c r="F254" s="353"/>
      <c r="G254" s="355"/>
    </row>
    <row r="255" spans="1:7" s="286" customFormat="1" ht="15" customHeight="1">
      <c r="A255" s="205"/>
      <c r="B255" s="531" t="s">
        <v>610</v>
      </c>
      <c r="C255" s="533"/>
      <c r="D255" s="353"/>
      <c r="E255" s="352"/>
      <c r="F255" s="353"/>
      <c r="G255" s="355"/>
    </row>
    <row r="256" spans="1:7" s="286" customFormat="1" ht="15" customHeight="1">
      <c r="A256" s="205"/>
      <c r="B256" s="531" t="s">
        <v>611</v>
      </c>
      <c r="C256" s="533"/>
      <c r="D256" s="353"/>
      <c r="E256" s="352"/>
      <c r="F256" s="353"/>
      <c r="G256" s="355"/>
    </row>
    <row r="257" spans="1:7" s="327" customFormat="1" ht="15" customHeight="1">
      <c r="A257" s="371"/>
      <c r="B257" s="463" t="s">
        <v>28</v>
      </c>
      <c r="C257" s="464">
        <v>5</v>
      </c>
      <c r="D257" s="465" t="s">
        <v>393</v>
      </c>
      <c r="E257" s="534"/>
      <c r="F257" s="465" t="s">
        <v>349</v>
      </c>
      <c r="G257" s="534">
        <f>C257*E257</f>
        <v>0</v>
      </c>
    </row>
    <row r="258" spans="1:7" s="327" customFormat="1" ht="8.1" customHeight="1">
      <c r="A258" s="371"/>
      <c r="B258" s="341"/>
      <c r="C258" s="449"/>
      <c r="D258" s="339"/>
      <c r="E258" s="217"/>
      <c r="F258" s="339"/>
      <c r="G258" s="217"/>
    </row>
    <row r="259" spans="1:7" s="327" customFormat="1">
      <c r="A259" s="461" t="s">
        <v>908</v>
      </c>
      <c r="B259" s="462" t="s">
        <v>909</v>
      </c>
      <c r="C259" s="339"/>
      <c r="E259" s="341"/>
      <c r="G259" s="341"/>
    </row>
    <row r="260" spans="1:7" s="286" customFormat="1" ht="15" customHeight="1">
      <c r="A260" s="461"/>
      <c r="B260" s="215" t="s">
        <v>608</v>
      </c>
      <c r="C260" s="352"/>
      <c r="D260" s="353"/>
      <c r="E260" s="352"/>
      <c r="F260" s="353"/>
      <c r="G260" s="355"/>
    </row>
    <row r="261" spans="1:7" s="286" customFormat="1" ht="15" customHeight="1">
      <c r="A261" s="461"/>
      <c r="B261" s="530" t="s">
        <v>609</v>
      </c>
      <c r="C261" s="532"/>
      <c r="D261" s="353"/>
      <c r="E261" s="352"/>
      <c r="F261" s="353"/>
      <c r="G261" s="355"/>
    </row>
    <row r="262" spans="1:7" s="286" customFormat="1" ht="15" customHeight="1">
      <c r="A262" s="461"/>
      <c r="B262" s="531" t="s">
        <v>610</v>
      </c>
      <c r="C262" s="533"/>
      <c r="D262" s="353"/>
      <c r="E262" s="352"/>
      <c r="F262" s="353"/>
      <c r="G262" s="355"/>
    </row>
    <row r="263" spans="1:7" s="286" customFormat="1" ht="15" customHeight="1">
      <c r="A263" s="461"/>
      <c r="B263" s="531" t="s">
        <v>611</v>
      </c>
      <c r="C263" s="533"/>
      <c r="D263" s="353"/>
      <c r="E263" s="352"/>
      <c r="F263" s="353"/>
      <c r="G263" s="355"/>
    </row>
    <row r="264" spans="1:7" s="327" customFormat="1" ht="15" customHeight="1">
      <c r="A264" s="461"/>
      <c r="B264" s="463" t="s">
        <v>28</v>
      </c>
      <c r="C264" s="464">
        <v>1</v>
      </c>
      <c r="D264" s="465" t="s">
        <v>393</v>
      </c>
      <c r="E264" s="534"/>
      <c r="F264" s="465" t="s">
        <v>349</v>
      </c>
      <c r="G264" s="534">
        <f>C264*E264</f>
        <v>0</v>
      </c>
    </row>
    <row r="265" spans="1:7" s="327" customFormat="1" ht="8.1" customHeight="1">
      <c r="A265" s="461"/>
      <c r="B265" s="341"/>
      <c r="C265" s="449"/>
      <c r="D265" s="339"/>
      <c r="E265" s="217"/>
      <c r="F265" s="339"/>
      <c r="G265" s="217"/>
    </row>
    <row r="266" spans="1:7" s="327" customFormat="1">
      <c r="A266" s="461" t="s">
        <v>910</v>
      </c>
      <c r="B266" s="462" t="s">
        <v>911</v>
      </c>
      <c r="C266" s="339"/>
      <c r="E266" s="341"/>
      <c r="G266" s="341"/>
    </row>
    <row r="267" spans="1:7" s="286" customFormat="1" ht="15" customHeight="1">
      <c r="A267" s="461"/>
      <c r="B267" s="215" t="s">
        <v>608</v>
      </c>
      <c r="C267" s="352"/>
      <c r="D267" s="353"/>
      <c r="E267" s="352"/>
      <c r="F267" s="353"/>
      <c r="G267" s="355"/>
    </row>
    <row r="268" spans="1:7" s="286" customFormat="1" ht="15" customHeight="1">
      <c r="A268" s="461"/>
      <c r="B268" s="530" t="s">
        <v>609</v>
      </c>
      <c r="C268" s="532"/>
      <c r="D268" s="353"/>
      <c r="E268" s="352"/>
      <c r="F268" s="353"/>
      <c r="G268" s="355"/>
    </row>
    <row r="269" spans="1:7" s="286" customFormat="1" ht="15" customHeight="1">
      <c r="A269" s="461"/>
      <c r="B269" s="531" t="s">
        <v>610</v>
      </c>
      <c r="C269" s="533"/>
      <c r="D269" s="353"/>
      <c r="E269" s="352"/>
      <c r="F269" s="353"/>
      <c r="G269" s="355"/>
    </row>
    <row r="270" spans="1:7" s="286" customFormat="1" ht="15" customHeight="1">
      <c r="A270" s="461"/>
      <c r="B270" s="531" t="s">
        <v>611</v>
      </c>
      <c r="C270" s="533"/>
      <c r="D270" s="353"/>
      <c r="E270" s="352"/>
      <c r="F270" s="353"/>
      <c r="G270" s="355"/>
    </row>
    <row r="271" spans="1:7" s="327" customFormat="1" ht="15" customHeight="1">
      <c r="A271" s="461"/>
      <c r="B271" s="463" t="s">
        <v>28</v>
      </c>
      <c r="C271" s="464">
        <v>1</v>
      </c>
      <c r="D271" s="465" t="s">
        <v>393</v>
      </c>
      <c r="E271" s="534"/>
      <c r="F271" s="465" t="s">
        <v>349</v>
      </c>
      <c r="G271" s="534">
        <f>C271*E271</f>
        <v>0</v>
      </c>
    </row>
    <row r="272" spans="1:7" s="327" customFormat="1" ht="8.1" customHeight="1">
      <c r="A272" s="461"/>
      <c r="B272" s="341"/>
      <c r="C272" s="449"/>
      <c r="D272" s="339"/>
      <c r="E272" s="217"/>
      <c r="F272" s="339"/>
      <c r="G272" s="217"/>
    </row>
    <row r="273" spans="1:7" s="327" customFormat="1" ht="12" customHeight="1">
      <c r="A273" s="461" t="s">
        <v>912</v>
      </c>
      <c r="B273" s="462" t="s">
        <v>913</v>
      </c>
      <c r="C273" s="339"/>
      <c r="E273" s="341"/>
      <c r="G273" s="341"/>
    </row>
    <row r="274" spans="1:7" s="286" customFormat="1" ht="15" customHeight="1">
      <c r="A274" s="461"/>
      <c r="B274" s="215" t="s">
        <v>608</v>
      </c>
      <c r="C274" s="352"/>
      <c r="D274" s="353"/>
      <c r="E274" s="352"/>
      <c r="F274" s="353"/>
      <c r="G274" s="355"/>
    </row>
    <row r="275" spans="1:7" s="286" customFormat="1" ht="15" customHeight="1">
      <c r="A275" s="461"/>
      <c r="B275" s="530" t="s">
        <v>609</v>
      </c>
      <c r="C275" s="532"/>
      <c r="D275" s="353"/>
      <c r="E275" s="352"/>
      <c r="F275" s="353"/>
      <c r="G275" s="355"/>
    </row>
    <row r="276" spans="1:7" s="286" customFormat="1" ht="15" customHeight="1">
      <c r="A276" s="461"/>
      <c r="B276" s="531" t="s">
        <v>610</v>
      </c>
      <c r="C276" s="533"/>
      <c r="D276" s="353"/>
      <c r="E276" s="352"/>
      <c r="F276" s="353"/>
      <c r="G276" s="355"/>
    </row>
    <row r="277" spans="1:7" s="286" customFormat="1" ht="15" customHeight="1">
      <c r="A277" s="461"/>
      <c r="B277" s="531" t="s">
        <v>611</v>
      </c>
      <c r="C277" s="533"/>
      <c r="D277" s="353"/>
      <c r="E277" s="352"/>
      <c r="F277" s="353"/>
      <c r="G277" s="355"/>
    </row>
    <row r="278" spans="1:7" s="327" customFormat="1" ht="15" customHeight="1">
      <c r="A278" s="461"/>
      <c r="B278" s="463" t="s">
        <v>28</v>
      </c>
      <c r="C278" s="464">
        <v>1</v>
      </c>
      <c r="D278" s="465" t="s">
        <v>393</v>
      </c>
      <c r="E278" s="534"/>
      <c r="F278" s="465" t="s">
        <v>349</v>
      </c>
      <c r="G278" s="534">
        <f>C278*E278</f>
        <v>0</v>
      </c>
    </row>
    <row r="279" spans="1:7" s="327" customFormat="1" ht="8.1" customHeight="1">
      <c r="A279" s="461"/>
      <c r="B279" s="341"/>
      <c r="C279" s="449"/>
      <c r="D279" s="339"/>
      <c r="E279" s="217"/>
      <c r="F279" s="339"/>
      <c r="G279" s="217"/>
    </row>
    <row r="280" spans="1:7" s="327" customFormat="1" ht="12" customHeight="1">
      <c r="A280" s="461" t="s">
        <v>914</v>
      </c>
      <c r="B280" s="462" t="s">
        <v>915</v>
      </c>
      <c r="C280" s="339"/>
      <c r="E280" s="341"/>
      <c r="G280" s="341"/>
    </row>
    <row r="281" spans="1:7" s="286" customFormat="1" ht="15" customHeight="1">
      <c r="A281" s="205"/>
      <c r="B281" s="215" t="s">
        <v>608</v>
      </c>
      <c r="C281" s="352"/>
      <c r="D281" s="353"/>
      <c r="E281" s="352"/>
      <c r="F281" s="353"/>
      <c r="G281" s="355"/>
    </row>
    <row r="282" spans="1:7" s="286" customFormat="1" ht="15" customHeight="1">
      <c r="A282" s="205"/>
      <c r="B282" s="530" t="s">
        <v>609</v>
      </c>
      <c r="C282" s="532"/>
      <c r="D282" s="353"/>
      <c r="E282" s="352"/>
      <c r="F282" s="353"/>
      <c r="G282" s="355"/>
    </row>
    <row r="283" spans="1:7" s="286" customFormat="1" ht="15" customHeight="1">
      <c r="A283" s="205"/>
      <c r="B283" s="531" t="s">
        <v>610</v>
      </c>
      <c r="C283" s="533"/>
      <c r="D283" s="353"/>
      <c r="E283" s="352"/>
      <c r="F283" s="353"/>
      <c r="G283" s="355"/>
    </row>
    <row r="284" spans="1:7" s="286" customFormat="1" ht="15" customHeight="1">
      <c r="A284" s="205"/>
      <c r="B284" s="531" t="s">
        <v>611</v>
      </c>
      <c r="C284" s="533"/>
      <c r="D284" s="353"/>
      <c r="E284" s="352"/>
      <c r="F284" s="353"/>
      <c r="G284" s="355"/>
    </row>
    <row r="285" spans="1:7" s="327" customFormat="1" ht="15" customHeight="1">
      <c r="A285" s="371"/>
      <c r="B285" s="463" t="s">
        <v>28</v>
      </c>
      <c r="C285" s="464">
        <v>1</v>
      </c>
      <c r="D285" s="465" t="s">
        <v>393</v>
      </c>
      <c r="E285" s="534"/>
      <c r="F285" s="465" t="s">
        <v>349</v>
      </c>
      <c r="G285" s="534">
        <f>C285*E285</f>
        <v>0</v>
      </c>
    </row>
    <row r="286" spans="1:7" s="327" customFormat="1" ht="8.1" customHeight="1">
      <c r="A286" s="371"/>
      <c r="B286" s="341"/>
      <c r="C286" s="449"/>
      <c r="D286" s="339"/>
      <c r="E286" s="217"/>
      <c r="F286" s="339"/>
      <c r="G286" s="217"/>
    </row>
    <row r="287" spans="1:7" s="327" customFormat="1" ht="12" customHeight="1">
      <c r="A287" s="461" t="s">
        <v>916</v>
      </c>
      <c r="B287" s="462" t="s">
        <v>917</v>
      </c>
      <c r="C287" s="339"/>
      <c r="E287" s="341"/>
      <c r="G287" s="341"/>
    </row>
    <row r="288" spans="1:7" s="286" customFormat="1" ht="15" customHeight="1">
      <c r="A288" s="205"/>
      <c r="B288" s="215" t="s">
        <v>608</v>
      </c>
      <c r="C288" s="352"/>
      <c r="D288" s="353"/>
      <c r="E288" s="352"/>
      <c r="F288" s="353"/>
      <c r="G288" s="355"/>
    </row>
    <row r="289" spans="1:7" s="286" customFormat="1" ht="15" customHeight="1">
      <c r="A289" s="205"/>
      <c r="B289" s="530" t="s">
        <v>609</v>
      </c>
      <c r="C289" s="532"/>
      <c r="D289" s="353"/>
      <c r="E289" s="352"/>
      <c r="F289" s="353"/>
      <c r="G289" s="355"/>
    </row>
    <row r="290" spans="1:7" s="286" customFormat="1" ht="15" customHeight="1">
      <c r="A290" s="205"/>
      <c r="B290" s="531" t="s">
        <v>610</v>
      </c>
      <c r="C290" s="533"/>
      <c r="D290" s="353"/>
      <c r="E290" s="352"/>
      <c r="F290" s="353"/>
      <c r="G290" s="355"/>
    </row>
    <row r="291" spans="1:7" s="286" customFormat="1" ht="15" customHeight="1">
      <c r="A291" s="205"/>
      <c r="B291" s="531" t="s">
        <v>611</v>
      </c>
      <c r="C291" s="533"/>
      <c r="D291" s="353"/>
      <c r="E291" s="352"/>
      <c r="F291" s="353"/>
      <c r="G291" s="355"/>
    </row>
    <row r="292" spans="1:7" s="327" customFormat="1" ht="15" customHeight="1">
      <c r="A292" s="371"/>
      <c r="B292" s="463" t="s">
        <v>28</v>
      </c>
      <c r="C292" s="464">
        <v>1</v>
      </c>
      <c r="D292" s="465" t="s">
        <v>393</v>
      </c>
      <c r="E292" s="534"/>
      <c r="F292" s="465" t="s">
        <v>349</v>
      </c>
      <c r="G292" s="534">
        <f>C292*E292</f>
        <v>0</v>
      </c>
    </row>
    <row r="293" spans="1:7" s="327" customFormat="1" ht="8.1" customHeight="1">
      <c r="A293" s="371"/>
      <c r="B293" s="341"/>
      <c r="C293" s="449"/>
      <c r="D293" s="339"/>
      <c r="E293" s="217"/>
      <c r="F293" s="339"/>
      <c r="G293" s="217"/>
    </row>
    <row r="294" spans="1:7" s="327" customFormat="1" ht="25.5">
      <c r="A294" s="461" t="s">
        <v>918</v>
      </c>
      <c r="B294" s="462" t="s">
        <v>1116</v>
      </c>
      <c r="C294" s="339"/>
      <c r="E294" s="341"/>
      <c r="G294" s="341"/>
    </row>
    <row r="295" spans="1:7" ht="20.25" customHeight="1">
      <c r="A295" s="158"/>
      <c r="B295" s="751"/>
      <c r="C295" s="290"/>
      <c r="E295" s="162"/>
    </row>
    <row r="296" spans="1:7" s="327" customFormat="1">
      <c r="A296" s="461"/>
      <c r="B296" s="462" t="s">
        <v>1117</v>
      </c>
      <c r="C296" s="339"/>
      <c r="E296" s="341"/>
      <c r="G296" s="341"/>
    </row>
    <row r="297" spans="1:7" s="286" customFormat="1" ht="15" customHeight="1">
      <c r="A297" s="205"/>
      <c r="B297" s="215" t="s">
        <v>608</v>
      </c>
      <c r="C297" s="352"/>
      <c r="D297" s="353"/>
      <c r="E297" s="352"/>
      <c r="F297" s="353"/>
      <c r="G297" s="355"/>
    </row>
    <row r="298" spans="1:7" s="286" customFormat="1" ht="15" customHeight="1">
      <c r="A298" s="205"/>
      <c r="B298" s="530" t="s">
        <v>609</v>
      </c>
      <c r="C298" s="532"/>
      <c r="D298" s="353"/>
      <c r="E298" s="352"/>
      <c r="F298" s="353"/>
      <c r="G298" s="355"/>
    </row>
    <row r="299" spans="1:7" s="286" customFormat="1" ht="15" customHeight="1">
      <c r="A299" s="205"/>
      <c r="B299" s="531" t="s">
        <v>610</v>
      </c>
      <c r="C299" s="533"/>
      <c r="D299" s="353"/>
      <c r="E299" s="352"/>
      <c r="F299" s="353"/>
      <c r="G299" s="355"/>
    </row>
    <row r="300" spans="1:7" s="286" customFormat="1" ht="15" customHeight="1">
      <c r="A300" s="205"/>
      <c r="B300" s="531" t="s">
        <v>611</v>
      </c>
      <c r="C300" s="533"/>
      <c r="D300" s="353"/>
      <c r="E300" s="352"/>
      <c r="F300" s="353"/>
      <c r="G300" s="355"/>
    </row>
    <row r="301" spans="1:7" s="327" customFormat="1" ht="15" customHeight="1">
      <c r="A301" s="371"/>
      <c r="B301" s="463" t="s">
        <v>28</v>
      </c>
      <c r="C301" s="464">
        <v>2</v>
      </c>
      <c r="D301" s="465" t="s">
        <v>393</v>
      </c>
      <c r="E301" s="534"/>
      <c r="F301" s="465" t="s">
        <v>349</v>
      </c>
      <c r="G301" s="534">
        <f>C301*E301</f>
        <v>0</v>
      </c>
    </row>
    <row r="302" spans="1:7" s="327" customFormat="1" ht="8.1" customHeight="1">
      <c r="A302" s="371"/>
      <c r="B302" s="341"/>
      <c r="C302" s="449"/>
      <c r="D302" s="339"/>
      <c r="E302" s="217"/>
      <c r="F302" s="339"/>
      <c r="G302" s="217"/>
    </row>
    <row r="303" spans="1:7" s="327" customFormat="1" ht="25.5">
      <c r="A303" s="461" t="s">
        <v>919</v>
      </c>
      <c r="B303" s="462" t="s">
        <v>1118</v>
      </c>
      <c r="C303" s="339"/>
      <c r="E303" s="341"/>
      <c r="G303" s="341"/>
    </row>
    <row r="304" spans="1:7" ht="20.25" customHeight="1">
      <c r="A304" s="158"/>
      <c r="B304" s="751"/>
      <c r="C304" s="290"/>
      <c r="E304" s="162"/>
    </row>
    <row r="305" spans="1:7" s="327" customFormat="1">
      <c r="A305" s="461"/>
      <c r="B305" s="462" t="s">
        <v>1117</v>
      </c>
      <c r="C305" s="339"/>
      <c r="E305" s="341"/>
      <c r="G305" s="341"/>
    </row>
    <row r="306" spans="1:7" s="286" customFormat="1" ht="15" customHeight="1">
      <c r="A306" s="205"/>
      <c r="B306" s="215" t="s">
        <v>608</v>
      </c>
      <c r="C306" s="352"/>
      <c r="D306" s="353"/>
      <c r="E306" s="352"/>
      <c r="F306" s="353"/>
      <c r="G306" s="355"/>
    </row>
    <row r="307" spans="1:7" s="286" customFormat="1" ht="15" customHeight="1">
      <c r="A307" s="205"/>
      <c r="B307" s="530" t="s">
        <v>609</v>
      </c>
      <c r="C307" s="532"/>
      <c r="D307" s="353"/>
      <c r="E307" s="352"/>
      <c r="F307" s="353"/>
      <c r="G307" s="355"/>
    </row>
    <row r="308" spans="1:7" s="286" customFormat="1" ht="15" customHeight="1">
      <c r="A308" s="205"/>
      <c r="B308" s="531" t="s">
        <v>610</v>
      </c>
      <c r="C308" s="533"/>
      <c r="D308" s="353"/>
      <c r="E308" s="352"/>
      <c r="F308" s="353"/>
      <c r="G308" s="355"/>
    </row>
    <row r="309" spans="1:7" s="286" customFormat="1" ht="15" customHeight="1">
      <c r="A309" s="205"/>
      <c r="B309" s="531" t="s">
        <v>611</v>
      </c>
      <c r="C309" s="533"/>
      <c r="D309" s="353"/>
      <c r="E309" s="352"/>
      <c r="F309" s="353"/>
      <c r="G309" s="355"/>
    </row>
    <row r="310" spans="1:7" s="327" customFormat="1" ht="15" customHeight="1">
      <c r="A310" s="371"/>
      <c r="B310" s="463" t="s">
        <v>28</v>
      </c>
      <c r="C310" s="464">
        <v>1</v>
      </c>
      <c r="D310" s="465" t="s">
        <v>393</v>
      </c>
      <c r="E310" s="534"/>
      <c r="F310" s="465" t="s">
        <v>349</v>
      </c>
      <c r="G310" s="534">
        <f>C310*E310</f>
        <v>0</v>
      </c>
    </row>
    <row r="311" spans="1:7" s="327" customFormat="1" ht="8.1" customHeight="1">
      <c r="A311" s="371"/>
      <c r="B311" s="341"/>
      <c r="C311" s="449"/>
      <c r="D311" s="339"/>
      <c r="E311" s="217"/>
      <c r="F311" s="339"/>
      <c r="G311" s="217"/>
    </row>
    <row r="312" spans="1:7" s="327" customFormat="1" ht="25.5">
      <c r="A312" s="461" t="s">
        <v>920</v>
      </c>
      <c r="B312" s="462" t="s">
        <v>1119</v>
      </c>
      <c r="C312" s="339"/>
      <c r="E312" s="341"/>
      <c r="G312" s="341"/>
    </row>
    <row r="313" spans="1:7" ht="20.25" customHeight="1">
      <c r="A313" s="158"/>
      <c r="B313" s="751"/>
      <c r="C313" s="290"/>
      <c r="E313" s="162"/>
    </row>
    <row r="314" spans="1:7" s="327" customFormat="1">
      <c r="A314" s="461"/>
      <c r="B314" s="462" t="s">
        <v>1117</v>
      </c>
      <c r="C314" s="339"/>
      <c r="E314" s="341"/>
      <c r="G314" s="341"/>
    </row>
    <row r="315" spans="1:7" s="286" customFormat="1" ht="15" customHeight="1">
      <c r="A315" s="205"/>
      <c r="B315" s="215" t="s">
        <v>608</v>
      </c>
      <c r="C315" s="352"/>
      <c r="D315" s="353"/>
      <c r="E315" s="352"/>
      <c r="F315" s="353"/>
      <c r="G315" s="355"/>
    </row>
    <row r="316" spans="1:7" s="286" customFormat="1" ht="15" customHeight="1">
      <c r="A316" s="205"/>
      <c r="B316" s="530" t="s">
        <v>609</v>
      </c>
      <c r="C316" s="532"/>
      <c r="D316" s="353"/>
      <c r="E316" s="352"/>
      <c r="F316" s="353"/>
      <c r="G316" s="355"/>
    </row>
    <row r="317" spans="1:7" s="286" customFormat="1" ht="15" customHeight="1">
      <c r="A317" s="205"/>
      <c r="B317" s="531" t="s">
        <v>610</v>
      </c>
      <c r="C317" s="533"/>
      <c r="D317" s="353"/>
      <c r="E317" s="352"/>
      <c r="F317" s="353"/>
      <c r="G317" s="355"/>
    </row>
    <row r="318" spans="1:7" s="286" customFormat="1" ht="15" customHeight="1">
      <c r="A318" s="205"/>
      <c r="B318" s="531" t="s">
        <v>611</v>
      </c>
      <c r="C318" s="533"/>
      <c r="D318" s="353"/>
      <c r="E318" s="352"/>
      <c r="F318" s="353"/>
      <c r="G318" s="355"/>
    </row>
    <row r="319" spans="1:7" s="327" customFormat="1" ht="15" customHeight="1">
      <c r="A319" s="371"/>
      <c r="B319" s="463" t="s">
        <v>28</v>
      </c>
      <c r="C319" s="464">
        <v>3</v>
      </c>
      <c r="D319" s="465" t="s">
        <v>393</v>
      </c>
      <c r="E319" s="534"/>
      <c r="F319" s="465" t="s">
        <v>349</v>
      </c>
      <c r="G319" s="534">
        <f>C319*E319</f>
        <v>0</v>
      </c>
    </row>
    <row r="320" spans="1:7" s="327" customFormat="1" ht="8.1" customHeight="1">
      <c r="A320" s="371"/>
      <c r="B320" s="341"/>
      <c r="C320" s="449"/>
      <c r="D320" s="339"/>
      <c r="E320" s="217"/>
      <c r="F320" s="339"/>
      <c r="G320" s="217"/>
    </row>
    <row r="321" spans="1:7" s="327" customFormat="1" ht="27" customHeight="1">
      <c r="A321" s="461" t="s">
        <v>921</v>
      </c>
      <c r="B321" s="466" t="s">
        <v>1120</v>
      </c>
      <c r="C321" s="339"/>
      <c r="E321" s="341"/>
      <c r="G321" s="341"/>
    </row>
    <row r="322" spans="1:7" ht="20.25" customHeight="1">
      <c r="A322" s="158"/>
      <c r="B322" s="751"/>
      <c r="C322" s="290"/>
      <c r="E322" s="162"/>
    </row>
    <row r="323" spans="1:7" s="327" customFormat="1">
      <c r="A323" s="461"/>
      <c r="B323" s="462" t="s">
        <v>1117</v>
      </c>
      <c r="C323" s="339"/>
      <c r="E323" s="341"/>
      <c r="G323" s="341"/>
    </row>
    <row r="324" spans="1:7" s="286" customFormat="1" ht="15" customHeight="1">
      <c r="A324" s="205"/>
      <c r="B324" s="215" t="s">
        <v>608</v>
      </c>
      <c r="C324" s="352"/>
      <c r="D324" s="353"/>
      <c r="E324" s="352"/>
      <c r="F324" s="353"/>
      <c r="G324" s="355"/>
    </row>
    <row r="325" spans="1:7" s="286" customFormat="1" ht="15" customHeight="1">
      <c r="A325" s="205"/>
      <c r="B325" s="530" t="s">
        <v>609</v>
      </c>
      <c r="C325" s="532"/>
      <c r="D325" s="353"/>
      <c r="E325" s="352"/>
      <c r="F325" s="353"/>
      <c r="G325" s="355"/>
    </row>
    <row r="326" spans="1:7" s="286" customFormat="1" ht="15" customHeight="1">
      <c r="A326" s="205"/>
      <c r="B326" s="531" t="s">
        <v>610</v>
      </c>
      <c r="C326" s="533"/>
      <c r="D326" s="353"/>
      <c r="E326" s="352"/>
      <c r="F326" s="353"/>
      <c r="G326" s="355"/>
    </row>
    <row r="327" spans="1:7" s="286" customFormat="1" ht="15" customHeight="1">
      <c r="A327" s="205"/>
      <c r="B327" s="531" t="s">
        <v>611</v>
      </c>
      <c r="C327" s="533"/>
      <c r="D327" s="353"/>
      <c r="E327" s="352"/>
      <c r="F327" s="353"/>
      <c r="G327" s="355"/>
    </row>
    <row r="328" spans="1:7" s="327" customFormat="1" ht="15" customHeight="1">
      <c r="A328" s="371"/>
      <c r="B328" s="463" t="s">
        <v>28</v>
      </c>
      <c r="C328" s="464">
        <v>1</v>
      </c>
      <c r="D328" s="465" t="s">
        <v>393</v>
      </c>
      <c r="E328" s="534"/>
      <c r="F328" s="465" t="s">
        <v>349</v>
      </c>
      <c r="G328" s="534">
        <f>C328*E328</f>
        <v>0</v>
      </c>
    </row>
    <row r="329" spans="1:7" s="327" customFormat="1" ht="8.1" customHeight="1">
      <c r="A329" s="371"/>
      <c r="B329" s="341"/>
      <c r="C329" s="449"/>
      <c r="D329" s="339"/>
      <c r="E329" s="217"/>
      <c r="F329" s="339"/>
      <c r="G329" s="217"/>
    </row>
    <row r="330" spans="1:7" s="327" customFormat="1">
      <c r="A330" s="461" t="s">
        <v>922</v>
      </c>
      <c r="B330" s="462" t="s">
        <v>923</v>
      </c>
      <c r="C330" s="339"/>
      <c r="E330" s="341"/>
      <c r="G330" s="341"/>
    </row>
    <row r="331" spans="1:7" s="286" customFormat="1" ht="15" customHeight="1">
      <c r="A331" s="205"/>
      <c r="B331" s="215" t="s">
        <v>608</v>
      </c>
      <c r="C331" s="352"/>
      <c r="D331" s="353"/>
      <c r="E331" s="352"/>
      <c r="F331" s="353"/>
      <c r="G331" s="355"/>
    </row>
    <row r="332" spans="1:7" s="286" customFormat="1" ht="15" customHeight="1">
      <c r="A332" s="205"/>
      <c r="B332" s="530" t="s">
        <v>609</v>
      </c>
      <c r="C332" s="532"/>
      <c r="D332" s="353"/>
      <c r="E332" s="352"/>
      <c r="F332" s="353"/>
      <c r="G332" s="355"/>
    </row>
    <row r="333" spans="1:7" s="286" customFormat="1" ht="15" customHeight="1">
      <c r="A333" s="205"/>
      <c r="B333" s="531" t="s">
        <v>610</v>
      </c>
      <c r="C333" s="533"/>
      <c r="D333" s="353"/>
      <c r="E333" s="352"/>
      <c r="F333" s="353"/>
      <c r="G333" s="355"/>
    </row>
    <row r="334" spans="1:7" s="286" customFormat="1" ht="15" customHeight="1">
      <c r="A334" s="205"/>
      <c r="B334" s="531" t="s">
        <v>611</v>
      </c>
      <c r="C334" s="533"/>
      <c r="D334" s="353"/>
      <c r="E334" s="352"/>
      <c r="F334" s="353"/>
      <c r="G334" s="355"/>
    </row>
    <row r="335" spans="1:7" s="327" customFormat="1" ht="15" customHeight="1">
      <c r="A335" s="371"/>
      <c r="B335" s="463" t="s">
        <v>28</v>
      </c>
      <c r="C335" s="464">
        <v>7</v>
      </c>
      <c r="D335" s="465" t="s">
        <v>393</v>
      </c>
      <c r="E335" s="534"/>
      <c r="F335" s="465" t="s">
        <v>349</v>
      </c>
      <c r="G335" s="534">
        <f>C335*E335</f>
        <v>0</v>
      </c>
    </row>
    <row r="336" spans="1:7" s="327" customFormat="1" ht="8.1" customHeight="1">
      <c r="A336" s="371"/>
      <c r="B336" s="341"/>
      <c r="C336" s="449"/>
      <c r="D336" s="339"/>
      <c r="E336" s="217"/>
      <c r="F336" s="339"/>
      <c r="G336" s="217"/>
    </row>
    <row r="337" spans="1:7" s="327" customFormat="1">
      <c r="A337" s="461" t="s">
        <v>924</v>
      </c>
      <c r="B337" s="462" t="s">
        <v>925</v>
      </c>
      <c r="C337" s="339"/>
      <c r="E337" s="341"/>
      <c r="G337" s="341"/>
    </row>
    <row r="338" spans="1:7" s="286" customFormat="1" ht="15" customHeight="1">
      <c r="A338" s="205"/>
      <c r="B338" s="215" t="s">
        <v>608</v>
      </c>
      <c r="C338" s="352"/>
      <c r="D338" s="353"/>
      <c r="E338" s="352"/>
      <c r="F338" s="353"/>
      <c r="G338" s="355"/>
    </row>
    <row r="339" spans="1:7" s="286" customFormat="1" ht="15" customHeight="1">
      <c r="A339" s="205"/>
      <c r="B339" s="530" t="s">
        <v>609</v>
      </c>
      <c r="C339" s="532"/>
      <c r="D339" s="353"/>
      <c r="E339" s="352"/>
      <c r="F339" s="353"/>
      <c r="G339" s="355"/>
    </row>
    <row r="340" spans="1:7" s="286" customFormat="1" ht="15" customHeight="1">
      <c r="A340" s="205"/>
      <c r="B340" s="531" t="s">
        <v>610</v>
      </c>
      <c r="C340" s="533"/>
      <c r="D340" s="353"/>
      <c r="E340" s="352"/>
      <c r="F340" s="353"/>
      <c r="G340" s="355"/>
    </row>
    <row r="341" spans="1:7" s="286" customFormat="1" ht="15" customHeight="1">
      <c r="A341" s="205"/>
      <c r="B341" s="531" t="s">
        <v>611</v>
      </c>
      <c r="C341" s="533"/>
      <c r="D341" s="353"/>
      <c r="E341" s="352"/>
      <c r="F341" s="353"/>
      <c r="G341" s="355"/>
    </row>
    <row r="342" spans="1:7" s="327" customFormat="1" ht="15" customHeight="1">
      <c r="A342" s="371"/>
      <c r="B342" s="463" t="s">
        <v>28</v>
      </c>
      <c r="C342" s="464">
        <v>6</v>
      </c>
      <c r="D342" s="465" t="s">
        <v>393</v>
      </c>
      <c r="E342" s="534"/>
      <c r="F342" s="465" t="s">
        <v>349</v>
      </c>
      <c r="G342" s="534">
        <f>C342*E342</f>
        <v>0</v>
      </c>
    </row>
    <row r="343" spans="1:7" s="327" customFormat="1" ht="8.1" customHeight="1">
      <c r="A343" s="371"/>
      <c r="B343" s="341"/>
      <c r="C343" s="449"/>
      <c r="D343" s="339"/>
      <c r="E343" s="217"/>
      <c r="F343" s="339"/>
      <c r="G343" s="217"/>
    </row>
    <row r="344" spans="1:7" s="327" customFormat="1">
      <c r="A344" s="461" t="s">
        <v>926</v>
      </c>
      <c r="B344" s="462" t="s">
        <v>927</v>
      </c>
      <c r="C344" s="339"/>
      <c r="E344" s="341"/>
      <c r="G344" s="341"/>
    </row>
    <row r="345" spans="1:7" s="286" customFormat="1" ht="15" customHeight="1">
      <c r="A345" s="205"/>
      <c r="B345" s="215" t="s">
        <v>608</v>
      </c>
      <c r="C345" s="352"/>
      <c r="D345" s="353"/>
      <c r="E345" s="352"/>
      <c r="F345" s="353"/>
      <c r="G345" s="355"/>
    </row>
    <row r="346" spans="1:7" s="286" customFormat="1" ht="15" customHeight="1">
      <c r="A346" s="205"/>
      <c r="B346" s="530" t="s">
        <v>609</v>
      </c>
      <c r="C346" s="532"/>
      <c r="D346" s="353"/>
      <c r="E346" s="352"/>
      <c r="F346" s="353"/>
      <c r="G346" s="355"/>
    </row>
    <row r="347" spans="1:7" s="286" customFormat="1" ht="15" customHeight="1">
      <c r="A347" s="205"/>
      <c r="B347" s="531" t="s">
        <v>610</v>
      </c>
      <c r="C347" s="533"/>
      <c r="D347" s="353"/>
      <c r="E347" s="352"/>
      <c r="F347" s="353"/>
      <c r="G347" s="355"/>
    </row>
    <row r="348" spans="1:7" s="286" customFormat="1" ht="15" customHeight="1">
      <c r="A348" s="205"/>
      <c r="B348" s="531" t="s">
        <v>611</v>
      </c>
      <c r="C348" s="533"/>
      <c r="D348" s="353"/>
      <c r="E348" s="352"/>
      <c r="F348" s="353"/>
      <c r="G348" s="355"/>
    </row>
    <row r="349" spans="1:7" s="327" customFormat="1" ht="15" customHeight="1">
      <c r="A349" s="371"/>
      <c r="B349" s="463" t="s">
        <v>28</v>
      </c>
      <c r="C349" s="464">
        <v>4</v>
      </c>
      <c r="D349" s="465" t="s">
        <v>393</v>
      </c>
      <c r="E349" s="534"/>
      <c r="F349" s="465" t="s">
        <v>349</v>
      </c>
      <c r="G349" s="534">
        <f>C349*E349</f>
        <v>0</v>
      </c>
    </row>
    <row r="350" spans="1:7" s="327" customFormat="1" ht="8.1" customHeight="1">
      <c r="A350" s="371"/>
      <c r="B350" s="341"/>
      <c r="C350" s="449"/>
      <c r="D350" s="339"/>
      <c r="E350" s="217"/>
      <c r="F350" s="339"/>
      <c r="G350" s="217"/>
    </row>
    <row r="351" spans="1:7" s="327" customFormat="1" ht="25.5">
      <c r="A351" s="461" t="s">
        <v>928</v>
      </c>
      <c r="B351" s="462" t="s">
        <v>929</v>
      </c>
      <c r="C351" s="339"/>
      <c r="E351" s="341"/>
      <c r="G351" s="341"/>
    </row>
    <row r="352" spans="1:7" s="286" customFormat="1" ht="15" customHeight="1">
      <c r="A352" s="205"/>
      <c r="B352" s="215" t="s">
        <v>608</v>
      </c>
      <c r="C352" s="352"/>
      <c r="D352" s="353"/>
      <c r="E352" s="352"/>
      <c r="F352" s="353"/>
      <c r="G352" s="355"/>
    </row>
    <row r="353" spans="1:7" s="286" customFormat="1" ht="15" customHeight="1">
      <c r="A353" s="205"/>
      <c r="B353" s="530" t="s">
        <v>609</v>
      </c>
      <c r="C353" s="532"/>
      <c r="D353" s="353"/>
      <c r="E353" s="352"/>
      <c r="F353" s="353"/>
      <c r="G353" s="355"/>
    </row>
    <row r="354" spans="1:7" s="286" customFormat="1" ht="15" customHeight="1">
      <c r="A354" s="205"/>
      <c r="B354" s="531" t="s">
        <v>610</v>
      </c>
      <c r="C354" s="533"/>
      <c r="D354" s="353"/>
      <c r="E354" s="352"/>
      <c r="F354" s="353"/>
      <c r="G354" s="355"/>
    </row>
    <row r="355" spans="1:7" s="286" customFormat="1" ht="15" customHeight="1">
      <c r="A355" s="205"/>
      <c r="B355" s="531" t="s">
        <v>611</v>
      </c>
      <c r="C355" s="533"/>
      <c r="D355" s="353"/>
      <c r="E355" s="352"/>
      <c r="F355" s="353"/>
      <c r="G355" s="355"/>
    </row>
    <row r="356" spans="1:7" s="327" customFormat="1" ht="15" customHeight="1">
      <c r="A356" s="371"/>
      <c r="B356" s="463" t="s">
        <v>28</v>
      </c>
      <c r="C356" s="464">
        <v>3</v>
      </c>
      <c r="D356" s="465" t="s">
        <v>393</v>
      </c>
      <c r="E356" s="534"/>
      <c r="F356" s="465" t="s">
        <v>349</v>
      </c>
      <c r="G356" s="534">
        <f>C356*E356</f>
        <v>0</v>
      </c>
    </row>
    <row r="357" spans="1:7" s="327" customFormat="1" ht="8.1" customHeight="1">
      <c r="A357" s="371"/>
      <c r="B357" s="341"/>
      <c r="C357" s="449"/>
      <c r="D357" s="339"/>
      <c r="E357" s="217"/>
      <c r="F357" s="339"/>
      <c r="G357" s="217"/>
    </row>
    <row r="358" spans="1:7" s="327" customFormat="1" ht="25.5">
      <c r="A358" s="461" t="s">
        <v>930</v>
      </c>
      <c r="B358" s="462" t="s">
        <v>931</v>
      </c>
      <c r="C358" s="339"/>
      <c r="E358" s="341"/>
      <c r="G358" s="341"/>
    </row>
    <row r="359" spans="1:7" s="286" customFormat="1" ht="15" customHeight="1">
      <c r="A359" s="205"/>
      <c r="B359" s="215" t="s">
        <v>608</v>
      </c>
      <c r="C359" s="352"/>
      <c r="D359" s="353"/>
      <c r="E359" s="352"/>
      <c r="F359" s="353"/>
      <c r="G359" s="355"/>
    </row>
    <row r="360" spans="1:7" s="286" customFormat="1" ht="15" customHeight="1">
      <c r="A360" s="205"/>
      <c r="B360" s="530" t="s">
        <v>609</v>
      </c>
      <c r="C360" s="532"/>
      <c r="D360" s="353"/>
      <c r="E360" s="352"/>
      <c r="F360" s="353"/>
      <c r="G360" s="355"/>
    </row>
    <row r="361" spans="1:7" s="286" customFormat="1" ht="15" customHeight="1">
      <c r="A361" s="205"/>
      <c r="B361" s="531" t="s">
        <v>610</v>
      </c>
      <c r="C361" s="533"/>
      <c r="D361" s="353"/>
      <c r="E361" s="352"/>
      <c r="F361" s="353"/>
      <c r="G361" s="355"/>
    </row>
    <row r="362" spans="1:7" s="286" customFormat="1" ht="15" customHeight="1">
      <c r="A362" s="205"/>
      <c r="B362" s="531" t="s">
        <v>611</v>
      </c>
      <c r="C362" s="533"/>
      <c r="D362" s="353"/>
      <c r="E362" s="352"/>
      <c r="F362" s="353"/>
      <c r="G362" s="355"/>
    </row>
    <row r="363" spans="1:7" s="327" customFormat="1" ht="15" customHeight="1">
      <c r="A363" s="371"/>
      <c r="B363" s="463" t="s">
        <v>28</v>
      </c>
      <c r="C363" s="464">
        <v>2</v>
      </c>
      <c r="D363" s="465" t="s">
        <v>393</v>
      </c>
      <c r="E363" s="534"/>
      <c r="F363" s="465" t="s">
        <v>349</v>
      </c>
      <c r="G363" s="534">
        <f>C363*E363</f>
        <v>0</v>
      </c>
    </row>
    <row r="364" spans="1:7" s="327" customFormat="1" ht="8.1" customHeight="1">
      <c r="A364" s="371"/>
      <c r="B364" s="341"/>
      <c r="C364" s="449"/>
      <c r="D364" s="339"/>
      <c r="E364" s="217"/>
      <c r="F364" s="339"/>
      <c r="G364" s="217"/>
    </row>
    <row r="365" spans="1:7" s="327" customFormat="1">
      <c r="A365" s="461" t="s">
        <v>932</v>
      </c>
      <c r="B365" s="462" t="s">
        <v>933</v>
      </c>
      <c r="C365" s="339"/>
      <c r="E365" s="341"/>
      <c r="G365" s="341"/>
    </row>
    <row r="366" spans="1:7" s="286" customFormat="1" ht="15" customHeight="1">
      <c r="A366" s="205"/>
      <c r="B366" s="215" t="s">
        <v>608</v>
      </c>
      <c r="C366" s="352"/>
      <c r="D366" s="353"/>
      <c r="E366" s="352"/>
      <c r="F366" s="353"/>
      <c r="G366" s="355"/>
    </row>
    <row r="367" spans="1:7" s="286" customFormat="1" ht="15" customHeight="1">
      <c r="A367" s="205"/>
      <c r="B367" s="530" t="s">
        <v>609</v>
      </c>
      <c r="C367" s="532"/>
      <c r="D367" s="353"/>
      <c r="E367" s="352"/>
      <c r="F367" s="353"/>
      <c r="G367" s="355"/>
    </row>
    <row r="368" spans="1:7" s="286" customFormat="1" ht="15" customHeight="1">
      <c r="A368" s="205"/>
      <c r="B368" s="531" t="s">
        <v>610</v>
      </c>
      <c r="C368" s="533"/>
      <c r="D368" s="353"/>
      <c r="E368" s="352"/>
      <c r="F368" s="353"/>
      <c r="G368" s="355"/>
    </row>
    <row r="369" spans="1:7" s="286" customFormat="1" ht="15" customHeight="1">
      <c r="A369" s="205"/>
      <c r="B369" s="531" t="s">
        <v>611</v>
      </c>
      <c r="C369" s="533"/>
      <c r="D369" s="353"/>
      <c r="E369" s="352"/>
      <c r="F369" s="353"/>
      <c r="G369" s="355"/>
    </row>
    <row r="370" spans="1:7" s="327" customFormat="1" ht="15" customHeight="1">
      <c r="A370" s="371"/>
      <c r="B370" s="463" t="s">
        <v>28</v>
      </c>
      <c r="C370" s="464">
        <v>2</v>
      </c>
      <c r="D370" s="465" t="s">
        <v>393</v>
      </c>
      <c r="E370" s="534"/>
      <c r="F370" s="465" t="s">
        <v>349</v>
      </c>
      <c r="G370" s="534">
        <f>C370*E370</f>
        <v>0</v>
      </c>
    </row>
    <row r="371" spans="1:7" s="327" customFormat="1" ht="8.1" customHeight="1">
      <c r="A371" s="371"/>
      <c r="B371" s="341"/>
      <c r="C371" s="449"/>
      <c r="D371" s="339"/>
      <c r="E371" s="217"/>
      <c r="F371" s="339"/>
      <c r="G371" s="217"/>
    </row>
    <row r="372" spans="1:7" s="327" customFormat="1">
      <c r="A372" s="461" t="s">
        <v>934</v>
      </c>
      <c r="B372" s="462" t="s">
        <v>935</v>
      </c>
      <c r="C372" s="339"/>
      <c r="E372" s="341"/>
      <c r="G372" s="341"/>
    </row>
    <row r="373" spans="1:7" s="286" customFormat="1" ht="15" customHeight="1">
      <c r="A373" s="205"/>
      <c r="B373" s="215" t="s">
        <v>608</v>
      </c>
      <c r="C373" s="352"/>
      <c r="D373" s="353"/>
      <c r="E373" s="352"/>
      <c r="F373" s="353"/>
      <c r="G373" s="355"/>
    </row>
    <row r="374" spans="1:7" s="286" customFormat="1" ht="15" customHeight="1">
      <c r="A374" s="205"/>
      <c r="B374" s="530" t="s">
        <v>609</v>
      </c>
      <c r="C374" s="532"/>
      <c r="D374" s="353"/>
      <c r="E374" s="352"/>
      <c r="F374" s="353"/>
      <c r="G374" s="355"/>
    </row>
    <row r="375" spans="1:7" s="286" customFormat="1" ht="15" customHeight="1">
      <c r="A375" s="205"/>
      <c r="B375" s="531" t="s">
        <v>610</v>
      </c>
      <c r="C375" s="533"/>
      <c r="D375" s="353"/>
      <c r="E375" s="352"/>
      <c r="F375" s="353"/>
      <c r="G375" s="355"/>
    </row>
    <row r="376" spans="1:7" s="286" customFormat="1" ht="15" customHeight="1">
      <c r="A376" s="205"/>
      <c r="B376" s="531" t="s">
        <v>611</v>
      </c>
      <c r="C376" s="533"/>
      <c r="D376" s="353"/>
      <c r="E376" s="352"/>
      <c r="F376" s="353"/>
      <c r="G376" s="355"/>
    </row>
    <row r="377" spans="1:7" s="327" customFormat="1" ht="15" customHeight="1">
      <c r="A377" s="371"/>
      <c r="B377" s="463" t="s">
        <v>28</v>
      </c>
      <c r="C377" s="464">
        <v>1</v>
      </c>
      <c r="D377" s="465" t="s">
        <v>393</v>
      </c>
      <c r="E377" s="534"/>
      <c r="F377" s="465" t="s">
        <v>349</v>
      </c>
      <c r="G377" s="534">
        <f>C377*E377</f>
        <v>0</v>
      </c>
    </row>
    <row r="378" spans="1:7" s="327" customFormat="1" ht="8.1" customHeight="1">
      <c r="A378" s="371"/>
      <c r="B378" s="341"/>
      <c r="C378" s="449"/>
      <c r="D378" s="339"/>
      <c r="E378" s="217"/>
      <c r="F378" s="339"/>
      <c r="G378" s="217"/>
    </row>
    <row r="379" spans="1:7" s="327" customFormat="1">
      <c r="A379" s="461" t="s">
        <v>936</v>
      </c>
      <c r="B379" s="462" t="s">
        <v>937</v>
      </c>
      <c r="C379" s="339"/>
      <c r="E379" s="341"/>
      <c r="G379" s="341"/>
    </row>
    <row r="380" spans="1:7" s="286" customFormat="1" ht="15" customHeight="1">
      <c r="A380" s="205"/>
      <c r="B380" s="215" t="s">
        <v>608</v>
      </c>
      <c r="C380" s="352"/>
      <c r="D380" s="353"/>
      <c r="E380" s="352"/>
      <c r="F380" s="353"/>
      <c r="G380" s="355"/>
    </row>
    <row r="381" spans="1:7" s="286" customFormat="1" ht="15" customHeight="1">
      <c r="A381" s="205"/>
      <c r="B381" s="530" t="s">
        <v>609</v>
      </c>
      <c r="C381" s="532"/>
      <c r="D381" s="353"/>
      <c r="E381" s="352"/>
      <c r="F381" s="353"/>
      <c r="G381" s="355"/>
    </row>
    <row r="382" spans="1:7" s="286" customFormat="1" ht="15" customHeight="1">
      <c r="A382" s="205"/>
      <c r="B382" s="531" t="s">
        <v>610</v>
      </c>
      <c r="C382" s="533"/>
      <c r="D382" s="353"/>
      <c r="E382" s="352"/>
      <c r="F382" s="353"/>
      <c r="G382" s="355"/>
    </row>
    <row r="383" spans="1:7" s="286" customFormat="1" ht="15" customHeight="1">
      <c r="A383" s="205"/>
      <c r="B383" s="531" t="s">
        <v>611</v>
      </c>
      <c r="C383" s="533"/>
      <c r="D383" s="353"/>
      <c r="E383" s="352"/>
      <c r="F383" s="353"/>
      <c r="G383" s="355"/>
    </row>
    <row r="384" spans="1:7" s="327" customFormat="1" ht="15" customHeight="1">
      <c r="A384" s="371"/>
      <c r="B384" s="463" t="s">
        <v>28</v>
      </c>
      <c r="C384" s="464">
        <v>3</v>
      </c>
      <c r="D384" s="465" t="s">
        <v>393</v>
      </c>
      <c r="E384" s="534"/>
      <c r="F384" s="465" t="s">
        <v>349</v>
      </c>
      <c r="G384" s="534">
        <f>C384*E384</f>
        <v>0</v>
      </c>
    </row>
    <row r="385" spans="1:7" s="327" customFormat="1" ht="8.1" customHeight="1">
      <c r="A385" s="371"/>
      <c r="B385" s="341"/>
      <c r="C385" s="449"/>
      <c r="D385" s="339"/>
      <c r="E385" s="217"/>
      <c r="F385" s="339"/>
      <c r="G385" s="217"/>
    </row>
    <row r="386" spans="1:7" s="327" customFormat="1">
      <c r="A386" s="461" t="s">
        <v>938</v>
      </c>
      <c r="B386" s="462" t="s">
        <v>939</v>
      </c>
      <c r="C386" s="339"/>
      <c r="E386" s="341"/>
      <c r="G386" s="341"/>
    </row>
    <row r="387" spans="1:7" s="286" customFormat="1" ht="15" customHeight="1">
      <c r="A387" s="205"/>
      <c r="B387" s="215" t="s">
        <v>608</v>
      </c>
      <c r="C387" s="352"/>
      <c r="D387" s="353"/>
      <c r="E387" s="352"/>
      <c r="F387" s="353"/>
      <c r="G387" s="355"/>
    </row>
    <row r="388" spans="1:7" s="286" customFormat="1" ht="15" customHeight="1">
      <c r="A388" s="205"/>
      <c r="B388" s="530" t="s">
        <v>609</v>
      </c>
      <c r="C388" s="532"/>
      <c r="D388" s="353"/>
      <c r="E388" s="352"/>
      <c r="F388" s="353"/>
      <c r="G388" s="355"/>
    </row>
    <row r="389" spans="1:7" s="286" customFormat="1" ht="15" customHeight="1">
      <c r="A389" s="205"/>
      <c r="B389" s="531" t="s">
        <v>610</v>
      </c>
      <c r="C389" s="533"/>
      <c r="D389" s="353"/>
      <c r="E389" s="352"/>
      <c r="F389" s="353"/>
      <c r="G389" s="355"/>
    </row>
    <row r="390" spans="1:7" s="286" customFormat="1" ht="15" customHeight="1">
      <c r="A390" s="205"/>
      <c r="B390" s="531" t="s">
        <v>611</v>
      </c>
      <c r="C390" s="533"/>
      <c r="D390" s="353"/>
      <c r="E390" s="352"/>
      <c r="F390" s="353"/>
      <c r="G390" s="355"/>
    </row>
    <row r="391" spans="1:7" s="327" customFormat="1" ht="15" customHeight="1">
      <c r="A391" s="371"/>
      <c r="B391" s="463" t="s">
        <v>28</v>
      </c>
      <c r="C391" s="464">
        <v>2</v>
      </c>
      <c r="D391" s="465" t="s">
        <v>393</v>
      </c>
      <c r="E391" s="534"/>
      <c r="F391" s="465" t="s">
        <v>349</v>
      </c>
      <c r="G391" s="534">
        <f>C391*E391</f>
        <v>0</v>
      </c>
    </row>
    <row r="392" spans="1:7" s="327" customFormat="1">
      <c r="A392" s="461"/>
      <c r="B392" s="462"/>
      <c r="C392" s="449"/>
      <c r="E392" s="341"/>
      <c r="G392" s="341"/>
    </row>
    <row r="393" spans="1:7" s="286" customFormat="1">
      <c r="A393" s="205"/>
      <c r="B393" s="215" t="s">
        <v>940</v>
      </c>
      <c r="C393" s="352"/>
      <c r="D393" s="353"/>
      <c r="E393" s="352"/>
      <c r="F393" s="353"/>
      <c r="G393" s="355"/>
    </row>
    <row r="394" spans="1:7" s="327" customFormat="1" ht="25.5">
      <c r="A394" s="461" t="s">
        <v>941</v>
      </c>
      <c r="B394" s="462" t="s">
        <v>1121</v>
      </c>
      <c r="C394" s="339"/>
      <c r="E394" s="341"/>
      <c r="G394" s="341"/>
    </row>
    <row r="395" spans="1:7" ht="20.25" customHeight="1">
      <c r="A395" s="158"/>
      <c r="B395" s="751"/>
      <c r="C395" s="290"/>
      <c r="E395" s="162"/>
    </row>
    <row r="396" spans="1:7" s="327" customFormat="1">
      <c r="A396" s="461"/>
      <c r="B396" s="462" t="s">
        <v>1117</v>
      </c>
      <c r="C396" s="339"/>
      <c r="E396" s="341"/>
      <c r="G396" s="341"/>
    </row>
    <row r="397" spans="1:7" s="286" customFormat="1" ht="15" customHeight="1">
      <c r="A397" s="205"/>
      <c r="B397" s="215" t="s">
        <v>608</v>
      </c>
      <c r="C397" s="352"/>
      <c r="D397" s="353"/>
      <c r="E397" s="352"/>
      <c r="F397" s="353"/>
      <c r="G397" s="355"/>
    </row>
    <row r="398" spans="1:7" s="286" customFormat="1" ht="15" customHeight="1">
      <c r="A398" s="205"/>
      <c r="B398" s="530" t="s">
        <v>609</v>
      </c>
      <c r="C398" s="532"/>
      <c r="D398" s="353"/>
      <c r="E398" s="352"/>
      <c r="F398" s="353"/>
      <c r="G398" s="355"/>
    </row>
    <row r="399" spans="1:7" s="286" customFormat="1" ht="15" customHeight="1">
      <c r="A399" s="205"/>
      <c r="B399" s="531" t="s">
        <v>610</v>
      </c>
      <c r="C399" s="533"/>
      <c r="D399" s="353"/>
      <c r="E399" s="352"/>
      <c r="F399" s="353"/>
      <c r="G399" s="355"/>
    </row>
    <row r="400" spans="1:7" s="286" customFormat="1" ht="15" customHeight="1">
      <c r="A400" s="205"/>
      <c r="B400" s="531" t="s">
        <v>611</v>
      </c>
      <c r="C400" s="533"/>
      <c r="D400" s="353"/>
      <c r="E400" s="352"/>
      <c r="F400" s="353"/>
      <c r="G400" s="355"/>
    </row>
    <row r="401" spans="1:7" s="327" customFormat="1" ht="15" customHeight="1">
      <c r="A401" s="371"/>
      <c r="B401" s="463" t="s">
        <v>28</v>
      </c>
      <c r="C401" s="464">
        <v>1</v>
      </c>
      <c r="D401" s="465" t="s">
        <v>393</v>
      </c>
      <c r="E401" s="534"/>
      <c r="F401" s="465" t="s">
        <v>349</v>
      </c>
      <c r="G401" s="534">
        <f>C401*E401</f>
        <v>0</v>
      </c>
    </row>
    <row r="402" spans="1:7" s="327" customFormat="1" ht="8.1" customHeight="1">
      <c r="A402" s="371"/>
      <c r="B402" s="341"/>
      <c r="C402" s="449"/>
      <c r="D402" s="339"/>
      <c r="E402" s="217"/>
      <c r="F402" s="339"/>
      <c r="G402" s="217"/>
    </row>
    <row r="403" spans="1:7" s="327" customFormat="1" ht="25.5">
      <c r="A403" s="461" t="s">
        <v>942</v>
      </c>
      <c r="B403" s="462" t="s">
        <v>1122</v>
      </c>
      <c r="C403" s="339"/>
      <c r="E403" s="341"/>
      <c r="G403" s="341"/>
    </row>
    <row r="404" spans="1:7" ht="20.25" customHeight="1">
      <c r="A404" s="158"/>
      <c r="B404" s="751"/>
      <c r="C404" s="290"/>
      <c r="E404" s="162"/>
    </row>
    <row r="405" spans="1:7" s="327" customFormat="1">
      <c r="A405" s="461"/>
      <c r="B405" s="462" t="s">
        <v>1117</v>
      </c>
      <c r="C405" s="339"/>
      <c r="E405" s="341"/>
      <c r="G405" s="341"/>
    </row>
    <row r="406" spans="1:7" s="286" customFormat="1" ht="15" customHeight="1">
      <c r="A406" s="205"/>
      <c r="B406" s="215" t="s">
        <v>608</v>
      </c>
      <c r="C406" s="352"/>
      <c r="D406" s="353"/>
      <c r="E406" s="352"/>
      <c r="F406" s="353"/>
      <c r="G406" s="355"/>
    </row>
    <row r="407" spans="1:7" s="286" customFormat="1" ht="15" customHeight="1">
      <c r="A407" s="205"/>
      <c r="B407" s="530" t="s">
        <v>609</v>
      </c>
      <c r="C407" s="532"/>
      <c r="D407" s="353"/>
      <c r="E407" s="352"/>
      <c r="F407" s="353"/>
      <c r="G407" s="355"/>
    </row>
    <row r="408" spans="1:7" s="286" customFormat="1" ht="15" customHeight="1">
      <c r="A408" s="205"/>
      <c r="B408" s="531" t="s">
        <v>610</v>
      </c>
      <c r="C408" s="533"/>
      <c r="D408" s="353"/>
      <c r="E408" s="352"/>
      <c r="F408" s="353"/>
      <c r="G408" s="355"/>
    </row>
    <row r="409" spans="1:7" s="286" customFormat="1" ht="15" customHeight="1">
      <c r="A409" s="205"/>
      <c r="B409" s="531" t="s">
        <v>611</v>
      </c>
      <c r="C409" s="533"/>
      <c r="D409" s="353"/>
      <c r="E409" s="352"/>
      <c r="F409" s="353"/>
      <c r="G409" s="355"/>
    </row>
    <row r="410" spans="1:7" s="327" customFormat="1" ht="15" customHeight="1">
      <c r="A410" s="371"/>
      <c r="B410" s="463" t="s">
        <v>28</v>
      </c>
      <c r="C410" s="464">
        <v>11</v>
      </c>
      <c r="D410" s="465" t="s">
        <v>393</v>
      </c>
      <c r="E410" s="534"/>
      <c r="F410" s="465" t="s">
        <v>349</v>
      </c>
      <c r="G410" s="534">
        <f>C410*E410</f>
        <v>0</v>
      </c>
    </row>
    <row r="411" spans="1:7" s="327" customFormat="1" ht="8.1" customHeight="1">
      <c r="A411" s="371"/>
      <c r="B411" s="341"/>
      <c r="C411" s="449"/>
      <c r="D411" s="339"/>
      <c r="E411" s="217"/>
      <c r="F411" s="339"/>
      <c r="G411" s="217"/>
    </row>
    <row r="412" spans="1:7" s="327" customFormat="1" ht="25.5">
      <c r="A412" s="461" t="s">
        <v>943</v>
      </c>
      <c r="B412" s="462" t="s">
        <v>1123</v>
      </c>
      <c r="C412" s="339"/>
      <c r="E412" s="341"/>
      <c r="G412" s="341"/>
    </row>
    <row r="413" spans="1:7" ht="20.25" customHeight="1">
      <c r="A413" s="158"/>
      <c r="B413" s="751"/>
      <c r="C413" s="290"/>
      <c r="E413" s="162"/>
    </row>
    <row r="414" spans="1:7" s="327" customFormat="1">
      <c r="A414" s="461"/>
      <c r="B414" s="462" t="s">
        <v>1117</v>
      </c>
      <c r="C414" s="339"/>
      <c r="E414" s="341"/>
      <c r="G414" s="341"/>
    </row>
    <row r="415" spans="1:7" s="286" customFormat="1" ht="15" customHeight="1">
      <c r="A415" s="205"/>
      <c r="B415" s="215" t="s">
        <v>608</v>
      </c>
      <c r="C415" s="352"/>
      <c r="D415" s="353"/>
      <c r="E415" s="352"/>
      <c r="F415" s="353"/>
      <c r="G415" s="355"/>
    </row>
    <row r="416" spans="1:7" s="286" customFormat="1" ht="15" customHeight="1">
      <c r="A416" s="205"/>
      <c r="B416" s="530" t="s">
        <v>609</v>
      </c>
      <c r="C416" s="532"/>
      <c r="D416" s="353"/>
      <c r="E416" s="352"/>
      <c r="F416" s="353"/>
      <c r="G416" s="355"/>
    </row>
    <row r="417" spans="1:7" s="286" customFormat="1" ht="15" customHeight="1">
      <c r="A417" s="205"/>
      <c r="B417" s="531" t="s">
        <v>610</v>
      </c>
      <c r="C417" s="533"/>
      <c r="D417" s="353"/>
      <c r="E417" s="352"/>
      <c r="F417" s="353"/>
      <c r="G417" s="355"/>
    </row>
    <row r="418" spans="1:7" s="286" customFormat="1" ht="15" customHeight="1">
      <c r="A418" s="205"/>
      <c r="B418" s="531" t="s">
        <v>611</v>
      </c>
      <c r="C418" s="533"/>
      <c r="D418" s="353"/>
      <c r="E418" s="352"/>
      <c r="F418" s="353"/>
      <c r="G418" s="355"/>
    </row>
    <row r="419" spans="1:7" s="327" customFormat="1" ht="15" customHeight="1">
      <c r="A419" s="371"/>
      <c r="B419" s="463" t="s">
        <v>28</v>
      </c>
      <c r="C419" s="464">
        <v>2</v>
      </c>
      <c r="D419" s="465" t="s">
        <v>393</v>
      </c>
      <c r="E419" s="534"/>
      <c r="F419" s="465" t="s">
        <v>349</v>
      </c>
      <c r="G419" s="534">
        <f>C419*E419</f>
        <v>0</v>
      </c>
    </row>
    <row r="420" spans="1:7" s="327" customFormat="1" ht="15" customHeight="1">
      <c r="A420" s="371"/>
      <c r="B420" s="341"/>
      <c r="C420" s="449"/>
      <c r="D420" s="339"/>
      <c r="E420" s="217"/>
      <c r="F420" s="339"/>
      <c r="G420" s="217"/>
    </row>
    <row r="421" spans="1:7" s="327" customFormat="1" ht="25.5">
      <c r="A421" s="461" t="s">
        <v>944</v>
      </c>
      <c r="B421" s="462" t="s">
        <v>1124</v>
      </c>
      <c r="C421" s="339"/>
      <c r="E421" s="341"/>
      <c r="G421" s="341"/>
    </row>
    <row r="422" spans="1:7" ht="20.25" customHeight="1">
      <c r="A422" s="158"/>
      <c r="B422" s="751"/>
      <c r="C422" s="290"/>
      <c r="E422" s="162"/>
    </row>
    <row r="423" spans="1:7" s="327" customFormat="1">
      <c r="A423" s="461"/>
      <c r="B423" s="462" t="s">
        <v>1117</v>
      </c>
      <c r="C423" s="339"/>
      <c r="E423" s="341"/>
      <c r="G423" s="341"/>
    </row>
    <row r="424" spans="1:7" s="286" customFormat="1" ht="15" customHeight="1">
      <c r="A424" s="205"/>
      <c r="B424" s="215" t="s">
        <v>608</v>
      </c>
      <c r="C424" s="352"/>
      <c r="D424" s="353"/>
      <c r="E424" s="352"/>
      <c r="F424" s="353"/>
      <c r="G424" s="355"/>
    </row>
    <row r="425" spans="1:7" s="286" customFormat="1" ht="15" customHeight="1">
      <c r="A425" s="205"/>
      <c r="B425" s="530" t="s">
        <v>609</v>
      </c>
      <c r="C425" s="532"/>
      <c r="D425" s="353"/>
      <c r="E425" s="352"/>
      <c r="F425" s="353"/>
      <c r="G425" s="355"/>
    </row>
    <row r="426" spans="1:7" s="286" customFormat="1" ht="15" customHeight="1">
      <c r="A426" s="205"/>
      <c r="B426" s="531" t="s">
        <v>610</v>
      </c>
      <c r="C426" s="533"/>
      <c r="D426" s="353"/>
      <c r="E426" s="352"/>
      <c r="F426" s="353"/>
      <c r="G426" s="355"/>
    </row>
    <row r="427" spans="1:7" s="286" customFormat="1" ht="15" customHeight="1">
      <c r="A427" s="205"/>
      <c r="B427" s="531" t="s">
        <v>611</v>
      </c>
      <c r="C427" s="533"/>
      <c r="D427" s="353"/>
      <c r="E427" s="352"/>
      <c r="F427" s="353"/>
      <c r="G427" s="355"/>
    </row>
    <row r="428" spans="1:7" s="327" customFormat="1" ht="15" customHeight="1">
      <c r="A428" s="371"/>
      <c r="B428" s="463" t="s">
        <v>28</v>
      </c>
      <c r="C428" s="464">
        <v>4</v>
      </c>
      <c r="D428" s="465" t="s">
        <v>393</v>
      </c>
      <c r="E428" s="534"/>
      <c r="F428" s="465" t="s">
        <v>349</v>
      </c>
      <c r="G428" s="534">
        <f>C428*E428</f>
        <v>0</v>
      </c>
    </row>
    <row r="429" spans="1:7" s="327" customFormat="1" ht="8.1" customHeight="1">
      <c r="A429" s="371"/>
      <c r="B429" s="341"/>
      <c r="C429" s="449"/>
      <c r="D429" s="339"/>
      <c r="E429" s="217"/>
      <c r="F429" s="339"/>
      <c r="G429" s="217"/>
    </row>
    <row r="430" spans="1:7" s="327" customFormat="1" ht="25.5">
      <c r="A430" s="461" t="s">
        <v>945</v>
      </c>
      <c r="B430" s="462" t="s">
        <v>1125</v>
      </c>
      <c r="C430" s="339"/>
      <c r="E430" s="341"/>
      <c r="G430" s="341"/>
    </row>
    <row r="431" spans="1:7" ht="20.25" customHeight="1">
      <c r="A431" s="158"/>
      <c r="B431" s="751"/>
      <c r="C431" s="290"/>
      <c r="E431" s="162"/>
    </row>
    <row r="432" spans="1:7" s="327" customFormat="1">
      <c r="A432" s="461"/>
      <c r="B432" s="462" t="s">
        <v>1117</v>
      </c>
      <c r="C432" s="339"/>
      <c r="E432" s="341"/>
      <c r="G432" s="341"/>
    </row>
    <row r="433" spans="1:7" s="286" customFormat="1" ht="15" customHeight="1">
      <c r="A433" s="205"/>
      <c r="B433" s="531" t="s">
        <v>610</v>
      </c>
      <c r="C433" s="533"/>
      <c r="D433" s="353"/>
      <c r="E433" s="352"/>
      <c r="F433" s="353"/>
      <c r="G433" s="355"/>
    </row>
    <row r="434" spans="1:7" s="286" customFormat="1" ht="15" customHeight="1">
      <c r="A434" s="205"/>
      <c r="B434" s="531" t="s">
        <v>611</v>
      </c>
      <c r="C434" s="533"/>
      <c r="D434" s="353"/>
      <c r="E434" s="352"/>
      <c r="F434" s="353"/>
      <c r="G434" s="355"/>
    </row>
    <row r="435" spans="1:7" s="327" customFormat="1" ht="15" customHeight="1">
      <c r="A435" s="371"/>
      <c r="B435" s="463" t="s">
        <v>28</v>
      </c>
      <c r="C435" s="464">
        <v>7</v>
      </c>
      <c r="D435" s="465" t="s">
        <v>393</v>
      </c>
      <c r="E435" s="534"/>
      <c r="F435" s="465" t="s">
        <v>349</v>
      </c>
      <c r="G435" s="534">
        <f>C435*E435</f>
        <v>0</v>
      </c>
    </row>
    <row r="436" spans="1:7" s="327" customFormat="1" ht="8.1" customHeight="1">
      <c r="A436" s="371"/>
      <c r="B436" s="341"/>
      <c r="C436" s="449"/>
      <c r="D436" s="339"/>
      <c r="E436" s="217"/>
      <c r="F436" s="339"/>
      <c r="G436" s="217"/>
    </row>
    <row r="437" spans="1:7" s="327" customFormat="1" ht="25.5">
      <c r="A437" s="461" t="s">
        <v>946</v>
      </c>
      <c r="B437" s="462" t="s">
        <v>947</v>
      </c>
      <c r="C437" s="339"/>
      <c r="E437" s="341"/>
      <c r="G437" s="341"/>
    </row>
    <row r="438" spans="1:7" s="286" customFormat="1" ht="15" customHeight="1">
      <c r="A438" s="205"/>
      <c r="B438" s="215" t="s">
        <v>608</v>
      </c>
      <c r="C438" s="352"/>
      <c r="D438" s="353"/>
      <c r="E438" s="352"/>
      <c r="F438" s="353"/>
      <c r="G438" s="355"/>
    </row>
    <row r="439" spans="1:7" s="286" customFormat="1" ht="15" customHeight="1">
      <c r="A439" s="205"/>
      <c r="B439" s="530" t="s">
        <v>609</v>
      </c>
      <c r="C439" s="532"/>
      <c r="D439" s="353"/>
      <c r="E439" s="352"/>
      <c r="F439" s="353"/>
      <c r="G439" s="355"/>
    </row>
    <row r="440" spans="1:7" s="286" customFormat="1" ht="15" customHeight="1">
      <c r="A440" s="205"/>
      <c r="B440" s="531" t="s">
        <v>610</v>
      </c>
      <c r="C440" s="533"/>
      <c r="D440" s="353"/>
      <c r="E440" s="352"/>
      <c r="F440" s="353"/>
      <c r="G440" s="355"/>
    </row>
    <row r="441" spans="1:7" s="286" customFormat="1" ht="15" customHeight="1">
      <c r="A441" s="205"/>
      <c r="B441" s="531" t="s">
        <v>611</v>
      </c>
      <c r="C441" s="533"/>
      <c r="D441" s="353"/>
      <c r="E441" s="352"/>
      <c r="F441" s="353"/>
      <c r="G441" s="355"/>
    </row>
    <row r="442" spans="1:7" s="327" customFormat="1" ht="15" customHeight="1">
      <c r="A442" s="371"/>
      <c r="B442" s="463" t="s">
        <v>28</v>
      </c>
      <c r="C442" s="464">
        <v>1</v>
      </c>
      <c r="D442" s="465" t="s">
        <v>393</v>
      </c>
      <c r="E442" s="534"/>
      <c r="F442" s="465" t="s">
        <v>349</v>
      </c>
      <c r="G442" s="534">
        <f>C442*E442</f>
        <v>0</v>
      </c>
    </row>
    <row r="443" spans="1:7" s="327" customFormat="1" ht="8.1" customHeight="1">
      <c r="A443" s="371"/>
      <c r="B443" s="341"/>
      <c r="C443" s="449"/>
      <c r="D443" s="339"/>
      <c r="E443" s="217"/>
      <c r="F443" s="339"/>
      <c r="G443" s="217"/>
    </row>
    <row r="444" spans="1:7" s="327" customFormat="1" ht="25.5">
      <c r="A444" s="461" t="s">
        <v>948</v>
      </c>
      <c r="B444" s="462" t="s">
        <v>1126</v>
      </c>
      <c r="C444" s="339"/>
      <c r="E444" s="341"/>
      <c r="G444" s="341"/>
    </row>
    <row r="445" spans="1:7" ht="20.25" customHeight="1">
      <c r="A445" s="158"/>
      <c r="B445" s="751"/>
      <c r="C445" s="290"/>
      <c r="E445" s="162"/>
    </row>
    <row r="446" spans="1:7" s="327" customFormat="1">
      <c r="A446" s="461"/>
      <c r="B446" s="462" t="s">
        <v>1117</v>
      </c>
      <c r="C446" s="339"/>
      <c r="E446" s="341"/>
      <c r="G446" s="341"/>
    </row>
    <row r="447" spans="1:7" s="286" customFormat="1" ht="15" customHeight="1">
      <c r="A447" s="205"/>
      <c r="B447" s="215" t="s">
        <v>608</v>
      </c>
      <c r="C447" s="352"/>
      <c r="D447" s="353"/>
      <c r="E447" s="352"/>
      <c r="F447" s="353"/>
      <c r="G447" s="355"/>
    </row>
    <row r="448" spans="1:7" s="286" customFormat="1" ht="15" customHeight="1">
      <c r="A448" s="205"/>
      <c r="B448" s="530" t="s">
        <v>609</v>
      </c>
      <c r="C448" s="532"/>
      <c r="D448" s="353"/>
      <c r="E448" s="352"/>
      <c r="F448" s="353"/>
      <c r="G448" s="355"/>
    </row>
    <row r="449" spans="1:7" s="286" customFormat="1" ht="15" customHeight="1">
      <c r="A449" s="205"/>
      <c r="B449" s="531" t="s">
        <v>610</v>
      </c>
      <c r="C449" s="533"/>
      <c r="D449" s="353"/>
      <c r="E449" s="352"/>
      <c r="F449" s="353"/>
      <c r="G449" s="355"/>
    </row>
    <row r="450" spans="1:7" s="286" customFormat="1" ht="15" customHeight="1">
      <c r="A450" s="205"/>
      <c r="B450" s="531" t="s">
        <v>611</v>
      </c>
      <c r="C450" s="533"/>
      <c r="D450" s="353"/>
      <c r="E450" s="352"/>
      <c r="F450" s="353"/>
      <c r="G450" s="355"/>
    </row>
    <row r="451" spans="1:7" s="327" customFormat="1" ht="15" customHeight="1">
      <c r="A451" s="371"/>
      <c r="B451" s="463" t="s">
        <v>28</v>
      </c>
      <c r="C451" s="464">
        <v>4</v>
      </c>
      <c r="D451" s="465" t="s">
        <v>393</v>
      </c>
      <c r="E451" s="534"/>
      <c r="F451" s="465" t="s">
        <v>349</v>
      </c>
      <c r="G451" s="534">
        <f>C451*E451</f>
        <v>0</v>
      </c>
    </row>
    <row r="452" spans="1:7" s="327" customFormat="1" ht="8.1" customHeight="1">
      <c r="A452" s="371"/>
      <c r="B452" s="341"/>
      <c r="C452" s="449"/>
      <c r="D452" s="339"/>
      <c r="E452" s="217"/>
      <c r="F452" s="339"/>
      <c r="G452" s="217"/>
    </row>
    <row r="453" spans="1:7" s="327" customFormat="1" ht="25.5">
      <c r="A453" s="461" t="s">
        <v>949</v>
      </c>
      <c r="B453" s="462" t="s">
        <v>950</v>
      </c>
      <c r="C453" s="339"/>
      <c r="E453" s="341"/>
      <c r="G453" s="341"/>
    </row>
    <row r="454" spans="1:7" s="286" customFormat="1" ht="15" customHeight="1">
      <c r="A454" s="205"/>
      <c r="B454" s="215" t="s">
        <v>608</v>
      </c>
      <c r="C454" s="352"/>
      <c r="D454" s="353"/>
      <c r="E454" s="352"/>
      <c r="F454" s="353"/>
      <c r="G454" s="355"/>
    </row>
    <row r="455" spans="1:7" s="286" customFormat="1" ht="15" customHeight="1">
      <c r="A455" s="205"/>
      <c r="B455" s="530" t="s">
        <v>609</v>
      </c>
      <c r="C455" s="532"/>
      <c r="D455" s="353"/>
      <c r="E455" s="352"/>
      <c r="F455" s="353"/>
      <c r="G455" s="355"/>
    </row>
    <row r="456" spans="1:7" s="286" customFormat="1" ht="15" customHeight="1">
      <c r="A456" s="205"/>
      <c r="B456" s="531" t="s">
        <v>610</v>
      </c>
      <c r="C456" s="533"/>
      <c r="D456" s="353"/>
      <c r="E456" s="352"/>
      <c r="F456" s="353"/>
      <c r="G456" s="355"/>
    </row>
    <row r="457" spans="1:7" s="286" customFormat="1" ht="15" customHeight="1">
      <c r="A457" s="205"/>
      <c r="B457" s="531" t="s">
        <v>611</v>
      </c>
      <c r="C457" s="533"/>
      <c r="D457" s="353"/>
      <c r="E457" s="352"/>
      <c r="F457" s="353"/>
      <c r="G457" s="355"/>
    </row>
    <row r="458" spans="1:7" s="327" customFormat="1" ht="15" customHeight="1">
      <c r="A458" s="371"/>
      <c r="B458" s="463" t="s">
        <v>28</v>
      </c>
      <c r="C458" s="464">
        <v>1</v>
      </c>
      <c r="D458" s="465" t="s">
        <v>393</v>
      </c>
      <c r="E458" s="534"/>
      <c r="F458" s="465" t="s">
        <v>349</v>
      </c>
      <c r="G458" s="534">
        <f>C458*E458</f>
        <v>0</v>
      </c>
    </row>
    <row r="459" spans="1:7" s="327" customFormat="1" ht="8.1" customHeight="1">
      <c r="A459" s="371"/>
      <c r="B459" s="341"/>
      <c r="C459" s="449"/>
      <c r="D459" s="339"/>
      <c r="E459" s="217"/>
      <c r="F459" s="339"/>
      <c r="G459" s="217"/>
    </row>
    <row r="460" spans="1:7" s="327" customFormat="1" ht="25.5">
      <c r="A460" s="461" t="s">
        <v>951</v>
      </c>
      <c r="B460" s="462" t="s">
        <v>952</v>
      </c>
      <c r="C460" s="339"/>
      <c r="E460" s="341"/>
      <c r="G460" s="341"/>
    </row>
    <row r="461" spans="1:7" s="286" customFormat="1" ht="15" customHeight="1">
      <c r="A461" s="205"/>
      <c r="B461" s="215" t="s">
        <v>608</v>
      </c>
      <c r="C461" s="352"/>
      <c r="D461" s="353"/>
      <c r="E461" s="352"/>
      <c r="F461" s="353"/>
      <c r="G461" s="355"/>
    </row>
    <row r="462" spans="1:7" s="286" customFormat="1" ht="15" customHeight="1">
      <c r="A462" s="205"/>
      <c r="B462" s="530" t="s">
        <v>609</v>
      </c>
      <c r="C462" s="532"/>
      <c r="D462" s="353"/>
      <c r="E462" s="352"/>
      <c r="F462" s="353"/>
      <c r="G462" s="355"/>
    </row>
    <row r="463" spans="1:7" s="286" customFormat="1" ht="15" customHeight="1">
      <c r="A463" s="205"/>
      <c r="B463" s="531" t="s">
        <v>610</v>
      </c>
      <c r="C463" s="533"/>
      <c r="D463" s="353"/>
      <c r="E463" s="352"/>
      <c r="F463" s="353"/>
      <c r="G463" s="355"/>
    </row>
    <row r="464" spans="1:7" s="286" customFormat="1" ht="15" customHeight="1">
      <c r="A464" s="205"/>
      <c r="B464" s="531" t="s">
        <v>611</v>
      </c>
      <c r="C464" s="533"/>
      <c r="D464" s="353"/>
      <c r="E464" s="352"/>
      <c r="F464" s="353"/>
      <c r="G464" s="355"/>
    </row>
    <row r="465" spans="1:7" s="327" customFormat="1" ht="15" customHeight="1">
      <c r="A465" s="371"/>
      <c r="B465" s="463" t="s">
        <v>28</v>
      </c>
      <c r="C465" s="464">
        <v>4</v>
      </c>
      <c r="D465" s="465" t="s">
        <v>393</v>
      </c>
      <c r="E465" s="534"/>
      <c r="F465" s="465" t="s">
        <v>349</v>
      </c>
      <c r="G465" s="534">
        <f>C465*E465</f>
        <v>0</v>
      </c>
    </row>
    <row r="466" spans="1:7" s="327" customFormat="1" ht="8.1" customHeight="1">
      <c r="A466" s="371"/>
      <c r="B466" s="341"/>
      <c r="C466" s="449"/>
      <c r="D466" s="339"/>
      <c r="E466" s="217"/>
      <c r="F466" s="339"/>
      <c r="G466" s="217"/>
    </row>
    <row r="467" spans="1:7" s="327" customFormat="1" ht="25.5">
      <c r="A467" s="461" t="s">
        <v>953</v>
      </c>
      <c r="B467" s="462" t="s">
        <v>954</v>
      </c>
      <c r="C467" s="339"/>
      <c r="E467" s="341"/>
      <c r="G467" s="341"/>
    </row>
    <row r="468" spans="1:7" s="286" customFormat="1" ht="15" customHeight="1">
      <c r="A468" s="205"/>
      <c r="B468" s="215" t="s">
        <v>608</v>
      </c>
      <c r="C468" s="352"/>
      <c r="D468" s="353"/>
      <c r="E468" s="352"/>
      <c r="F468" s="353"/>
      <c r="G468" s="355"/>
    </row>
    <row r="469" spans="1:7" s="286" customFormat="1" ht="15" customHeight="1">
      <c r="A469" s="205"/>
      <c r="B469" s="530" t="s">
        <v>609</v>
      </c>
      <c r="C469" s="532"/>
      <c r="D469" s="353"/>
      <c r="E469" s="352"/>
      <c r="F469" s="353"/>
      <c r="G469" s="355"/>
    </row>
    <row r="470" spans="1:7" s="286" customFormat="1" ht="15" customHeight="1">
      <c r="A470" s="205"/>
      <c r="B470" s="531" t="s">
        <v>610</v>
      </c>
      <c r="C470" s="533"/>
      <c r="D470" s="353"/>
      <c r="E470" s="352"/>
      <c r="F470" s="353"/>
      <c r="G470" s="355"/>
    </row>
    <row r="471" spans="1:7" s="286" customFormat="1" ht="15" customHeight="1">
      <c r="A471" s="205"/>
      <c r="B471" s="531" t="s">
        <v>611</v>
      </c>
      <c r="C471" s="533"/>
      <c r="D471" s="353"/>
      <c r="E471" s="352"/>
      <c r="F471" s="353"/>
      <c r="G471" s="355"/>
    </row>
    <row r="472" spans="1:7" s="327" customFormat="1" ht="15" customHeight="1">
      <c r="A472" s="371"/>
      <c r="B472" s="463" t="s">
        <v>28</v>
      </c>
      <c r="C472" s="464">
        <v>1</v>
      </c>
      <c r="D472" s="465" t="s">
        <v>393</v>
      </c>
      <c r="E472" s="534"/>
      <c r="F472" s="465" t="s">
        <v>349</v>
      </c>
      <c r="G472" s="534">
        <f>C472*E472</f>
        <v>0</v>
      </c>
    </row>
    <row r="473" spans="1:7" s="327" customFormat="1" ht="8.1" customHeight="1">
      <c r="A473" s="371"/>
      <c r="B473" s="341"/>
      <c r="C473" s="449"/>
      <c r="D473" s="339"/>
      <c r="E473" s="217"/>
      <c r="F473" s="339"/>
      <c r="G473" s="217"/>
    </row>
    <row r="474" spans="1:7" s="327" customFormat="1" ht="12" customHeight="1">
      <c r="A474" s="461" t="s">
        <v>955</v>
      </c>
      <c r="B474" s="462" t="s">
        <v>956</v>
      </c>
      <c r="C474" s="339"/>
      <c r="E474" s="341"/>
      <c r="G474" s="341"/>
    </row>
    <row r="475" spans="1:7" s="286" customFormat="1" ht="15" customHeight="1">
      <c r="A475" s="205"/>
      <c r="B475" s="215" t="s">
        <v>608</v>
      </c>
      <c r="C475" s="352"/>
      <c r="D475" s="353"/>
      <c r="E475" s="352"/>
      <c r="F475" s="353"/>
      <c r="G475" s="355"/>
    </row>
    <row r="476" spans="1:7" s="286" customFormat="1" ht="15" customHeight="1">
      <c r="A476" s="205"/>
      <c r="B476" s="530" t="s">
        <v>609</v>
      </c>
      <c r="C476" s="532"/>
      <c r="D476" s="353"/>
      <c r="E476" s="352"/>
      <c r="F476" s="353"/>
      <c r="G476" s="355"/>
    </row>
    <row r="477" spans="1:7" s="286" customFormat="1" ht="15" customHeight="1">
      <c r="A477" s="205"/>
      <c r="B477" s="531" t="s">
        <v>610</v>
      </c>
      <c r="C477" s="533"/>
      <c r="D477" s="353"/>
      <c r="E477" s="352"/>
      <c r="F477" s="353"/>
      <c r="G477" s="355"/>
    </row>
    <row r="478" spans="1:7" s="286" customFormat="1" ht="15" customHeight="1">
      <c r="A478" s="205"/>
      <c r="B478" s="531" t="s">
        <v>611</v>
      </c>
      <c r="C478" s="533"/>
      <c r="D478" s="353"/>
      <c r="E478" s="352"/>
      <c r="F478" s="353"/>
      <c r="G478" s="355"/>
    </row>
    <row r="479" spans="1:7" s="327" customFormat="1" ht="15" customHeight="1">
      <c r="A479" s="371"/>
      <c r="B479" s="463" t="s">
        <v>28</v>
      </c>
      <c r="C479" s="464">
        <v>7</v>
      </c>
      <c r="D479" s="465" t="s">
        <v>393</v>
      </c>
      <c r="E479" s="534"/>
      <c r="F479" s="465" t="s">
        <v>349</v>
      </c>
      <c r="G479" s="534">
        <f>C479*E479</f>
        <v>0</v>
      </c>
    </row>
    <row r="480" spans="1:7" s="327" customFormat="1" ht="8.1" customHeight="1">
      <c r="A480" s="371"/>
      <c r="B480" s="341"/>
      <c r="C480" s="449"/>
      <c r="D480" s="339"/>
      <c r="E480" s="217"/>
      <c r="F480" s="339"/>
      <c r="G480" s="217"/>
    </row>
    <row r="481" spans="1:7" s="327" customFormat="1" ht="25.5">
      <c r="A481" s="461" t="s">
        <v>957</v>
      </c>
      <c r="B481" s="462" t="s">
        <v>1128</v>
      </c>
      <c r="C481" s="339"/>
      <c r="E481" s="341"/>
      <c r="G481" s="341"/>
    </row>
    <row r="482" spans="1:7" ht="20.25" customHeight="1">
      <c r="A482" s="158"/>
      <c r="B482" s="751"/>
      <c r="C482" s="290"/>
      <c r="E482" s="162"/>
    </row>
    <row r="483" spans="1:7" s="327" customFormat="1">
      <c r="A483" s="461"/>
      <c r="B483" s="462" t="s">
        <v>1117</v>
      </c>
      <c r="C483" s="339"/>
      <c r="E483" s="341"/>
      <c r="G483" s="341"/>
    </row>
    <row r="484" spans="1:7" s="286" customFormat="1" ht="15" customHeight="1">
      <c r="A484" s="205"/>
      <c r="B484" s="215" t="s">
        <v>608</v>
      </c>
      <c r="C484" s="352"/>
      <c r="D484" s="353"/>
      <c r="E484" s="352"/>
      <c r="F484" s="353"/>
      <c r="G484" s="355"/>
    </row>
    <row r="485" spans="1:7" s="286" customFormat="1" ht="15" customHeight="1">
      <c r="A485" s="205"/>
      <c r="B485" s="530" t="s">
        <v>609</v>
      </c>
      <c r="C485" s="532"/>
      <c r="D485" s="353"/>
      <c r="E485" s="352"/>
      <c r="F485" s="353"/>
      <c r="G485" s="355"/>
    </row>
    <row r="486" spans="1:7" s="286" customFormat="1" ht="15" customHeight="1">
      <c r="A486" s="205"/>
      <c r="B486" s="531" t="s">
        <v>610</v>
      </c>
      <c r="C486" s="533"/>
      <c r="D486" s="353"/>
      <c r="E486" s="352"/>
      <c r="F486" s="353"/>
      <c r="G486" s="355"/>
    </row>
    <row r="487" spans="1:7" s="286" customFormat="1" ht="15" customHeight="1">
      <c r="A487" s="205"/>
      <c r="B487" s="531" t="s">
        <v>611</v>
      </c>
      <c r="C487" s="533"/>
      <c r="D487" s="353"/>
      <c r="E487" s="352"/>
      <c r="F487" s="353"/>
      <c r="G487" s="355"/>
    </row>
    <row r="488" spans="1:7" s="327" customFormat="1" ht="15" customHeight="1">
      <c r="A488" s="371"/>
      <c r="B488" s="463" t="s">
        <v>28</v>
      </c>
      <c r="C488" s="464">
        <v>16</v>
      </c>
      <c r="D488" s="465" t="s">
        <v>393</v>
      </c>
      <c r="E488" s="534"/>
      <c r="F488" s="465" t="s">
        <v>349</v>
      </c>
      <c r="G488" s="534">
        <f>C488*E488</f>
        <v>0</v>
      </c>
    </row>
    <row r="489" spans="1:7" s="327" customFormat="1" ht="8.1" customHeight="1">
      <c r="A489" s="371"/>
      <c r="B489" s="341"/>
      <c r="C489" s="449"/>
      <c r="D489" s="339"/>
      <c r="E489" s="217"/>
      <c r="F489" s="339"/>
      <c r="G489" s="217"/>
    </row>
    <row r="490" spans="1:7" s="327" customFormat="1" ht="25.5">
      <c r="A490" s="461" t="s">
        <v>958</v>
      </c>
      <c r="B490" s="462" t="s">
        <v>1127</v>
      </c>
      <c r="C490" s="339"/>
      <c r="E490" s="341"/>
      <c r="G490" s="341"/>
    </row>
    <row r="491" spans="1:7" ht="20.25" customHeight="1">
      <c r="A491" s="158"/>
      <c r="B491" s="751"/>
      <c r="C491" s="290"/>
      <c r="E491" s="162"/>
    </row>
    <row r="492" spans="1:7" s="327" customFormat="1">
      <c r="A492" s="461"/>
      <c r="B492" s="462" t="s">
        <v>1117</v>
      </c>
      <c r="C492" s="339"/>
      <c r="E492" s="341"/>
      <c r="G492" s="341"/>
    </row>
    <row r="493" spans="1:7" s="286" customFormat="1" ht="15" customHeight="1">
      <c r="A493" s="205"/>
      <c r="B493" s="215" t="s">
        <v>608</v>
      </c>
      <c r="C493" s="352"/>
      <c r="D493" s="353"/>
      <c r="E493" s="352"/>
      <c r="F493" s="353"/>
      <c r="G493" s="355"/>
    </row>
    <row r="494" spans="1:7" s="286" customFormat="1" ht="15" customHeight="1">
      <c r="A494" s="205"/>
      <c r="B494" s="530" t="s">
        <v>609</v>
      </c>
      <c r="C494" s="532"/>
      <c r="D494" s="353"/>
      <c r="E494" s="352"/>
      <c r="F494" s="353"/>
      <c r="G494" s="355"/>
    </row>
    <row r="495" spans="1:7" s="286" customFormat="1" ht="15" customHeight="1">
      <c r="A495" s="205"/>
      <c r="B495" s="531" t="s">
        <v>610</v>
      </c>
      <c r="C495" s="533"/>
      <c r="D495" s="353"/>
      <c r="E495" s="352"/>
      <c r="F495" s="353"/>
      <c r="G495" s="355"/>
    </row>
    <row r="496" spans="1:7" s="286" customFormat="1" ht="15" customHeight="1">
      <c r="A496" s="205"/>
      <c r="B496" s="531" t="s">
        <v>611</v>
      </c>
      <c r="C496" s="533"/>
      <c r="D496" s="353"/>
      <c r="E496" s="352"/>
      <c r="F496" s="353"/>
      <c r="G496" s="355"/>
    </row>
    <row r="497" spans="1:7" s="327" customFormat="1" ht="15" customHeight="1">
      <c r="A497" s="371"/>
      <c r="B497" s="463" t="s">
        <v>28</v>
      </c>
      <c r="C497" s="464">
        <v>16</v>
      </c>
      <c r="D497" s="465" t="s">
        <v>393</v>
      </c>
      <c r="E497" s="534"/>
      <c r="F497" s="465" t="s">
        <v>349</v>
      </c>
      <c r="G497" s="534">
        <f>C497*E497</f>
        <v>0</v>
      </c>
    </row>
    <row r="498" spans="1:7" s="327" customFormat="1" ht="12" customHeight="1">
      <c r="A498" s="371"/>
      <c r="B498" s="341"/>
      <c r="C498" s="449"/>
      <c r="D498" s="339"/>
      <c r="E498" s="217"/>
      <c r="F498" s="339"/>
      <c r="G498" s="217"/>
    </row>
    <row r="499" spans="1:7" s="327" customFormat="1" ht="15.75" customHeight="1">
      <c r="A499" s="371"/>
      <c r="B499" s="467" t="s">
        <v>959</v>
      </c>
      <c r="C499" s="449"/>
      <c r="D499" s="339"/>
      <c r="E499" s="217"/>
      <c r="F499" s="339"/>
      <c r="G499" s="217"/>
    </row>
    <row r="500" spans="1:7" s="327" customFormat="1" ht="12" customHeight="1">
      <c r="A500" s="461" t="s">
        <v>960</v>
      </c>
      <c r="B500" s="462" t="s">
        <v>961</v>
      </c>
      <c r="C500" s="339"/>
      <c r="E500" s="341"/>
      <c r="G500" s="341"/>
    </row>
    <row r="501" spans="1:7" s="286" customFormat="1" ht="15" customHeight="1">
      <c r="A501" s="205"/>
      <c r="B501" s="215" t="s">
        <v>608</v>
      </c>
      <c r="C501" s="352"/>
      <c r="D501" s="353"/>
      <c r="E501" s="352"/>
      <c r="F501" s="353"/>
      <c r="G501" s="355"/>
    </row>
    <row r="502" spans="1:7" s="286" customFormat="1" ht="15" customHeight="1">
      <c r="A502" s="205"/>
      <c r="B502" s="530" t="s">
        <v>609</v>
      </c>
      <c r="C502" s="532"/>
      <c r="D502" s="353"/>
      <c r="E502" s="352"/>
      <c r="F502" s="353"/>
      <c r="G502" s="355"/>
    </row>
    <row r="503" spans="1:7" s="286" customFormat="1" ht="15" customHeight="1">
      <c r="A503" s="205"/>
      <c r="B503" s="531" t="s">
        <v>610</v>
      </c>
      <c r="C503" s="533"/>
      <c r="D503" s="353"/>
      <c r="E503" s="352"/>
      <c r="F503" s="353"/>
      <c r="G503" s="355"/>
    </row>
    <row r="504" spans="1:7" s="286" customFormat="1" ht="15" customHeight="1">
      <c r="A504" s="205"/>
      <c r="B504" s="531" t="s">
        <v>611</v>
      </c>
      <c r="C504" s="533"/>
      <c r="D504" s="353"/>
      <c r="E504" s="352"/>
      <c r="F504" s="353"/>
      <c r="G504" s="355"/>
    </row>
    <row r="505" spans="1:7" s="327" customFormat="1" ht="15" customHeight="1">
      <c r="A505" s="371"/>
      <c r="B505" s="463" t="s">
        <v>28</v>
      </c>
      <c r="C505" s="464">
        <v>16</v>
      </c>
      <c r="D505" s="465" t="s">
        <v>393</v>
      </c>
      <c r="E505" s="534"/>
      <c r="F505" s="465" t="s">
        <v>349</v>
      </c>
      <c r="G505" s="534">
        <f>C505*E505</f>
        <v>0</v>
      </c>
    </row>
    <row r="506" spans="1:7" s="327" customFormat="1" ht="8.1" customHeight="1">
      <c r="A506" s="371"/>
      <c r="B506" s="341"/>
      <c r="C506" s="449"/>
      <c r="D506" s="339"/>
      <c r="E506" s="217"/>
      <c r="F506" s="339"/>
      <c r="G506" s="217"/>
    </row>
    <row r="507" spans="1:7" s="327" customFormat="1" ht="12" customHeight="1">
      <c r="A507" s="461" t="s">
        <v>962</v>
      </c>
      <c r="B507" s="462" t="s">
        <v>963</v>
      </c>
      <c r="C507" s="339"/>
      <c r="E507" s="341"/>
      <c r="G507" s="341"/>
    </row>
    <row r="508" spans="1:7" s="286" customFormat="1" ht="15" customHeight="1">
      <c r="A508" s="205"/>
      <c r="B508" s="215" t="s">
        <v>608</v>
      </c>
      <c r="C508" s="352"/>
      <c r="D508" s="353"/>
      <c r="E508" s="352"/>
      <c r="F508" s="353"/>
      <c r="G508" s="355"/>
    </row>
    <row r="509" spans="1:7" s="286" customFormat="1" ht="15" customHeight="1">
      <c r="A509" s="205"/>
      <c r="B509" s="530" t="s">
        <v>609</v>
      </c>
      <c r="C509" s="532"/>
      <c r="D509" s="353"/>
      <c r="E509" s="352"/>
      <c r="F509" s="353"/>
      <c r="G509" s="355"/>
    </row>
    <row r="510" spans="1:7" s="286" customFormat="1" ht="15" customHeight="1">
      <c r="A510" s="205"/>
      <c r="B510" s="531" t="s">
        <v>610</v>
      </c>
      <c r="C510" s="533"/>
      <c r="D510" s="353"/>
      <c r="E510" s="352"/>
      <c r="F510" s="353"/>
      <c r="G510" s="355"/>
    </row>
    <row r="511" spans="1:7" s="286" customFormat="1" ht="15" customHeight="1">
      <c r="A511" s="205"/>
      <c r="B511" s="531" t="s">
        <v>611</v>
      </c>
      <c r="C511" s="533"/>
      <c r="D511" s="353"/>
      <c r="E511" s="352"/>
      <c r="F511" s="353"/>
      <c r="G511" s="355"/>
    </row>
    <row r="512" spans="1:7" s="327" customFormat="1" ht="15" customHeight="1">
      <c r="A512" s="371"/>
      <c r="B512" s="463" t="s">
        <v>28</v>
      </c>
      <c r="C512" s="464">
        <v>6</v>
      </c>
      <c r="D512" s="465" t="s">
        <v>393</v>
      </c>
      <c r="E512" s="534"/>
      <c r="F512" s="465" t="s">
        <v>349</v>
      </c>
      <c r="G512" s="534">
        <f>C512*E512</f>
        <v>0</v>
      </c>
    </row>
    <row r="513" spans="1:7" s="327" customFormat="1" ht="12" customHeight="1">
      <c r="A513" s="461" t="s">
        <v>964</v>
      </c>
      <c r="B513" s="462" t="s">
        <v>965</v>
      </c>
      <c r="C513" s="339"/>
      <c r="E513" s="341"/>
      <c r="G513" s="341"/>
    </row>
    <row r="514" spans="1:7" s="286" customFormat="1" ht="15" customHeight="1">
      <c r="A514" s="205"/>
      <c r="B514" s="215" t="s">
        <v>608</v>
      </c>
      <c r="C514" s="352"/>
      <c r="D514" s="353"/>
      <c r="E514" s="352"/>
      <c r="F514" s="353"/>
      <c r="G514" s="355"/>
    </row>
    <row r="515" spans="1:7" s="286" customFormat="1" ht="15" customHeight="1">
      <c r="A515" s="205"/>
      <c r="B515" s="530" t="s">
        <v>609</v>
      </c>
      <c r="C515" s="532"/>
      <c r="D515" s="353"/>
      <c r="E515" s="352"/>
      <c r="F515" s="353"/>
      <c r="G515" s="355"/>
    </row>
    <row r="516" spans="1:7" s="286" customFormat="1" ht="15" customHeight="1">
      <c r="A516" s="205"/>
      <c r="B516" s="531" t="s">
        <v>610</v>
      </c>
      <c r="C516" s="533"/>
      <c r="D516" s="353"/>
      <c r="E516" s="352"/>
      <c r="F516" s="353"/>
      <c r="G516" s="355"/>
    </row>
    <row r="517" spans="1:7" s="286" customFormat="1" ht="15" customHeight="1">
      <c r="A517" s="205"/>
      <c r="B517" s="531" t="s">
        <v>611</v>
      </c>
      <c r="C517" s="533"/>
      <c r="D517" s="353"/>
      <c r="E517" s="352"/>
      <c r="F517" s="353"/>
      <c r="G517" s="355"/>
    </row>
    <row r="518" spans="1:7" s="327" customFormat="1" ht="15" customHeight="1">
      <c r="A518" s="371"/>
      <c r="B518" s="463" t="s">
        <v>28</v>
      </c>
      <c r="C518" s="464">
        <v>4</v>
      </c>
      <c r="D518" s="465" t="s">
        <v>393</v>
      </c>
      <c r="E518" s="534"/>
      <c r="F518" s="465" t="s">
        <v>349</v>
      </c>
      <c r="G518" s="534">
        <f>C518*E518</f>
        <v>0</v>
      </c>
    </row>
    <row r="519" spans="1:7" s="327" customFormat="1" ht="8.1" customHeight="1">
      <c r="A519" s="371"/>
      <c r="B519" s="341"/>
      <c r="C519" s="449"/>
      <c r="D519" s="339"/>
      <c r="E519" s="217"/>
      <c r="F519" s="339"/>
      <c r="G519" s="217"/>
    </row>
    <row r="520" spans="1:7" s="327" customFormat="1" ht="12" customHeight="1">
      <c r="A520" s="461" t="s">
        <v>966</v>
      </c>
      <c r="B520" s="462" t="s">
        <v>967</v>
      </c>
      <c r="C520" s="339"/>
      <c r="E520" s="341"/>
      <c r="G520" s="341"/>
    </row>
    <row r="521" spans="1:7" s="286" customFormat="1" ht="15" customHeight="1">
      <c r="A521" s="205"/>
      <c r="B521" s="215" t="s">
        <v>608</v>
      </c>
      <c r="C521" s="352"/>
      <c r="D521" s="353"/>
      <c r="E521" s="352"/>
      <c r="F521" s="353"/>
      <c r="G521" s="355"/>
    </row>
    <row r="522" spans="1:7" s="286" customFormat="1" ht="15" customHeight="1">
      <c r="A522" s="205"/>
      <c r="B522" s="530" t="s">
        <v>609</v>
      </c>
      <c r="C522" s="532"/>
      <c r="D522" s="353"/>
      <c r="E522" s="352"/>
      <c r="F522" s="353"/>
      <c r="G522" s="355"/>
    </row>
    <row r="523" spans="1:7" s="286" customFormat="1" ht="15" customHeight="1">
      <c r="A523" s="205"/>
      <c r="B523" s="531" t="s">
        <v>610</v>
      </c>
      <c r="C523" s="533"/>
      <c r="D523" s="353"/>
      <c r="E523" s="352"/>
      <c r="F523" s="353"/>
      <c r="G523" s="355"/>
    </row>
    <row r="524" spans="1:7" s="286" customFormat="1" ht="15" customHeight="1">
      <c r="A524" s="205"/>
      <c r="B524" s="531" t="s">
        <v>611</v>
      </c>
      <c r="C524" s="533"/>
      <c r="D524" s="353"/>
      <c r="E524" s="352"/>
      <c r="F524" s="353"/>
      <c r="G524" s="355"/>
    </row>
    <row r="525" spans="1:7" s="327" customFormat="1" ht="15" customHeight="1">
      <c r="A525" s="371"/>
      <c r="B525" s="463" t="s">
        <v>28</v>
      </c>
      <c r="C525" s="464">
        <v>1</v>
      </c>
      <c r="D525" s="465" t="s">
        <v>393</v>
      </c>
      <c r="E525" s="534"/>
      <c r="F525" s="465" t="s">
        <v>349</v>
      </c>
      <c r="G525" s="534">
        <f>C525*E525</f>
        <v>0</v>
      </c>
    </row>
    <row r="526" spans="1:7" s="327" customFormat="1" ht="8.1" customHeight="1">
      <c r="A526" s="371"/>
      <c r="B526" s="341"/>
      <c r="C526" s="449"/>
      <c r="D526" s="339"/>
      <c r="E526" s="217"/>
      <c r="F526" s="339"/>
      <c r="G526" s="217"/>
    </row>
    <row r="527" spans="1:7" s="327" customFormat="1" ht="12" customHeight="1">
      <c r="A527" s="461" t="s">
        <v>968</v>
      </c>
      <c r="B527" s="462" t="s">
        <v>969</v>
      </c>
      <c r="C527" s="339"/>
      <c r="E527" s="341"/>
      <c r="G527" s="341"/>
    </row>
    <row r="528" spans="1:7" s="286" customFormat="1" ht="15" customHeight="1">
      <c r="A528" s="205"/>
      <c r="B528" s="215" t="s">
        <v>608</v>
      </c>
      <c r="C528" s="352"/>
      <c r="D528" s="353"/>
      <c r="E528" s="352"/>
      <c r="F528" s="353"/>
      <c r="G528" s="355"/>
    </row>
    <row r="529" spans="1:7" s="286" customFormat="1" ht="15" customHeight="1">
      <c r="A529" s="205"/>
      <c r="B529" s="530" t="s">
        <v>609</v>
      </c>
      <c r="C529" s="532"/>
      <c r="D529" s="353"/>
      <c r="E529" s="352"/>
      <c r="F529" s="353"/>
      <c r="G529" s="355"/>
    </row>
    <row r="530" spans="1:7" s="286" customFormat="1" ht="15" customHeight="1">
      <c r="A530" s="205"/>
      <c r="B530" s="531" t="s">
        <v>610</v>
      </c>
      <c r="C530" s="533"/>
      <c r="D530" s="353"/>
      <c r="E530" s="352"/>
      <c r="F530" s="353"/>
      <c r="G530" s="355"/>
    </row>
    <row r="531" spans="1:7" s="286" customFormat="1" ht="15" customHeight="1">
      <c r="A531" s="205"/>
      <c r="B531" s="531" t="s">
        <v>611</v>
      </c>
      <c r="C531" s="533"/>
      <c r="D531" s="353"/>
      <c r="E531" s="352"/>
      <c r="F531" s="353"/>
      <c r="G531" s="355"/>
    </row>
    <row r="532" spans="1:7" s="327" customFormat="1" ht="15" customHeight="1">
      <c r="A532" s="371"/>
      <c r="B532" s="463" t="s">
        <v>28</v>
      </c>
      <c r="C532" s="464">
        <v>1</v>
      </c>
      <c r="D532" s="465" t="s">
        <v>393</v>
      </c>
      <c r="E532" s="534"/>
      <c r="F532" s="465" t="s">
        <v>349</v>
      </c>
      <c r="G532" s="534">
        <f>C532*E532</f>
        <v>0</v>
      </c>
    </row>
    <row r="533" spans="1:7" s="327" customFormat="1" ht="8.1" customHeight="1">
      <c r="A533" s="371"/>
      <c r="B533" s="341"/>
      <c r="C533" s="449"/>
      <c r="D533" s="339"/>
      <c r="E533" s="217"/>
      <c r="F533" s="339"/>
      <c r="G533" s="217"/>
    </row>
    <row r="534" spans="1:7" s="327" customFormat="1" ht="12" customHeight="1">
      <c r="A534" s="461" t="s">
        <v>970</v>
      </c>
      <c r="B534" s="462" t="s">
        <v>971</v>
      </c>
      <c r="C534" s="339"/>
      <c r="E534" s="341"/>
      <c r="G534" s="341"/>
    </row>
    <row r="535" spans="1:7" s="286" customFormat="1" ht="15" customHeight="1">
      <c r="A535" s="205"/>
      <c r="B535" s="215" t="s">
        <v>608</v>
      </c>
      <c r="C535" s="352"/>
      <c r="D535" s="353"/>
      <c r="E535" s="352"/>
      <c r="F535" s="353"/>
      <c r="G535" s="355"/>
    </row>
    <row r="536" spans="1:7" s="286" customFormat="1" ht="15" customHeight="1">
      <c r="A536" s="205"/>
      <c r="B536" s="530" t="s">
        <v>609</v>
      </c>
      <c r="C536" s="532"/>
      <c r="D536" s="353"/>
      <c r="E536" s="352"/>
      <c r="F536" s="353"/>
      <c r="G536" s="355"/>
    </row>
    <row r="537" spans="1:7" s="286" customFormat="1" ht="15" customHeight="1">
      <c r="A537" s="205"/>
      <c r="B537" s="531" t="s">
        <v>610</v>
      </c>
      <c r="C537" s="533"/>
      <c r="D537" s="353"/>
      <c r="E537" s="352"/>
      <c r="F537" s="353"/>
      <c r="G537" s="355"/>
    </row>
    <row r="538" spans="1:7" s="286" customFormat="1" ht="15" customHeight="1">
      <c r="A538" s="205"/>
      <c r="B538" s="531" t="s">
        <v>611</v>
      </c>
      <c r="C538" s="533"/>
      <c r="D538" s="353"/>
      <c r="E538" s="352"/>
      <c r="F538" s="353"/>
      <c r="G538" s="355"/>
    </row>
    <row r="539" spans="1:7" s="327" customFormat="1" ht="15" customHeight="1">
      <c r="A539" s="371"/>
      <c r="B539" s="463" t="s">
        <v>28</v>
      </c>
      <c r="C539" s="464">
        <v>1</v>
      </c>
      <c r="D539" s="465" t="s">
        <v>393</v>
      </c>
      <c r="E539" s="534"/>
      <c r="F539" s="465" t="s">
        <v>349</v>
      </c>
      <c r="G539" s="534">
        <f>C539*E539</f>
        <v>0</v>
      </c>
    </row>
    <row r="540" spans="1:7" s="286" customFormat="1">
      <c r="A540" s="205"/>
      <c r="B540" s="163"/>
      <c r="C540" s="249"/>
      <c r="D540" s="160"/>
      <c r="E540" s="161"/>
      <c r="F540" s="160"/>
      <c r="G540" s="217"/>
    </row>
    <row r="541" spans="1:7" ht="38.25">
      <c r="A541" s="205" t="s">
        <v>8</v>
      </c>
      <c r="B541" s="215" t="s">
        <v>972</v>
      </c>
      <c r="D541" s="164"/>
      <c r="E541" s="164"/>
      <c r="F541" s="164"/>
    </row>
    <row r="542" spans="1:7" ht="89.25">
      <c r="B542" s="215" t="s">
        <v>1129</v>
      </c>
      <c r="D542" s="164"/>
      <c r="E542" s="164"/>
      <c r="F542" s="164"/>
    </row>
    <row r="543" spans="1:7" ht="20.25" customHeight="1">
      <c r="A543" s="158"/>
      <c r="B543" s="751"/>
      <c r="C543" s="290"/>
      <c r="E543" s="162"/>
    </row>
    <row r="544" spans="1:7" ht="28.5" customHeight="1">
      <c r="A544" s="252"/>
      <c r="B544" s="218" t="s">
        <v>621</v>
      </c>
      <c r="D544" s="164"/>
      <c r="E544" s="164"/>
      <c r="F544" s="164"/>
    </row>
    <row r="545" spans="1:8" ht="38.25">
      <c r="A545" s="252"/>
      <c r="B545" s="218" t="s">
        <v>622</v>
      </c>
      <c r="D545" s="164"/>
      <c r="E545" s="164"/>
      <c r="F545" s="164"/>
    </row>
    <row r="546" spans="1:8" ht="38.25">
      <c r="B546" s="218" t="s">
        <v>973</v>
      </c>
      <c r="D546" s="164"/>
      <c r="E546" s="164"/>
      <c r="F546" s="164"/>
    </row>
    <row r="547" spans="1:8" ht="38.25">
      <c r="B547" s="218" t="s">
        <v>624</v>
      </c>
      <c r="D547" s="164"/>
      <c r="E547" s="164"/>
      <c r="F547" s="164"/>
    </row>
    <row r="548" spans="1:8">
      <c r="B548" s="159" t="s">
        <v>974</v>
      </c>
      <c r="D548" s="164"/>
      <c r="E548" s="164"/>
      <c r="F548" s="164"/>
    </row>
    <row r="549" spans="1:8" ht="38.25">
      <c r="A549" s="205" t="s">
        <v>543</v>
      </c>
      <c r="B549" s="159" t="s">
        <v>975</v>
      </c>
    </row>
    <row r="550" spans="1:8" s="286" customFormat="1" ht="15" customHeight="1">
      <c r="A550" s="205"/>
      <c r="B550" s="215" t="s">
        <v>608</v>
      </c>
      <c r="C550" s="352"/>
      <c r="D550" s="353"/>
      <c r="E550" s="352"/>
      <c r="F550" s="353"/>
      <c r="G550" s="355"/>
    </row>
    <row r="551" spans="1:8" s="286" customFormat="1" ht="15" customHeight="1">
      <c r="A551" s="205"/>
      <c r="B551" s="530" t="s">
        <v>609</v>
      </c>
      <c r="C551" s="532"/>
      <c r="D551" s="353"/>
      <c r="E551" s="352"/>
      <c r="F551" s="353"/>
      <c r="G551" s="355"/>
    </row>
    <row r="552" spans="1:8" s="286" customFormat="1" ht="15" customHeight="1">
      <c r="A552" s="205"/>
      <c r="B552" s="531" t="s">
        <v>610</v>
      </c>
      <c r="C552" s="533"/>
      <c r="D552" s="353"/>
      <c r="E552" s="352"/>
      <c r="F552" s="353"/>
      <c r="G552" s="355"/>
    </row>
    <row r="553" spans="1:8" s="286" customFormat="1" ht="15" customHeight="1">
      <c r="A553" s="205"/>
      <c r="B553" s="531" t="s">
        <v>611</v>
      </c>
      <c r="C553" s="533"/>
      <c r="D553" s="353"/>
      <c r="E553" s="352"/>
      <c r="F553" s="353"/>
      <c r="G553" s="355"/>
    </row>
    <row r="554" spans="1:8" ht="15" customHeight="1">
      <c r="B554" s="206" t="s">
        <v>28</v>
      </c>
      <c r="C554" s="300">
        <v>10</v>
      </c>
      <c r="D554" s="208" t="s">
        <v>393</v>
      </c>
      <c r="E554" s="529"/>
      <c r="F554" s="208" t="s">
        <v>349</v>
      </c>
      <c r="G554" s="521">
        <f>C554*E554</f>
        <v>0</v>
      </c>
    </row>
    <row r="555" spans="1:8" customFormat="1" ht="26.25" customHeight="1">
      <c r="A555" s="468" t="s">
        <v>10</v>
      </c>
      <c r="B555" s="218" t="s">
        <v>976</v>
      </c>
      <c r="C555" s="469"/>
      <c r="D555" s="160"/>
      <c r="E555" s="164"/>
      <c r="F555" s="164"/>
      <c r="G555" s="470"/>
      <c r="H555" s="470"/>
    </row>
    <row r="556" spans="1:8" customFormat="1" ht="25.5">
      <c r="A556" s="452"/>
      <c r="B556" s="218" t="s">
        <v>977</v>
      </c>
      <c r="C556" s="469"/>
      <c r="D556" s="160"/>
      <c r="E556" s="164"/>
      <c r="F556" s="164"/>
      <c r="G556" s="470"/>
      <c r="H556" s="470"/>
    </row>
    <row r="557" spans="1:8" customFormat="1" ht="38.25">
      <c r="A557" s="452"/>
      <c r="B557" s="215" t="s">
        <v>624</v>
      </c>
      <c r="C557" s="469"/>
      <c r="D557" s="160"/>
      <c r="E557" s="164"/>
      <c r="F557" s="164"/>
      <c r="G557" s="470"/>
      <c r="H557" s="470"/>
    </row>
    <row r="558" spans="1:8" customFormat="1" ht="25.5">
      <c r="A558" s="471"/>
      <c r="B558" s="200" t="s">
        <v>978</v>
      </c>
      <c r="C558" s="469"/>
      <c r="D558" s="472"/>
      <c r="E558" s="473"/>
      <c r="F558" s="473"/>
      <c r="G558" s="470"/>
      <c r="H558" s="470"/>
    </row>
    <row r="559" spans="1:8" customFormat="1">
      <c r="A559" s="452"/>
      <c r="B559" s="218" t="s">
        <v>979</v>
      </c>
      <c r="C559" s="469"/>
      <c r="D559" s="160"/>
      <c r="E559" s="164"/>
      <c r="F559" s="164"/>
      <c r="G559" s="470"/>
      <c r="H559" s="470"/>
    </row>
    <row r="560" spans="1:8" ht="15" customHeight="1">
      <c r="B560" s="206" t="s">
        <v>28</v>
      </c>
      <c r="C560" s="300">
        <v>20</v>
      </c>
      <c r="D560" s="208" t="s">
        <v>393</v>
      </c>
      <c r="E560" s="529"/>
      <c r="F560" s="208" t="s">
        <v>349</v>
      </c>
      <c r="G560" s="521">
        <f>C560*E560</f>
        <v>0</v>
      </c>
    </row>
    <row r="561" spans="1:7" ht="15" customHeight="1">
      <c r="A561" s="158"/>
      <c r="B561" s="185"/>
      <c r="C561" s="221"/>
      <c r="D561" s="162"/>
      <c r="E561" s="211"/>
      <c r="F561" s="162"/>
      <c r="G561" s="222"/>
    </row>
    <row r="562" spans="1:7" ht="15" customHeight="1" thickBot="1">
      <c r="A562" s="158"/>
      <c r="B562" s="163"/>
      <c r="C562" s="216"/>
      <c r="D562" s="160"/>
      <c r="E562" s="211"/>
      <c r="F562" s="160"/>
      <c r="G562" s="212"/>
    </row>
    <row r="563" spans="1:7" ht="15" customHeight="1" thickTop="1">
      <c r="A563" s="158"/>
      <c r="B563" s="230"/>
      <c r="C563" s="231"/>
      <c r="D563" s="232"/>
      <c r="E563" s="233"/>
      <c r="F563" s="232"/>
      <c r="G563" s="234"/>
    </row>
    <row r="564" spans="1:7" ht="15" customHeight="1">
      <c r="A564" s="158"/>
      <c r="B564" s="235"/>
      <c r="C564" s="236"/>
      <c r="D564" s="237"/>
      <c r="E564" s="238"/>
      <c r="F564" s="237"/>
      <c r="G564" s="239"/>
    </row>
    <row r="565" spans="1:7" ht="24.95" customHeight="1">
      <c r="A565" s="158"/>
      <c r="B565" s="240" t="s">
        <v>648</v>
      </c>
      <c r="C565" s="241" t="s">
        <v>143</v>
      </c>
      <c r="D565" s="227" t="s">
        <v>143</v>
      </c>
      <c r="E565" s="242" t="s">
        <v>413</v>
      </c>
      <c r="F565" s="208" t="s">
        <v>349</v>
      </c>
      <c r="G565" s="523">
        <f>SUM(G148:G560)</f>
        <v>0</v>
      </c>
    </row>
    <row r="566" spans="1:7" ht="13.5" thickBot="1">
      <c r="B566" s="474"/>
      <c r="C566" s="245"/>
      <c r="D566" s="347"/>
      <c r="E566" s="458"/>
      <c r="F566" s="347"/>
      <c r="G566" s="349"/>
    </row>
    <row r="567" spans="1:7" s="186" customFormat="1" ht="24.95" customHeight="1" thickTop="1" thickBot="1">
      <c r="A567" s="183" t="s">
        <v>598</v>
      </c>
      <c r="B567" s="707" t="s">
        <v>650</v>
      </c>
      <c r="C567" s="708"/>
      <c r="D567" s="184"/>
      <c r="E567" s="162"/>
      <c r="F567" s="184"/>
      <c r="G567" s="185"/>
    </row>
    <row r="568" spans="1:7" ht="8.25" customHeight="1">
      <c r="A568" s="203"/>
      <c r="B568" s="362"/>
    </row>
    <row r="569" spans="1:7">
      <c r="B569" s="253" t="s">
        <v>383</v>
      </c>
    </row>
    <row r="570" spans="1:7" ht="9.75" customHeight="1">
      <c r="B570" s="253"/>
    </row>
    <row r="571" spans="1:7">
      <c r="B571" s="253" t="s">
        <v>651</v>
      </c>
      <c r="C571" s="284"/>
      <c r="D571" s="285"/>
      <c r="E571" s="284"/>
      <c r="F571" s="285"/>
      <c r="G571" s="363"/>
    </row>
    <row r="572" spans="1:7" ht="51">
      <c r="B572" s="215" t="s">
        <v>980</v>
      </c>
      <c r="C572" s="284"/>
      <c r="D572" s="285"/>
      <c r="E572" s="284"/>
      <c r="F572" s="285"/>
      <c r="G572" s="363"/>
    </row>
    <row r="573" spans="1:7" ht="40.5" customHeight="1">
      <c r="B573" s="215" t="s">
        <v>653</v>
      </c>
      <c r="C573" s="284"/>
      <c r="D573" s="285"/>
      <c r="E573" s="284"/>
      <c r="F573" s="285"/>
      <c r="G573" s="363"/>
    </row>
    <row r="574" spans="1:7" ht="38.25">
      <c r="B574" s="215" t="s">
        <v>981</v>
      </c>
      <c r="C574" s="284"/>
      <c r="D574" s="285"/>
      <c r="E574" s="284"/>
      <c r="F574" s="285"/>
      <c r="G574" s="363"/>
    </row>
    <row r="575" spans="1:7">
      <c r="B575" s="159"/>
    </row>
    <row r="576" spans="1:7" ht="25.5">
      <c r="A576" s="252" t="s">
        <v>4</v>
      </c>
      <c r="B576" s="215" t="s">
        <v>982</v>
      </c>
      <c r="D576" s="164"/>
      <c r="E576" s="164"/>
      <c r="F576" s="164"/>
    </row>
    <row r="577" spans="1:7" ht="38.25">
      <c r="B577" s="215" t="s">
        <v>656</v>
      </c>
      <c r="D577" s="164"/>
      <c r="E577" s="164"/>
      <c r="F577" s="164"/>
    </row>
    <row r="578" spans="1:7" ht="25.5">
      <c r="B578" s="218" t="s">
        <v>983</v>
      </c>
      <c r="D578" s="164"/>
      <c r="E578" s="164"/>
      <c r="F578" s="164"/>
    </row>
    <row r="579" spans="1:7">
      <c r="B579" s="218"/>
      <c r="D579" s="164"/>
      <c r="E579" s="164"/>
      <c r="F579" s="164"/>
    </row>
    <row r="580" spans="1:7">
      <c r="A580" s="205" t="s">
        <v>491</v>
      </c>
      <c r="B580" s="159" t="s">
        <v>658</v>
      </c>
      <c r="D580" s="164"/>
      <c r="E580" s="164"/>
      <c r="F580" s="164"/>
    </row>
    <row r="581" spans="1:7" s="364" customFormat="1" ht="15" customHeight="1">
      <c r="A581" s="205"/>
      <c r="B581" s="206" t="s">
        <v>28</v>
      </c>
      <c r="C581" s="300">
        <v>240</v>
      </c>
      <c r="D581" s="208" t="s">
        <v>393</v>
      </c>
      <c r="E581" s="529"/>
      <c r="F581" s="208" t="s">
        <v>349</v>
      </c>
      <c r="G581" s="521">
        <f>C581*E581</f>
        <v>0</v>
      </c>
    </row>
    <row r="582" spans="1:7">
      <c r="B582" s="218"/>
      <c r="D582" s="164"/>
      <c r="E582" s="164"/>
      <c r="F582" s="164"/>
    </row>
    <row r="583" spans="1:7">
      <c r="A583" s="205" t="s">
        <v>496</v>
      </c>
      <c r="B583" s="159" t="s">
        <v>659</v>
      </c>
      <c r="D583" s="164"/>
      <c r="E583" s="164"/>
      <c r="F583" s="164"/>
    </row>
    <row r="584" spans="1:7" s="364" customFormat="1" ht="15" customHeight="1">
      <c r="A584" s="205"/>
      <c r="B584" s="206" t="s">
        <v>28</v>
      </c>
      <c r="C584" s="300">
        <v>10</v>
      </c>
      <c r="D584" s="208" t="s">
        <v>393</v>
      </c>
      <c r="E584" s="529"/>
      <c r="F584" s="208" t="s">
        <v>349</v>
      </c>
      <c r="G584" s="521">
        <f>C584*E584</f>
        <v>0</v>
      </c>
    </row>
    <row r="585" spans="1:7">
      <c r="B585" s="218"/>
      <c r="D585" s="164"/>
      <c r="E585" s="164"/>
      <c r="F585" s="164"/>
    </row>
    <row r="586" spans="1:7" s="286" customFormat="1">
      <c r="A586" s="205" t="s">
        <v>150</v>
      </c>
      <c r="B586" s="218" t="s">
        <v>984</v>
      </c>
      <c r="C586" s="352"/>
      <c r="D586" s="353"/>
      <c r="E586" s="352"/>
      <c r="F586" s="353"/>
      <c r="G586" s="355"/>
    </row>
    <row r="587" spans="1:7" s="359" customFormat="1" ht="15" customHeight="1">
      <c r="A587" s="158"/>
      <c r="B587" s="206" t="s">
        <v>27</v>
      </c>
      <c r="C587" s="209">
        <f>C148</f>
        <v>972</v>
      </c>
      <c r="D587" s="208" t="s">
        <v>393</v>
      </c>
      <c r="E587" s="529"/>
      <c r="F587" s="208" t="s">
        <v>349</v>
      </c>
      <c r="G587" s="521">
        <f>C587*E587</f>
        <v>0</v>
      </c>
    </row>
    <row r="588" spans="1:7" s="286" customFormat="1">
      <c r="A588" s="205"/>
      <c r="B588" s="163"/>
      <c r="C588" s="249"/>
      <c r="D588" s="160"/>
      <c r="E588" s="161"/>
      <c r="F588" s="160"/>
      <c r="G588" s="217"/>
    </row>
    <row r="589" spans="1:7" s="286" customFormat="1">
      <c r="A589" s="205" t="s">
        <v>614</v>
      </c>
      <c r="B589" s="218" t="s">
        <v>985</v>
      </c>
      <c r="C589" s="352"/>
      <c r="D589" s="353"/>
      <c r="E589" s="352"/>
      <c r="F589" s="353"/>
      <c r="G589" s="355"/>
    </row>
    <row r="590" spans="1:7" s="359" customFormat="1" ht="15" customHeight="1">
      <c r="A590" s="158"/>
      <c r="B590" s="206" t="s">
        <v>27</v>
      </c>
      <c r="C590" s="209">
        <f>C155</f>
        <v>108</v>
      </c>
      <c r="D590" s="208" t="s">
        <v>393</v>
      </c>
      <c r="E590" s="529"/>
      <c r="F590" s="208" t="s">
        <v>349</v>
      </c>
      <c r="G590" s="521">
        <f>C590*E590</f>
        <v>0</v>
      </c>
    </row>
    <row r="591" spans="1:7" s="286" customFormat="1">
      <c r="A591" s="205"/>
      <c r="B591" s="163"/>
      <c r="C591" s="249"/>
      <c r="D591" s="160"/>
      <c r="E591" s="161"/>
      <c r="F591" s="160"/>
      <c r="G591" s="217"/>
    </row>
    <row r="592" spans="1:7" s="286" customFormat="1">
      <c r="A592" s="205" t="s">
        <v>616</v>
      </c>
      <c r="B592" s="218" t="s">
        <v>986</v>
      </c>
      <c r="C592" s="352"/>
      <c r="D592" s="353"/>
      <c r="E592" s="352"/>
      <c r="F592" s="353"/>
      <c r="G592" s="355"/>
    </row>
    <row r="593" spans="1:8" s="359" customFormat="1" ht="15" customHeight="1">
      <c r="A593" s="158"/>
      <c r="B593" s="206" t="s">
        <v>27</v>
      </c>
      <c r="C593" s="209">
        <f>C162</f>
        <v>42</v>
      </c>
      <c r="D593" s="208" t="s">
        <v>393</v>
      </c>
      <c r="E593" s="529"/>
      <c r="F593" s="208" t="s">
        <v>349</v>
      </c>
      <c r="G593" s="521">
        <f>C593*E593</f>
        <v>0</v>
      </c>
    </row>
    <row r="594" spans="1:8">
      <c r="B594" s="218"/>
      <c r="D594" s="164"/>
      <c r="E594" s="164"/>
      <c r="F594" s="164"/>
    </row>
    <row r="595" spans="1:8" customFormat="1" ht="63.75">
      <c r="A595" s="205" t="s">
        <v>5</v>
      </c>
      <c r="B595" s="218" t="s">
        <v>987</v>
      </c>
      <c r="C595" s="160"/>
      <c r="D595" s="164"/>
      <c r="E595" s="163"/>
      <c r="F595" s="164"/>
      <c r="G595" s="163"/>
      <c r="H595" s="475"/>
    </row>
    <row r="596" spans="1:8" customFormat="1" ht="51">
      <c r="A596" s="205"/>
      <c r="B596" s="218" t="s">
        <v>988</v>
      </c>
      <c r="C596" s="160"/>
      <c r="D596" s="164"/>
      <c r="E596" s="163"/>
      <c r="F596" s="164"/>
      <c r="G596" s="163"/>
      <c r="H596" s="475"/>
    </row>
    <row r="597" spans="1:8" s="327" customFormat="1" ht="38.25">
      <c r="A597" s="476"/>
      <c r="B597" s="219" t="s">
        <v>989</v>
      </c>
      <c r="E597" s="341"/>
      <c r="G597" s="341"/>
    </row>
    <row r="598" spans="1:8" customFormat="1" ht="40.5" customHeight="1">
      <c r="A598" s="205"/>
      <c r="B598" s="218" t="s">
        <v>990</v>
      </c>
      <c r="C598" s="160"/>
      <c r="D598" s="164"/>
      <c r="E598" s="163"/>
      <c r="F598" s="164"/>
      <c r="G598" s="163"/>
    </row>
    <row r="599" spans="1:8" customFormat="1" ht="38.25">
      <c r="A599" s="205"/>
      <c r="B599" s="218" t="s">
        <v>674</v>
      </c>
      <c r="C599" s="160"/>
      <c r="D599" s="164"/>
      <c r="E599" s="163"/>
      <c r="F599" s="164"/>
      <c r="G599" s="163"/>
    </row>
    <row r="600" spans="1:8" s="327" customFormat="1" ht="38.25">
      <c r="A600" s="371"/>
      <c r="B600" s="219" t="s">
        <v>991</v>
      </c>
      <c r="E600" s="341"/>
      <c r="G600" s="341"/>
    </row>
    <row r="601" spans="1:8" customFormat="1">
      <c r="A601" s="205"/>
      <c r="B601" s="219" t="s">
        <v>992</v>
      </c>
      <c r="C601" s="160"/>
      <c r="D601" s="164"/>
      <c r="E601" s="163"/>
      <c r="F601" s="164"/>
      <c r="G601" s="163"/>
    </row>
    <row r="602" spans="1:8" customFormat="1">
      <c r="A602" s="452"/>
      <c r="B602" s="159"/>
      <c r="C602" s="160"/>
      <c r="D602" s="161"/>
      <c r="E602" s="163"/>
      <c r="F602" s="161"/>
      <c r="G602" s="163"/>
    </row>
    <row r="603" spans="1:8">
      <c r="A603" s="205" t="s">
        <v>515</v>
      </c>
      <c r="B603" s="327" t="s">
        <v>993</v>
      </c>
      <c r="D603" s="164"/>
      <c r="E603" s="163"/>
      <c r="F603" s="164"/>
    </row>
    <row r="604" spans="1:8" s="477" customFormat="1" ht="15" customHeight="1">
      <c r="A604" s="158"/>
      <c r="B604" s="328" t="s">
        <v>27</v>
      </c>
      <c r="C604" s="209">
        <v>951</v>
      </c>
      <c r="D604" s="208" t="s">
        <v>393</v>
      </c>
      <c r="E604" s="523"/>
      <c r="F604" s="208" t="s">
        <v>349</v>
      </c>
      <c r="G604" s="521">
        <f>C604*E604</f>
        <v>0</v>
      </c>
    </row>
    <row r="605" spans="1:8" customFormat="1" ht="9.75" customHeight="1">
      <c r="A605" s="452"/>
      <c r="B605" s="159"/>
      <c r="C605" s="249"/>
      <c r="D605" s="161"/>
      <c r="E605" s="163"/>
      <c r="F605" s="161"/>
      <c r="G605" s="163"/>
    </row>
    <row r="606" spans="1:8">
      <c r="A606" s="205" t="s">
        <v>522</v>
      </c>
      <c r="B606" s="327" t="s">
        <v>994</v>
      </c>
      <c r="C606" s="352"/>
      <c r="D606" s="164"/>
      <c r="E606" s="163"/>
      <c r="F606" s="164"/>
    </row>
    <row r="607" spans="1:8" s="477" customFormat="1" ht="15" customHeight="1">
      <c r="A607" s="158"/>
      <c r="B607" s="328" t="s">
        <v>27</v>
      </c>
      <c r="C607" s="209">
        <v>102</v>
      </c>
      <c r="D607" s="208" t="s">
        <v>393</v>
      </c>
      <c r="E607" s="523"/>
      <c r="F607" s="208" t="s">
        <v>349</v>
      </c>
      <c r="G607" s="521">
        <f>C607*E607</f>
        <v>0</v>
      </c>
    </row>
    <row r="608" spans="1:8" customFormat="1" ht="9.75" customHeight="1">
      <c r="A608" s="452"/>
      <c r="B608" s="159"/>
      <c r="C608" s="249"/>
      <c r="D608" s="161"/>
      <c r="E608" s="163"/>
      <c r="F608" s="161"/>
      <c r="G608" s="163"/>
    </row>
    <row r="609" spans="1:8">
      <c r="A609" s="205" t="s">
        <v>524</v>
      </c>
      <c r="B609" s="327" t="s">
        <v>995</v>
      </c>
      <c r="C609" s="352"/>
      <c r="D609" s="164"/>
      <c r="E609" s="163"/>
      <c r="F609" s="164"/>
    </row>
    <row r="610" spans="1:8" s="477" customFormat="1" ht="15" customHeight="1">
      <c r="A610" s="158"/>
      <c r="B610" s="328" t="s">
        <v>27</v>
      </c>
      <c r="C610" s="209">
        <f>C162</f>
        <v>42</v>
      </c>
      <c r="D610" s="208" t="s">
        <v>393</v>
      </c>
      <c r="E610" s="523"/>
      <c r="F610" s="208" t="s">
        <v>349</v>
      </c>
      <c r="G610" s="521">
        <f>C610*E610</f>
        <v>0</v>
      </c>
    </row>
    <row r="611" spans="1:8" s="364" customFormat="1" ht="9.75" customHeight="1">
      <c r="A611" s="205"/>
      <c r="B611" s="341"/>
      <c r="C611" s="373"/>
      <c r="D611" s="160"/>
      <c r="E611" s="212"/>
      <c r="F611" s="160"/>
      <c r="G611" s="217"/>
    </row>
    <row r="612" spans="1:8" s="286" customFormat="1">
      <c r="A612" s="205" t="s">
        <v>526</v>
      </c>
      <c r="B612" s="327" t="s">
        <v>996</v>
      </c>
      <c r="C612" s="160"/>
      <c r="D612" s="164"/>
      <c r="E612" s="163"/>
      <c r="F612" s="164"/>
      <c r="G612" s="163"/>
    </row>
    <row r="613" spans="1:8" s="359" customFormat="1" ht="15" customHeight="1">
      <c r="A613" s="158"/>
      <c r="B613" s="328" t="s">
        <v>29</v>
      </c>
      <c r="C613" s="478">
        <v>220</v>
      </c>
      <c r="D613" s="208" t="s">
        <v>393</v>
      </c>
      <c r="E613" s="523"/>
      <c r="F613" s="208" t="s">
        <v>349</v>
      </c>
      <c r="G613" s="521">
        <f>C613*E613</f>
        <v>0</v>
      </c>
    </row>
    <row r="614" spans="1:8" ht="15" customHeight="1">
      <c r="A614" s="275"/>
      <c r="B614" s="163"/>
      <c r="C614" s="290"/>
      <c r="D614" s="160"/>
      <c r="E614" s="212"/>
      <c r="F614" s="160"/>
      <c r="G614" s="212"/>
    </row>
    <row r="615" spans="1:8" s="327" customFormat="1" ht="56.25" customHeight="1">
      <c r="A615" s="205" t="s">
        <v>6</v>
      </c>
      <c r="B615" s="479" t="s">
        <v>997</v>
      </c>
      <c r="C615" s="341"/>
      <c r="E615" s="341"/>
      <c r="G615" s="341"/>
    </row>
    <row r="616" spans="1:8" s="327" customFormat="1" ht="38.25">
      <c r="A616" s="480"/>
      <c r="B616" s="219" t="s">
        <v>998</v>
      </c>
      <c r="C616" s="341"/>
      <c r="E616" s="341"/>
      <c r="G616" s="341"/>
    </row>
    <row r="617" spans="1:8" s="327" customFormat="1" ht="25.5">
      <c r="A617" s="480"/>
      <c r="B617" s="481" t="s">
        <v>999</v>
      </c>
      <c r="C617" s="341"/>
      <c r="E617" s="341"/>
      <c r="G617" s="341"/>
    </row>
    <row r="618" spans="1:8" s="327" customFormat="1" ht="63.75">
      <c r="A618" s="480"/>
      <c r="B618" s="219" t="s">
        <v>1000</v>
      </c>
      <c r="C618" s="341" t="s">
        <v>28</v>
      </c>
      <c r="D618" s="341">
        <v>2</v>
      </c>
      <c r="G618" s="341"/>
    </row>
    <row r="619" spans="1:8" s="327" customFormat="1" ht="38.25">
      <c r="A619" s="480"/>
      <c r="B619" s="219" t="s">
        <v>1001</v>
      </c>
      <c r="C619" s="341" t="s">
        <v>28</v>
      </c>
      <c r="D619" s="341">
        <v>2</v>
      </c>
      <c r="G619" s="341"/>
    </row>
    <row r="620" spans="1:8" s="327" customFormat="1" ht="25.5">
      <c r="A620" s="480"/>
      <c r="B620" s="219" t="s">
        <v>1002</v>
      </c>
      <c r="C620" s="341" t="s">
        <v>402</v>
      </c>
      <c r="D620" s="341">
        <v>1</v>
      </c>
      <c r="G620" s="341"/>
    </row>
    <row r="621" spans="1:8" s="327" customFormat="1">
      <c r="A621" s="480"/>
      <c r="B621" s="219" t="s">
        <v>1003</v>
      </c>
      <c r="C621" s="341" t="s">
        <v>402</v>
      </c>
      <c r="D621" s="341">
        <v>1</v>
      </c>
      <c r="G621" s="341"/>
    </row>
    <row r="622" spans="1:8" s="225" customFormat="1" ht="38.25">
      <c r="A622" s="480"/>
      <c r="B622" s="219" t="s">
        <v>1004</v>
      </c>
      <c r="C622" s="341" t="s">
        <v>402</v>
      </c>
      <c r="D622" s="341">
        <v>1</v>
      </c>
      <c r="F622" s="327"/>
      <c r="G622" s="341"/>
      <c r="H622" s="327"/>
    </row>
    <row r="623" spans="1:8" s="225" customFormat="1" ht="25.5">
      <c r="A623" s="365"/>
      <c r="B623" s="219" t="s">
        <v>1005</v>
      </c>
      <c r="C623" s="341"/>
      <c r="D623" s="327"/>
      <c r="E623" s="341"/>
      <c r="F623" s="327"/>
      <c r="G623" s="341"/>
      <c r="H623" s="327"/>
    </row>
    <row r="624" spans="1:8" s="225" customFormat="1" ht="25.5">
      <c r="A624" s="365"/>
      <c r="B624" s="219" t="s">
        <v>1006</v>
      </c>
      <c r="C624" s="341"/>
      <c r="D624" s="327"/>
      <c r="E624" s="341"/>
      <c r="F624" s="327"/>
      <c r="G624" s="341"/>
      <c r="H624" s="327"/>
    </row>
    <row r="625" spans="1:7" s="327" customFormat="1" ht="25.5">
      <c r="A625" s="365"/>
      <c r="B625" s="219" t="s">
        <v>1007</v>
      </c>
      <c r="C625" s="341"/>
      <c r="E625" s="341"/>
      <c r="G625" s="341"/>
    </row>
    <row r="626" spans="1:7" s="327" customFormat="1" ht="8.25" customHeight="1">
      <c r="A626" s="365"/>
      <c r="B626" s="321"/>
      <c r="C626" s="341"/>
      <c r="E626" s="341"/>
      <c r="G626" s="341"/>
    </row>
    <row r="627" spans="1:7" s="327" customFormat="1">
      <c r="A627" s="482" t="s">
        <v>628</v>
      </c>
      <c r="B627" s="159" t="s">
        <v>1008</v>
      </c>
      <c r="C627" s="483" t="s">
        <v>143</v>
      </c>
      <c r="D627" s="374"/>
      <c r="E627" s="341"/>
      <c r="F627" s="374"/>
      <c r="G627" s="341"/>
    </row>
    <row r="628" spans="1:7" s="332" customFormat="1" ht="15" customHeight="1">
      <c r="A628" s="340"/>
      <c r="B628" s="328" t="s">
        <v>402</v>
      </c>
      <c r="C628" s="478">
        <v>7</v>
      </c>
      <c r="D628" s="331" t="s">
        <v>393</v>
      </c>
      <c r="E628" s="521"/>
      <c r="F628" s="331" t="s">
        <v>349</v>
      </c>
      <c r="G628" s="521">
        <f>C628*E628</f>
        <v>0</v>
      </c>
    </row>
    <row r="629" spans="1:7" s="327" customFormat="1">
      <c r="A629" s="365"/>
      <c r="B629" s="321"/>
      <c r="C629" s="341"/>
      <c r="E629" s="341"/>
      <c r="G629" s="341"/>
    </row>
    <row r="630" spans="1:7" s="327" customFormat="1">
      <c r="A630" s="480" t="s">
        <v>630</v>
      </c>
      <c r="B630" s="159" t="s">
        <v>1009</v>
      </c>
      <c r="C630" s="483" t="s">
        <v>143</v>
      </c>
      <c r="D630" s="374"/>
      <c r="E630" s="341"/>
      <c r="F630" s="374"/>
      <c r="G630" s="341"/>
    </row>
    <row r="631" spans="1:7" s="332" customFormat="1" ht="15" customHeight="1">
      <c r="A631" s="340"/>
      <c r="B631" s="328" t="s">
        <v>402</v>
      </c>
      <c r="C631" s="478">
        <v>3</v>
      </c>
      <c r="D631" s="331" t="s">
        <v>393</v>
      </c>
      <c r="E631" s="521"/>
      <c r="F631" s="331" t="s">
        <v>349</v>
      </c>
      <c r="G631" s="521">
        <f>C631*E631</f>
        <v>0</v>
      </c>
    </row>
    <row r="632" spans="1:7" s="327" customFormat="1" ht="15" customHeight="1">
      <c r="A632" s="365"/>
      <c r="B632" s="341"/>
      <c r="C632" s="449"/>
      <c r="D632" s="339"/>
      <c r="E632" s="217"/>
      <c r="F632" s="339"/>
      <c r="G632" s="217"/>
    </row>
    <row r="633" spans="1:7" ht="25.5">
      <c r="A633" s="205" t="s">
        <v>8</v>
      </c>
      <c r="B633" s="215" t="s">
        <v>1010</v>
      </c>
      <c r="C633" s="162"/>
      <c r="D633" s="164"/>
      <c r="F633" s="164"/>
      <c r="G633" s="162"/>
    </row>
    <row r="634" spans="1:7" ht="51" customHeight="1">
      <c r="B634" s="215" t="s">
        <v>1011</v>
      </c>
      <c r="C634" s="162"/>
      <c r="D634" s="164"/>
      <c r="F634" s="164"/>
      <c r="G634" s="162"/>
    </row>
    <row r="635" spans="1:7" ht="76.5">
      <c r="B635" s="218" t="s">
        <v>1130</v>
      </c>
      <c r="C635" s="162"/>
      <c r="D635" s="164"/>
      <c r="F635" s="164"/>
      <c r="G635" s="162"/>
    </row>
    <row r="636" spans="1:7" ht="20.25" customHeight="1">
      <c r="A636" s="158"/>
      <c r="B636" s="751"/>
      <c r="C636" s="290"/>
      <c r="E636" s="162"/>
    </row>
    <row r="637" spans="1:7" ht="38.25">
      <c r="B637" s="218" t="s">
        <v>1131</v>
      </c>
      <c r="C637" s="162"/>
      <c r="D637" s="164"/>
      <c r="F637" s="164"/>
      <c r="G637" s="162"/>
    </row>
    <row r="638" spans="1:7" ht="20.25" customHeight="1">
      <c r="A638" s="158"/>
      <c r="B638" s="751"/>
      <c r="C638" s="290"/>
      <c r="E638" s="162"/>
    </row>
    <row r="639" spans="1:7" ht="63.75">
      <c r="B639" s="218" t="s">
        <v>1132</v>
      </c>
      <c r="C639" s="162"/>
      <c r="D639" s="164"/>
      <c r="F639" s="164"/>
      <c r="G639" s="162"/>
    </row>
    <row r="640" spans="1:7" ht="20.25" customHeight="1">
      <c r="A640" s="158"/>
      <c r="B640" s="751"/>
      <c r="C640" s="290"/>
      <c r="E640" s="162"/>
    </row>
    <row r="641" spans="1:7" ht="38.25">
      <c r="B641" s="218" t="s">
        <v>1133</v>
      </c>
      <c r="C641" s="162"/>
      <c r="D641" s="164"/>
      <c r="F641" s="164"/>
      <c r="G641" s="162"/>
    </row>
    <row r="642" spans="1:7" ht="38.25">
      <c r="B642" s="218" t="s">
        <v>1012</v>
      </c>
      <c r="C642" s="162"/>
      <c r="D642" s="164"/>
      <c r="F642" s="164"/>
      <c r="G642" s="162"/>
    </row>
    <row r="643" spans="1:7" ht="51">
      <c r="B643" s="215" t="s">
        <v>1013</v>
      </c>
      <c r="C643" s="162"/>
      <c r="D643" s="164"/>
      <c r="F643" s="164"/>
      <c r="G643" s="162"/>
    </row>
    <row r="644" spans="1:7" ht="38.25">
      <c r="B644" s="215" t="s">
        <v>1014</v>
      </c>
      <c r="C644" s="162"/>
      <c r="D644" s="164"/>
      <c r="F644" s="164"/>
      <c r="G644" s="162"/>
    </row>
    <row r="645" spans="1:7" ht="76.5">
      <c r="B645" s="159" t="s">
        <v>1015</v>
      </c>
      <c r="C645" s="162"/>
      <c r="D645" s="164"/>
      <c r="F645" s="164"/>
      <c r="G645" s="162"/>
    </row>
    <row r="646" spans="1:7" ht="114.75">
      <c r="B646" s="159" t="s">
        <v>1016</v>
      </c>
      <c r="C646" s="162"/>
      <c r="D646" s="164"/>
      <c r="F646" s="164"/>
      <c r="G646" s="162"/>
    </row>
    <row r="647" spans="1:7" ht="90.75" customHeight="1">
      <c r="B647" s="218" t="s">
        <v>1134</v>
      </c>
      <c r="C647" s="162"/>
      <c r="D647" s="164"/>
      <c r="F647" s="164"/>
      <c r="G647" s="162"/>
    </row>
    <row r="648" spans="1:7" ht="20.25" customHeight="1">
      <c r="A648" s="158"/>
      <c r="B648" s="751"/>
      <c r="C648" s="290"/>
      <c r="E648" s="162"/>
    </row>
    <row r="649" spans="1:7">
      <c r="B649" s="218" t="s">
        <v>1135</v>
      </c>
      <c r="C649" s="162"/>
      <c r="D649" s="164"/>
      <c r="F649" s="164"/>
      <c r="G649" s="162"/>
    </row>
    <row r="650" spans="1:7" ht="76.5">
      <c r="B650" s="218" t="s">
        <v>1017</v>
      </c>
      <c r="C650" s="162"/>
      <c r="D650" s="164"/>
      <c r="F650" s="164"/>
      <c r="G650" s="162"/>
    </row>
    <row r="651" spans="1:7" ht="76.5">
      <c r="B651" s="218" t="s">
        <v>1018</v>
      </c>
      <c r="C651" s="162"/>
      <c r="D651" s="164"/>
      <c r="F651" s="164"/>
      <c r="G651" s="162"/>
    </row>
    <row r="652" spans="1:7" s="200" customFormat="1" ht="51">
      <c r="A652" s="452"/>
      <c r="B652" s="200" t="s">
        <v>1136</v>
      </c>
      <c r="C652" s="283"/>
      <c r="E652" s="224"/>
      <c r="G652" s="211"/>
    </row>
    <row r="653" spans="1:7" ht="20.25" customHeight="1">
      <c r="A653" s="158"/>
      <c r="B653" s="751"/>
      <c r="C653" s="290"/>
      <c r="E653" s="162"/>
    </row>
    <row r="654" spans="1:7" s="200" customFormat="1" ht="76.5">
      <c r="A654" s="452"/>
      <c r="B654" s="200" t="s">
        <v>1019</v>
      </c>
      <c r="C654" s="283"/>
      <c r="E654" s="224"/>
      <c r="G654" s="211"/>
    </row>
    <row r="655" spans="1:7">
      <c r="B655" s="159" t="s">
        <v>1020</v>
      </c>
      <c r="C655" s="162"/>
      <c r="D655" s="164"/>
      <c r="F655" s="164"/>
      <c r="G655" s="162"/>
    </row>
    <row r="656" spans="1:7" s="382" customFormat="1" ht="38.25">
      <c r="A656" s="484"/>
      <c r="B656" s="218" t="s">
        <v>1021</v>
      </c>
      <c r="C656" s="229"/>
      <c r="E656" s="160"/>
      <c r="G656" s="162"/>
    </row>
    <row r="657" spans="1:7" s="327" customFormat="1" ht="8.25" customHeight="1">
      <c r="A657" s="365"/>
      <c r="B657" s="321"/>
      <c r="C657" s="341"/>
      <c r="E657" s="341"/>
      <c r="G657" s="341"/>
    </row>
    <row r="658" spans="1:7" s="327" customFormat="1">
      <c r="A658" s="485" t="s">
        <v>543</v>
      </c>
      <c r="B658" s="219" t="s">
        <v>1022</v>
      </c>
      <c r="C658" s="486"/>
      <c r="D658" s="487"/>
      <c r="E658" s="486"/>
      <c r="F658" s="487"/>
      <c r="G658" s="486"/>
    </row>
    <row r="659" spans="1:7" s="332" customFormat="1" ht="15" customHeight="1">
      <c r="A659" s="488"/>
      <c r="B659" s="328" t="s">
        <v>27</v>
      </c>
      <c r="C659" s="489">
        <v>951</v>
      </c>
      <c r="D659" s="331" t="s">
        <v>393</v>
      </c>
      <c r="E659" s="521"/>
      <c r="F659" s="331" t="s">
        <v>349</v>
      </c>
      <c r="G659" s="521">
        <f>C659*E659</f>
        <v>0</v>
      </c>
    </row>
    <row r="660" spans="1:7" s="327" customFormat="1" ht="8.25" customHeight="1">
      <c r="A660" s="365"/>
      <c r="B660" s="321"/>
      <c r="C660" s="341"/>
      <c r="E660" s="341"/>
      <c r="G660" s="341"/>
    </row>
    <row r="661" spans="1:7" s="327" customFormat="1">
      <c r="A661" s="485" t="s">
        <v>219</v>
      </c>
      <c r="B661" s="219" t="s">
        <v>1023</v>
      </c>
      <c r="C661" s="486"/>
      <c r="D661" s="487"/>
      <c r="E661" s="486"/>
      <c r="F661" s="487"/>
      <c r="G661" s="486"/>
    </row>
    <row r="662" spans="1:7" s="332" customFormat="1" ht="15" customHeight="1">
      <c r="A662" s="488"/>
      <c r="B662" s="328" t="s">
        <v>27</v>
      </c>
      <c r="C662" s="489">
        <v>102</v>
      </c>
      <c r="D662" s="331" t="s">
        <v>393</v>
      </c>
      <c r="E662" s="521"/>
      <c r="F662" s="331" t="s">
        <v>349</v>
      </c>
      <c r="G662" s="521">
        <f>C662*E662</f>
        <v>0</v>
      </c>
    </row>
    <row r="663" spans="1:7" s="327" customFormat="1">
      <c r="A663" s="365"/>
      <c r="B663" s="341"/>
      <c r="C663" s="373"/>
      <c r="D663" s="339"/>
      <c r="E663" s="217"/>
      <c r="F663" s="339"/>
      <c r="G663" s="217"/>
    </row>
    <row r="664" spans="1:7" s="327" customFormat="1">
      <c r="A664" s="485" t="s">
        <v>553</v>
      </c>
      <c r="B664" s="219" t="s">
        <v>1024</v>
      </c>
      <c r="C664" s="486"/>
      <c r="D664" s="487"/>
      <c r="E664" s="486"/>
      <c r="F664" s="487"/>
      <c r="G664" s="486"/>
    </row>
    <row r="665" spans="1:7" s="332" customFormat="1" ht="15" customHeight="1">
      <c r="A665" s="488"/>
      <c r="B665" s="328" t="s">
        <v>27</v>
      </c>
      <c r="C665" s="489">
        <v>42</v>
      </c>
      <c r="D665" s="331" t="s">
        <v>393</v>
      </c>
      <c r="E665" s="521"/>
      <c r="F665" s="331" t="s">
        <v>349</v>
      </c>
      <c r="G665" s="521">
        <f>C665*E665</f>
        <v>0</v>
      </c>
    </row>
    <row r="666" spans="1:7" s="327" customFormat="1">
      <c r="A666" s="365"/>
      <c r="B666" s="341"/>
      <c r="C666" s="373"/>
      <c r="D666" s="339"/>
      <c r="E666" s="217"/>
      <c r="F666" s="339"/>
      <c r="G666" s="217"/>
    </row>
    <row r="667" spans="1:7" s="327" customFormat="1">
      <c r="A667" s="485" t="s">
        <v>1025</v>
      </c>
      <c r="B667" s="219" t="s">
        <v>1026</v>
      </c>
      <c r="C667" s="486"/>
      <c r="D667" s="487"/>
      <c r="E667" s="486"/>
      <c r="F667" s="487"/>
      <c r="G667" s="486"/>
    </row>
    <row r="668" spans="1:7" s="332" customFormat="1" ht="15" customHeight="1">
      <c r="A668" s="488"/>
      <c r="B668" s="328" t="s">
        <v>27</v>
      </c>
      <c r="C668" s="489">
        <v>2200</v>
      </c>
      <c r="D668" s="331" t="s">
        <v>393</v>
      </c>
      <c r="E668" s="521"/>
      <c r="F668" s="331" t="s">
        <v>349</v>
      </c>
      <c r="G668" s="521">
        <f>C668*E668</f>
        <v>0</v>
      </c>
    </row>
    <row r="669" spans="1:7" s="327" customFormat="1" ht="15" customHeight="1">
      <c r="A669" s="447"/>
      <c r="B669" s="321"/>
      <c r="C669" s="339"/>
      <c r="E669" s="341"/>
      <c r="G669" s="341"/>
    </row>
    <row r="670" spans="1:7" s="327" customFormat="1" ht="27">
      <c r="A670" s="447" t="s">
        <v>10</v>
      </c>
      <c r="B670" s="372" t="s">
        <v>1027</v>
      </c>
      <c r="C670" s="365"/>
      <c r="D670" s="365"/>
      <c r="E670" s="490"/>
      <c r="F670" s="339"/>
      <c r="G670" s="217"/>
    </row>
    <row r="671" spans="1:7" s="327" customFormat="1" ht="79.5" customHeight="1">
      <c r="A671" s="447"/>
      <c r="B671" s="219" t="s">
        <v>1028</v>
      </c>
      <c r="C671" s="365"/>
      <c r="D671" s="365"/>
      <c r="E671" s="490"/>
      <c r="F671" s="339"/>
      <c r="G671" s="217"/>
    </row>
    <row r="672" spans="1:7" s="327" customFormat="1" ht="25.5">
      <c r="A672" s="447"/>
      <c r="B672" s="219" t="s">
        <v>1029</v>
      </c>
      <c r="C672" s="365"/>
      <c r="D672" s="365"/>
      <c r="E672" s="490"/>
      <c r="F672" s="339"/>
      <c r="G672" s="217"/>
    </row>
    <row r="673" spans="1:8" s="327" customFormat="1">
      <c r="A673" s="447"/>
      <c r="B673" s="219" t="s">
        <v>1030</v>
      </c>
      <c r="C673" s="365"/>
      <c r="D673" s="365"/>
      <c r="E673" s="490"/>
      <c r="F673" s="339"/>
      <c r="G673" s="217"/>
    </row>
    <row r="674" spans="1:8" s="327" customFormat="1" ht="8.25" customHeight="1">
      <c r="A674" s="365"/>
      <c r="B674" s="321"/>
      <c r="C674" s="341"/>
      <c r="E674" s="341"/>
      <c r="G674" s="341"/>
    </row>
    <row r="675" spans="1:8" s="327" customFormat="1">
      <c r="A675" s="485" t="s">
        <v>566</v>
      </c>
      <c r="B675" s="219" t="s">
        <v>1022</v>
      </c>
      <c r="C675" s="486"/>
      <c r="D675" s="487"/>
      <c r="E675" s="486"/>
      <c r="F675" s="487"/>
      <c r="G675" s="486"/>
    </row>
    <row r="676" spans="1:8" s="327" customFormat="1" ht="15" customHeight="1">
      <c r="A676" s="447"/>
      <c r="B676" s="463" t="s">
        <v>27</v>
      </c>
      <c r="C676" s="491">
        <v>951</v>
      </c>
      <c r="D676" s="465" t="s">
        <v>393</v>
      </c>
      <c r="E676" s="534"/>
      <c r="F676" s="465" t="s">
        <v>349</v>
      </c>
      <c r="G676" s="534">
        <f>C676*E676</f>
        <v>0</v>
      </c>
    </row>
    <row r="677" spans="1:8" s="327" customFormat="1" ht="8.25" customHeight="1">
      <c r="A677" s="365"/>
      <c r="B677" s="321"/>
      <c r="C677" s="341"/>
      <c r="E677" s="341"/>
      <c r="G677" s="341"/>
    </row>
    <row r="678" spans="1:8" s="332" customFormat="1">
      <c r="A678" s="492" t="s">
        <v>247</v>
      </c>
      <c r="B678" s="493" t="s">
        <v>1023</v>
      </c>
      <c r="C678" s="494"/>
      <c r="D678" s="495"/>
      <c r="E678" s="494"/>
      <c r="F678" s="495"/>
      <c r="G678" s="494"/>
    </row>
    <row r="679" spans="1:8" s="332" customFormat="1" ht="15" customHeight="1">
      <c r="A679" s="488"/>
      <c r="B679" s="328" t="s">
        <v>27</v>
      </c>
      <c r="C679" s="489">
        <v>102</v>
      </c>
      <c r="D679" s="331" t="s">
        <v>393</v>
      </c>
      <c r="E679" s="521"/>
      <c r="F679" s="331" t="s">
        <v>349</v>
      </c>
      <c r="G679" s="521">
        <f>C679*E679</f>
        <v>0</v>
      </c>
    </row>
    <row r="680" spans="1:8" s="332" customFormat="1" ht="8.25" customHeight="1">
      <c r="A680" s="340"/>
      <c r="B680" s="496"/>
      <c r="C680" s="497"/>
      <c r="E680" s="497"/>
      <c r="G680" s="497"/>
    </row>
    <row r="681" spans="1:8" s="332" customFormat="1">
      <c r="A681" s="492" t="s">
        <v>249</v>
      </c>
      <c r="B681" s="493" t="s">
        <v>1024</v>
      </c>
      <c r="C681" s="494"/>
      <c r="D681" s="495"/>
      <c r="E681" s="494"/>
      <c r="F681" s="495"/>
      <c r="G681" s="494"/>
    </row>
    <row r="682" spans="1:8" s="332" customFormat="1" ht="15" customHeight="1">
      <c r="A682" s="488"/>
      <c r="B682" s="328" t="s">
        <v>27</v>
      </c>
      <c r="C682" s="489">
        <f>C162</f>
        <v>42</v>
      </c>
      <c r="D682" s="331" t="s">
        <v>393</v>
      </c>
      <c r="E682" s="521"/>
      <c r="F682" s="331" t="s">
        <v>349</v>
      </c>
      <c r="G682" s="521">
        <f>C682*E682</f>
        <v>0</v>
      </c>
    </row>
    <row r="683" spans="1:8" s="332" customFormat="1" ht="8.25" customHeight="1">
      <c r="A683" s="340"/>
      <c r="B683" s="496"/>
      <c r="C683" s="497"/>
      <c r="E683" s="497"/>
      <c r="G683" s="497"/>
    </row>
    <row r="684" spans="1:8" s="332" customFormat="1">
      <c r="A684" s="492" t="s">
        <v>251</v>
      </c>
      <c r="B684" s="493" t="s">
        <v>1026</v>
      </c>
      <c r="C684" s="494"/>
      <c r="D684" s="495"/>
      <c r="E684" s="494"/>
      <c r="F684" s="495"/>
      <c r="G684" s="494"/>
    </row>
    <row r="685" spans="1:8" s="332" customFormat="1" ht="15" customHeight="1">
      <c r="A685" s="488"/>
      <c r="B685" s="328" t="s">
        <v>27</v>
      </c>
      <c r="C685" s="489">
        <v>2200</v>
      </c>
      <c r="D685" s="331" t="s">
        <v>393</v>
      </c>
      <c r="E685" s="521"/>
      <c r="F685" s="331" t="s">
        <v>349</v>
      </c>
      <c r="G685" s="521">
        <f>C685*E685</f>
        <v>0</v>
      </c>
    </row>
    <row r="686" spans="1:8" ht="15" customHeight="1">
      <c r="A686" s="388"/>
      <c r="B686" s="163"/>
      <c r="C686" s="290"/>
      <c r="D686" s="160"/>
      <c r="E686" s="161"/>
      <c r="F686" s="160"/>
      <c r="G686" s="498"/>
      <c r="H686" s="161"/>
    </row>
    <row r="687" spans="1:8">
      <c r="A687" s="388" t="s">
        <v>13</v>
      </c>
      <c r="B687" s="215" t="s">
        <v>1031</v>
      </c>
      <c r="C687" s="166"/>
    </row>
    <row r="688" spans="1:8" ht="51.75" customHeight="1">
      <c r="A688" s="388"/>
      <c r="B688" s="218" t="s">
        <v>1032</v>
      </c>
      <c r="C688" s="166"/>
    </row>
    <row r="689" spans="1:7" ht="38.25">
      <c r="A689" s="388"/>
      <c r="B689" s="215" t="s">
        <v>1033</v>
      </c>
      <c r="C689" s="166"/>
    </row>
    <row r="690" spans="1:7" s="281" customFormat="1">
      <c r="A690" s="499"/>
      <c r="B690" s="204" t="s">
        <v>1034</v>
      </c>
      <c r="D690" s="500"/>
      <c r="F690" s="500"/>
      <c r="G690" s="501"/>
    </row>
    <row r="691" spans="1:7" s="281" customFormat="1">
      <c r="A691" s="499"/>
      <c r="B691" s="204"/>
      <c r="D691" s="500"/>
      <c r="F691" s="500"/>
      <c r="G691" s="501"/>
    </row>
    <row r="692" spans="1:7" s="286" customFormat="1">
      <c r="A692" s="388" t="s">
        <v>644</v>
      </c>
      <c r="B692" s="218" t="s">
        <v>1035</v>
      </c>
      <c r="C692" s="352"/>
      <c r="D692" s="353"/>
      <c r="E692" s="352"/>
      <c r="F692" s="353"/>
      <c r="G692" s="355"/>
    </row>
    <row r="693" spans="1:7" s="359" customFormat="1" ht="15" customHeight="1">
      <c r="A693" s="448"/>
      <c r="B693" s="502" t="s">
        <v>402</v>
      </c>
      <c r="C693" s="300">
        <v>11</v>
      </c>
      <c r="D693" s="208" t="s">
        <v>393</v>
      </c>
      <c r="E693" s="529"/>
      <c r="F693" s="208" t="s">
        <v>349</v>
      </c>
      <c r="G693" s="523">
        <f>C693*E693</f>
        <v>0</v>
      </c>
    </row>
    <row r="694" spans="1:7" s="281" customFormat="1">
      <c r="A694" s="499"/>
      <c r="B694" s="204"/>
      <c r="D694" s="500"/>
      <c r="F694" s="500"/>
      <c r="G694" s="501"/>
    </row>
    <row r="695" spans="1:7" s="286" customFormat="1">
      <c r="A695" s="388" t="s">
        <v>646</v>
      </c>
      <c r="B695" s="218" t="s">
        <v>1036</v>
      </c>
      <c r="C695" s="352"/>
      <c r="D695" s="353"/>
      <c r="E695" s="352"/>
      <c r="F695" s="353"/>
      <c r="G695" s="355"/>
    </row>
    <row r="696" spans="1:7" s="359" customFormat="1" ht="15" customHeight="1">
      <c r="A696" s="448"/>
      <c r="B696" s="502" t="s">
        <v>402</v>
      </c>
      <c r="C696" s="300">
        <v>6</v>
      </c>
      <c r="D696" s="208" t="s">
        <v>393</v>
      </c>
      <c r="E696" s="529"/>
      <c r="F696" s="208" t="s">
        <v>349</v>
      </c>
      <c r="G696" s="523">
        <f>C696*E696</f>
        <v>0</v>
      </c>
    </row>
    <row r="697" spans="1:7" s="281" customFormat="1">
      <c r="A697" s="499"/>
      <c r="B697" s="204"/>
      <c r="D697" s="500"/>
      <c r="F697" s="500"/>
      <c r="G697" s="501"/>
    </row>
    <row r="698" spans="1:7" s="286" customFormat="1">
      <c r="A698" s="388" t="s">
        <v>1037</v>
      </c>
      <c r="B698" s="218" t="s">
        <v>1038</v>
      </c>
      <c r="C698" s="352"/>
      <c r="D698" s="353"/>
      <c r="E698" s="352"/>
      <c r="F698" s="353"/>
      <c r="G698" s="355"/>
    </row>
    <row r="699" spans="1:7" s="359" customFormat="1" ht="15" customHeight="1">
      <c r="A699" s="448"/>
      <c r="B699" s="502" t="s">
        <v>402</v>
      </c>
      <c r="C699" s="300">
        <v>1</v>
      </c>
      <c r="D699" s="208" t="s">
        <v>393</v>
      </c>
      <c r="E699" s="529"/>
      <c r="F699" s="208" t="s">
        <v>349</v>
      </c>
      <c r="G699" s="523">
        <f>C699*E699</f>
        <v>0</v>
      </c>
    </row>
    <row r="700" spans="1:7" s="281" customFormat="1">
      <c r="A700" s="499"/>
      <c r="B700" s="204"/>
      <c r="D700" s="500"/>
      <c r="F700" s="500"/>
      <c r="G700" s="501"/>
    </row>
    <row r="701" spans="1:7" s="286" customFormat="1">
      <c r="A701" s="388" t="s">
        <v>284</v>
      </c>
      <c r="B701" s="218" t="s">
        <v>1039</v>
      </c>
      <c r="C701" s="352"/>
      <c r="D701" s="353"/>
      <c r="E701" s="352"/>
      <c r="F701" s="353"/>
      <c r="G701" s="355"/>
    </row>
    <row r="702" spans="1:7" s="359" customFormat="1" ht="15" customHeight="1">
      <c r="A702" s="448"/>
      <c r="B702" s="502" t="s">
        <v>402</v>
      </c>
      <c r="C702" s="300">
        <v>7</v>
      </c>
      <c r="D702" s="208" t="s">
        <v>393</v>
      </c>
      <c r="E702" s="529"/>
      <c r="F702" s="208" t="s">
        <v>349</v>
      </c>
      <c r="G702" s="523">
        <f>C702*E702</f>
        <v>0</v>
      </c>
    </row>
    <row r="703" spans="1:7" s="286" customFormat="1">
      <c r="A703" s="388"/>
      <c r="B703" s="453"/>
      <c r="C703" s="290"/>
      <c r="D703" s="160"/>
      <c r="E703" s="161"/>
      <c r="F703" s="160"/>
      <c r="G703" s="212"/>
    </row>
    <row r="704" spans="1:7" ht="191.25">
      <c r="A704" s="388" t="s">
        <v>14</v>
      </c>
      <c r="B704" s="218" t="s">
        <v>1040</v>
      </c>
      <c r="C704" s="166"/>
    </row>
    <row r="705" spans="1:7" s="281" customFormat="1" ht="25.5">
      <c r="A705" s="499"/>
      <c r="B705" s="204" t="s">
        <v>1041</v>
      </c>
      <c r="D705" s="500"/>
      <c r="F705" s="500"/>
      <c r="G705" s="501"/>
    </row>
    <row r="706" spans="1:7" s="359" customFormat="1" ht="15" customHeight="1">
      <c r="A706" s="448"/>
      <c r="B706" s="502" t="s">
        <v>402</v>
      </c>
      <c r="C706" s="300">
        <v>7</v>
      </c>
      <c r="D706" s="208" t="s">
        <v>393</v>
      </c>
      <c r="E706" s="529"/>
      <c r="F706" s="208" t="s">
        <v>349</v>
      </c>
      <c r="G706" s="523">
        <f>C706*E706</f>
        <v>0</v>
      </c>
    </row>
    <row r="707" spans="1:7" ht="15" customHeight="1">
      <c r="A707" s="158"/>
      <c r="B707" s="185"/>
      <c r="C707" s="221"/>
      <c r="D707" s="162"/>
      <c r="E707" s="211"/>
      <c r="F707" s="162"/>
      <c r="G707" s="222"/>
    </row>
    <row r="708" spans="1:7" ht="15" customHeight="1" thickBot="1">
      <c r="A708" s="158"/>
      <c r="B708" s="163"/>
      <c r="C708" s="216"/>
      <c r="D708" s="160"/>
      <c r="E708" s="211"/>
      <c r="F708" s="160"/>
      <c r="G708" s="212"/>
    </row>
    <row r="709" spans="1:7" ht="15" customHeight="1" thickTop="1">
      <c r="A709" s="158"/>
      <c r="B709" s="230"/>
      <c r="C709" s="231"/>
      <c r="D709" s="232"/>
      <c r="E709" s="233"/>
      <c r="F709" s="232"/>
      <c r="G709" s="234"/>
    </row>
    <row r="710" spans="1:7" ht="15" customHeight="1">
      <c r="A710" s="158"/>
      <c r="B710" s="235"/>
      <c r="C710" s="236"/>
      <c r="D710" s="237"/>
      <c r="E710" s="238"/>
      <c r="F710" s="237"/>
      <c r="G710" s="239"/>
    </row>
    <row r="711" spans="1:7" ht="24.75" customHeight="1" thickBot="1">
      <c r="A711" s="158"/>
      <c r="B711" s="240" t="s">
        <v>650</v>
      </c>
      <c r="C711" s="241" t="s">
        <v>143</v>
      </c>
      <c r="D711" s="227" t="s">
        <v>143</v>
      </c>
      <c r="E711" s="242" t="s">
        <v>413</v>
      </c>
      <c r="F711" s="208" t="s">
        <v>349</v>
      </c>
      <c r="G711" s="523">
        <f>SUM(G581:G706)</f>
        <v>0</v>
      </c>
    </row>
    <row r="712" spans="1:7" s="186" customFormat="1" ht="24.95" customHeight="1" thickBot="1">
      <c r="A712" s="183" t="s">
        <v>649</v>
      </c>
      <c r="B712" s="707" t="s">
        <v>693</v>
      </c>
      <c r="C712" s="708"/>
      <c r="D712" s="184"/>
      <c r="E712" s="162"/>
      <c r="F712" s="184"/>
      <c r="G712" s="185"/>
    </row>
    <row r="713" spans="1:7" ht="13.5" customHeight="1">
      <c r="A713" s="203"/>
      <c r="B713" s="350"/>
    </row>
    <row r="714" spans="1:7" ht="27" customHeight="1">
      <c r="A714" s="205" t="s">
        <v>4</v>
      </c>
      <c r="B714" s="215" t="s">
        <v>1042</v>
      </c>
    </row>
    <row r="715" spans="1:7" ht="25.5">
      <c r="B715" s="218" t="s">
        <v>695</v>
      </c>
    </row>
    <row r="716" spans="1:7" ht="51">
      <c r="B716" s="218" t="s">
        <v>696</v>
      </c>
    </row>
    <row r="717" spans="1:7" s="286" customFormat="1" ht="25.5">
      <c r="A717" s="205"/>
      <c r="B717" s="218" t="s">
        <v>1043</v>
      </c>
      <c r="C717" s="160"/>
      <c r="D717" s="161"/>
      <c r="E717" s="160"/>
      <c r="F717" s="161"/>
      <c r="G717" s="163"/>
    </row>
    <row r="718" spans="1:7" s="286" customFormat="1" ht="38.25">
      <c r="A718" s="205"/>
      <c r="B718" s="218" t="s">
        <v>698</v>
      </c>
      <c r="C718" s="160"/>
      <c r="D718" s="161"/>
      <c r="E718" s="160"/>
      <c r="F718" s="161"/>
      <c r="G718" s="163"/>
    </row>
    <row r="719" spans="1:7" s="286" customFormat="1" ht="38.25">
      <c r="A719" s="205"/>
      <c r="B719" s="218" t="s">
        <v>699</v>
      </c>
      <c r="C719" s="160"/>
      <c r="D719" s="161"/>
      <c r="E719" s="160"/>
      <c r="F719" s="161"/>
      <c r="G719" s="163"/>
    </row>
    <row r="720" spans="1:7" s="286" customFormat="1" ht="25.5">
      <c r="A720" s="205"/>
      <c r="B720" s="218" t="s">
        <v>1044</v>
      </c>
      <c r="C720" s="160"/>
      <c r="D720" s="161"/>
      <c r="E720" s="160"/>
      <c r="F720" s="161"/>
      <c r="G720" s="163"/>
    </row>
    <row r="721" spans="1:7">
      <c r="B721" s="218" t="s">
        <v>1045</v>
      </c>
      <c r="C721" s="352"/>
      <c r="D721" s="353"/>
      <c r="E721" s="352"/>
      <c r="F721" s="353"/>
      <c r="G721" s="355"/>
    </row>
    <row r="722" spans="1:7" s="186" customFormat="1" ht="15" customHeight="1">
      <c r="A722" s="158"/>
      <c r="B722" s="206" t="s">
        <v>27</v>
      </c>
      <c r="C722" s="209">
        <v>1056</v>
      </c>
      <c r="D722" s="208" t="s">
        <v>393</v>
      </c>
      <c r="E722" s="529"/>
      <c r="F722" s="208" t="s">
        <v>349</v>
      </c>
      <c r="G722" s="521">
        <f>C722*E722</f>
        <v>0</v>
      </c>
    </row>
    <row r="723" spans="1:7" ht="15" customHeight="1">
      <c r="B723" s="163"/>
      <c r="C723" s="249"/>
      <c r="D723" s="160"/>
      <c r="E723" s="161"/>
      <c r="F723" s="160"/>
      <c r="G723" s="212"/>
    </row>
    <row r="724" spans="1:7" ht="51">
      <c r="A724" s="205" t="s">
        <v>5</v>
      </c>
      <c r="B724" s="215" t="s">
        <v>702</v>
      </c>
    </row>
    <row r="725" spans="1:7" s="286" customFormat="1" ht="25.5">
      <c r="A725" s="205"/>
      <c r="B725" s="218" t="s">
        <v>399</v>
      </c>
      <c r="C725" s="160"/>
      <c r="D725" s="161"/>
      <c r="E725" s="160"/>
      <c r="F725" s="161"/>
      <c r="G725" s="163"/>
    </row>
    <row r="726" spans="1:7" s="286" customFormat="1" ht="154.5" customHeight="1">
      <c r="A726" s="205"/>
      <c r="B726" s="218" t="s">
        <v>1046</v>
      </c>
      <c r="C726" s="160"/>
      <c r="D726" s="161"/>
      <c r="E726" s="160"/>
      <c r="F726" s="161"/>
      <c r="G726" s="163"/>
    </row>
    <row r="727" spans="1:7" s="286" customFormat="1" ht="63.75">
      <c r="A727" s="205"/>
      <c r="B727" s="368" t="s">
        <v>1047</v>
      </c>
      <c r="C727" s="160"/>
      <c r="D727" s="161"/>
      <c r="E727" s="160"/>
      <c r="F727" s="161"/>
      <c r="G727" s="163"/>
    </row>
    <row r="728" spans="1:7" s="286" customFormat="1" ht="102">
      <c r="A728" s="205"/>
      <c r="B728" s="369" t="s">
        <v>1048</v>
      </c>
      <c r="C728" s="160"/>
      <c r="D728" s="161"/>
      <c r="E728" s="160"/>
      <c r="F728" s="161"/>
      <c r="G728" s="163"/>
    </row>
    <row r="729" spans="1:7" s="286" customFormat="1">
      <c r="A729" s="205"/>
      <c r="B729" s="218" t="s">
        <v>1030</v>
      </c>
      <c r="C729" s="160"/>
      <c r="D729" s="161"/>
      <c r="E729" s="160"/>
      <c r="F729" s="161"/>
      <c r="G729" s="163"/>
    </row>
    <row r="730" spans="1:7" s="327" customFormat="1">
      <c r="A730" s="205"/>
      <c r="B730" s="218" t="s">
        <v>1045</v>
      </c>
      <c r="C730" s="352"/>
      <c r="D730" s="353"/>
      <c r="E730" s="352"/>
      <c r="F730" s="353"/>
      <c r="G730" s="355"/>
    </row>
    <row r="731" spans="1:7" s="332" customFormat="1" ht="15" customHeight="1">
      <c r="A731" s="158"/>
      <c r="B731" s="206" t="s">
        <v>27</v>
      </c>
      <c r="C731" s="209">
        <v>1056</v>
      </c>
      <c r="D731" s="208" t="s">
        <v>393</v>
      </c>
      <c r="E731" s="529"/>
      <c r="F731" s="208" t="s">
        <v>349</v>
      </c>
      <c r="G731" s="521">
        <f>C731*E731</f>
        <v>0</v>
      </c>
    </row>
    <row r="732" spans="1:7" s="327" customFormat="1" ht="216.75">
      <c r="A732" s="503" t="s">
        <v>6</v>
      </c>
      <c r="B732" s="218" t="s">
        <v>1049</v>
      </c>
      <c r="C732" s="249"/>
      <c r="D732" s="160"/>
      <c r="E732" s="161"/>
      <c r="F732" s="160"/>
      <c r="G732" s="217"/>
    </row>
    <row r="733" spans="1:7" ht="117.75" customHeight="1">
      <c r="A733" s="504"/>
      <c r="B733" s="218" t="s">
        <v>1050</v>
      </c>
      <c r="C733" s="249"/>
      <c r="D733" s="160"/>
      <c r="E733" s="161"/>
      <c r="F733" s="160"/>
      <c r="G733" s="212"/>
    </row>
    <row r="734" spans="1:7" ht="229.5">
      <c r="A734" s="504"/>
      <c r="B734" s="218" t="s">
        <v>1051</v>
      </c>
      <c r="C734" s="249"/>
      <c r="D734" s="160"/>
      <c r="E734" s="161"/>
      <c r="F734" s="160"/>
      <c r="G734" s="212"/>
    </row>
    <row r="735" spans="1:7" ht="102">
      <c r="A735" s="504"/>
      <c r="B735" s="218" t="s">
        <v>1052</v>
      </c>
      <c r="C735" s="249"/>
      <c r="D735" s="160"/>
      <c r="E735" s="161"/>
      <c r="F735" s="160"/>
      <c r="G735" s="212"/>
    </row>
    <row r="736" spans="1:7" ht="181.5" customHeight="1">
      <c r="A736" s="504"/>
      <c r="B736" s="218" t="s">
        <v>1053</v>
      </c>
      <c r="C736" s="352"/>
      <c r="D736" s="353"/>
      <c r="E736" s="352"/>
      <c r="F736" s="353"/>
      <c r="G736" s="355"/>
    </row>
    <row r="737" spans="1:7" ht="140.25" customHeight="1">
      <c r="A737" s="504"/>
      <c r="B737" s="218" t="s">
        <v>1054</v>
      </c>
      <c r="C737" s="352"/>
      <c r="D737" s="353"/>
      <c r="E737" s="352"/>
      <c r="F737" s="353"/>
      <c r="G737" s="355"/>
    </row>
    <row r="738" spans="1:7" ht="14.25" customHeight="1">
      <c r="A738" s="505"/>
      <c r="B738" s="506" t="s">
        <v>1026</v>
      </c>
      <c r="C738" s="507"/>
      <c r="D738" s="236"/>
      <c r="E738" s="237"/>
      <c r="F738" s="236"/>
      <c r="G738" s="508"/>
    </row>
    <row r="739" spans="1:7" s="332" customFormat="1" ht="15" customHeight="1">
      <c r="A739" s="158"/>
      <c r="B739" s="206" t="s">
        <v>27</v>
      </c>
      <c r="C739" s="209">
        <v>2200</v>
      </c>
      <c r="D739" s="208" t="s">
        <v>393</v>
      </c>
      <c r="E739" s="529"/>
      <c r="F739" s="208" t="s">
        <v>349</v>
      </c>
      <c r="G739" s="521">
        <f>C739*E739</f>
        <v>0</v>
      </c>
    </row>
    <row r="740" spans="1:7" ht="14.25" customHeight="1">
      <c r="A740" s="504"/>
      <c r="B740" s="509"/>
      <c r="C740" s="249"/>
      <c r="D740" s="160"/>
      <c r="E740" s="161"/>
      <c r="F740" s="160"/>
      <c r="G740" s="212"/>
    </row>
    <row r="741" spans="1:7" ht="203.25" customHeight="1">
      <c r="A741" s="503" t="s">
        <v>8</v>
      </c>
      <c r="B741" s="218" t="s">
        <v>1055</v>
      </c>
      <c r="C741" s="352"/>
      <c r="D741" s="353"/>
      <c r="E741" s="352"/>
      <c r="F741" s="353"/>
      <c r="G741" s="355"/>
    </row>
    <row r="742" spans="1:7" ht="232.5" customHeight="1">
      <c r="A742" s="504"/>
      <c r="B742" s="218" t="s">
        <v>1056</v>
      </c>
      <c r="C742" s="352"/>
      <c r="D742" s="353"/>
      <c r="E742" s="352"/>
      <c r="F742" s="353"/>
      <c r="G742" s="355"/>
    </row>
    <row r="743" spans="1:7" ht="14.25" customHeight="1">
      <c r="B743" s="287" t="s">
        <v>29</v>
      </c>
      <c r="C743" s="288">
        <v>100</v>
      </c>
      <c r="D743" s="289" t="s">
        <v>393</v>
      </c>
      <c r="E743" s="525"/>
      <c r="F743" s="289" t="s">
        <v>349</v>
      </c>
      <c r="G743" s="534">
        <f>C743*E743</f>
        <v>0</v>
      </c>
    </row>
    <row r="744" spans="1:7" ht="14.25" customHeight="1">
      <c r="A744" s="504"/>
      <c r="B744" s="509"/>
      <c r="C744" s="249"/>
      <c r="D744" s="160"/>
      <c r="E744" s="161"/>
      <c r="F744" s="160"/>
      <c r="G744" s="212"/>
    </row>
    <row r="745" spans="1:7" ht="114.75">
      <c r="A745" s="379" t="s">
        <v>10</v>
      </c>
      <c r="B745" s="510" t="s">
        <v>1057</v>
      </c>
      <c r="C745" s="249"/>
      <c r="D745" s="160"/>
      <c r="E745" s="161"/>
      <c r="F745" s="160"/>
      <c r="G745" s="212"/>
    </row>
    <row r="746" spans="1:7">
      <c r="A746" s="504"/>
      <c r="B746" s="511" t="s">
        <v>1058</v>
      </c>
      <c r="C746" s="249"/>
      <c r="D746" s="160"/>
      <c r="E746" s="161"/>
      <c r="F746" s="160"/>
      <c r="G746" s="212"/>
    </row>
    <row r="747" spans="1:7" s="332" customFormat="1" ht="15" customHeight="1">
      <c r="A747" s="158"/>
      <c r="B747" s="206" t="s">
        <v>27</v>
      </c>
      <c r="C747" s="209">
        <v>1100</v>
      </c>
      <c r="D747" s="208" t="s">
        <v>393</v>
      </c>
      <c r="E747" s="529"/>
      <c r="F747" s="208" t="s">
        <v>349</v>
      </c>
      <c r="G747" s="521">
        <f>C747*E747</f>
        <v>0</v>
      </c>
    </row>
    <row r="748" spans="1:7" s="327" customFormat="1">
      <c r="A748" s="205"/>
      <c r="B748" s="163"/>
      <c r="C748" s="249"/>
      <c r="D748" s="160"/>
      <c r="E748" s="161"/>
      <c r="F748" s="160"/>
      <c r="G748" s="217"/>
    </row>
    <row r="749" spans="1:7" ht="114.75">
      <c r="A749" s="379" t="s">
        <v>13</v>
      </c>
      <c r="B749" s="512" t="s">
        <v>1057</v>
      </c>
      <c r="C749" s="249"/>
      <c r="D749" s="160"/>
      <c r="E749" s="161"/>
      <c r="F749" s="160"/>
      <c r="G749" s="212"/>
    </row>
    <row r="750" spans="1:7">
      <c r="A750" s="504"/>
      <c r="B750" s="511" t="s">
        <v>1058</v>
      </c>
      <c r="C750" s="249"/>
      <c r="D750" s="160"/>
      <c r="E750" s="161"/>
      <c r="F750" s="160"/>
      <c r="G750" s="212"/>
    </row>
    <row r="751" spans="1:7" s="332" customFormat="1" ht="15" customHeight="1">
      <c r="A751" s="158"/>
      <c r="B751" s="206" t="s">
        <v>27</v>
      </c>
      <c r="C751" s="209">
        <v>1100</v>
      </c>
      <c r="D751" s="208" t="s">
        <v>393</v>
      </c>
      <c r="E751" s="529"/>
      <c r="F751" s="208" t="s">
        <v>349</v>
      </c>
      <c r="G751" s="521">
        <f>C751*E751</f>
        <v>0</v>
      </c>
    </row>
    <row r="752" spans="1:7" ht="15" customHeight="1">
      <c r="A752" s="158"/>
      <c r="B752" s="185"/>
      <c r="C752" s="221"/>
      <c r="D752" s="162"/>
      <c r="E752" s="211"/>
      <c r="F752" s="162"/>
      <c r="G752" s="222"/>
    </row>
    <row r="753" spans="1:7" ht="15" customHeight="1" thickBot="1">
      <c r="A753" s="158"/>
      <c r="B753" s="163"/>
      <c r="C753" s="216"/>
      <c r="D753" s="160"/>
      <c r="E753" s="211"/>
      <c r="F753" s="160"/>
      <c r="G753" s="212"/>
    </row>
    <row r="754" spans="1:7" ht="15" customHeight="1" thickTop="1">
      <c r="A754" s="158"/>
      <c r="B754" s="230"/>
      <c r="C754" s="231"/>
      <c r="D754" s="232"/>
      <c r="E754" s="233"/>
      <c r="F754" s="232"/>
      <c r="G754" s="234"/>
    </row>
    <row r="755" spans="1:7" ht="15" customHeight="1">
      <c r="A755" s="158"/>
      <c r="B755" s="235"/>
      <c r="C755" s="236"/>
      <c r="D755" s="237"/>
      <c r="E755" s="238"/>
      <c r="F755" s="237"/>
      <c r="G755" s="239"/>
    </row>
    <row r="756" spans="1:7" ht="24.95" customHeight="1" thickBot="1">
      <c r="A756" s="158"/>
      <c r="B756" s="240" t="s">
        <v>693</v>
      </c>
      <c r="C756" s="241" t="s">
        <v>143</v>
      </c>
      <c r="D756" s="227" t="s">
        <v>143</v>
      </c>
      <c r="E756" s="242" t="s">
        <v>413</v>
      </c>
      <c r="F756" s="208" t="s">
        <v>349</v>
      </c>
      <c r="G756" s="523">
        <f>SUM(G722:G751)</f>
        <v>0</v>
      </c>
    </row>
    <row r="757" spans="1:7" s="186" customFormat="1" ht="24.95" customHeight="1" thickBot="1">
      <c r="A757" s="183" t="s">
        <v>692</v>
      </c>
      <c r="B757" s="707" t="s">
        <v>1059</v>
      </c>
      <c r="C757" s="708"/>
      <c r="D757" s="184"/>
      <c r="E757" s="162"/>
      <c r="F757" s="184"/>
      <c r="G757" s="185"/>
    </row>
    <row r="758" spans="1:7" s="186" customFormat="1" ht="15" customHeight="1">
      <c r="A758" s="214"/>
      <c r="B758" s="513"/>
      <c r="C758" s="514"/>
      <c r="D758" s="184"/>
      <c r="E758" s="162"/>
      <c r="F758" s="184"/>
      <c r="G758" s="185"/>
    </row>
    <row r="759" spans="1:7" ht="154.5" customHeight="1">
      <c r="A759" s="203"/>
      <c r="B759" s="515" t="s">
        <v>1060</v>
      </c>
    </row>
    <row r="760" spans="1:7" ht="18">
      <c r="A760" s="203"/>
      <c r="B760" s="515"/>
    </row>
    <row r="761" spans="1:7" ht="156" customHeight="1">
      <c r="A761" s="379" t="s">
        <v>4</v>
      </c>
      <c r="B761" s="510" t="s">
        <v>1061</v>
      </c>
      <c r="C761" s="249"/>
      <c r="D761" s="160"/>
      <c r="E761" s="161"/>
      <c r="F761" s="160"/>
      <c r="G761" s="212"/>
    </row>
    <row r="762" spans="1:7" s="332" customFormat="1" ht="15" customHeight="1">
      <c r="A762" s="158"/>
      <c r="B762" s="243" t="s">
        <v>223</v>
      </c>
      <c r="C762" s="209">
        <v>200</v>
      </c>
      <c r="D762" s="208" t="s">
        <v>393</v>
      </c>
      <c r="E762" s="529"/>
      <c r="F762" s="208" t="s">
        <v>349</v>
      </c>
      <c r="G762" s="521">
        <f>C762*E762</f>
        <v>0</v>
      </c>
    </row>
    <row r="763" spans="1:7" ht="13.5" customHeight="1">
      <c r="A763" s="203"/>
      <c r="B763" s="350"/>
    </row>
    <row r="764" spans="1:7" ht="109.5" customHeight="1">
      <c r="A764" s="379" t="s">
        <v>5</v>
      </c>
      <c r="B764" s="510" t="s">
        <v>1062</v>
      </c>
      <c r="C764" s="249"/>
      <c r="D764" s="160"/>
      <c r="E764" s="161"/>
      <c r="F764" s="160"/>
      <c r="G764" s="212"/>
    </row>
    <row r="765" spans="1:7" s="332" customFormat="1" ht="15" customHeight="1">
      <c r="A765" s="158"/>
      <c r="B765" s="243" t="s">
        <v>430</v>
      </c>
      <c r="C765" s="209">
        <v>150</v>
      </c>
      <c r="D765" s="208" t="s">
        <v>393</v>
      </c>
      <c r="E765" s="529"/>
      <c r="F765" s="208" t="s">
        <v>349</v>
      </c>
      <c r="G765" s="521">
        <f>C765*E765</f>
        <v>0</v>
      </c>
    </row>
    <row r="766" spans="1:7" ht="13.5" customHeight="1">
      <c r="A766" s="203"/>
      <c r="B766" s="350"/>
    </row>
    <row r="767" spans="1:7" ht="108.75" customHeight="1">
      <c r="A767" s="379" t="s">
        <v>6</v>
      </c>
      <c r="B767" s="510" t="s">
        <v>1063</v>
      </c>
      <c r="C767" s="249"/>
      <c r="D767" s="160"/>
      <c r="E767" s="161"/>
      <c r="F767" s="160"/>
      <c r="G767" s="212"/>
    </row>
    <row r="768" spans="1:7" ht="65.25">
      <c r="A768" s="379"/>
      <c r="B768" s="380" t="s">
        <v>1064</v>
      </c>
      <c r="C768" s="249"/>
      <c r="D768" s="160"/>
      <c r="E768" s="161"/>
      <c r="F768" s="160"/>
      <c r="G768" s="212"/>
    </row>
    <row r="769" spans="1:7" s="332" customFormat="1" ht="15" customHeight="1">
      <c r="A769" s="158"/>
      <c r="B769" s="243" t="s">
        <v>430</v>
      </c>
      <c r="C769" s="209">
        <v>50</v>
      </c>
      <c r="D769" s="208" t="s">
        <v>393</v>
      </c>
      <c r="E769" s="529"/>
      <c r="F769" s="208" t="s">
        <v>349</v>
      </c>
      <c r="G769" s="521">
        <f>C769*E769</f>
        <v>0</v>
      </c>
    </row>
    <row r="770" spans="1:7" ht="13.5" customHeight="1">
      <c r="A770" s="203"/>
      <c r="B770" s="350"/>
    </row>
    <row r="771" spans="1:7" s="382" customFormat="1" ht="261" customHeight="1">
      <c r="A771" s="379" t="s">
        <v>8</v>
      </c>
      <c r="B771" s="510" t="s">
        <v>1065</v>
      </c>
      <c r="C771" s="381"/>
      <c r="E771" s="381"/>
      <c r="G771" s="381"/>
    </row>
    <row r="772" spans="1:7" s="332" customFormat="1" ht="15" customHeight="1">
      <c r="A772" s="158"/>
      <c r="B772" s="243" t="s">
        <v>430</v>
      </c>
      <c r="C772" s="209">
        <v>100</v>
      </c>
      <c r="D772" s="208" t="s">
        <v>393</v>
      </c>
      <c r="E772" s="529"/>
      <c r="F772" s="208" t="s">
        <v>349</v>
      </c>
      <c r="G772" s="521">
        <f>C772*E772</f>
        <v>0</v>
      </c>
    </row>
    <row r="773" spans="1:7" ht="13.5" customHeight="1">
      <c r="A773" s="203"/>
      <c r="B773" s="350"/>
    </row>
    <row r="774" spans="1:7" ht="108" customHeight="1">
      <c r="A774" s="379" t="s">
        <v>10</v>
      </c>
      <c r="B774" s="510" t="s">
        <v>1066</v>
      </c>
      <c r="C774" s="249"/>
      <c r="D774" s="160"/>
      <c r="E774" s="161"/>
      <c r="F774" s="160"/>
      <c r="G774" s="212"/>
    </row>
    <row r="775" spans="1:7" s="332" customFormat="1" ht="15" customHeight="1">
      <c r="A775" s="158"/>
      <c r="B775" s="243" t="s">
        <v>430</v>
      </c>
      <c r="C775" s="209">
        <v>150</v>
      </c>
      <c r="D775" s="208" t="s">
        <v>393</v>
      </c>
      <c r="E775" s="529"/>
      <c r="F775" s="208" t="s">
        <v>349</v>
      </c>
      <c r="G775" s="521">
        <f>C775*E775</f>
        <v>0</v>
      </c>
    </row>
    <row r="776" spans="1:7" ht="13.5" customHeight="1">
      <c r="A776" s="203"/>
      <c r="B776" s="350"/>
    </row>
    <row r="777" spans="1:7" ht="76.5">
      <c r="A777" s="379" t="s">
        <v>13</v>
      </c>
      <c r="B777" s="510" t="s">
        <v>1067</v>
      </c>
      <c r="C777" s="249"/>
      <c r="D777" s="160"/>
      <c r="E777" s="161"/>
      <c r="F777" s="160"/>
      <c r="G777" s="212"/>
    </row>
    <row r="778" spans="1:7" ht="79.5" customHeight="1">
      <c r="A778" s="379"/>
      <c r="B778" s="380" t="s">
        <v>1068</v>
      </c>
      <c r="C778" s="249"/>
      <c r="D778" s="160"/>
      <c r="E778" s="161"/>
      <c r="F778" s="160"/>
      <c r="G778" s="212"/>
    </row>
    <row r="779" spans="1:7" s="332" customFormat="1" ht="15" customHeight="1">
      <c r="A779" s="158"/>
      <c r="B779" s="243" t="s">
        <v>29</v>
      </c>
      <c r="C779" s="300">
        <v>100</v>
      </c>
      <c r="D779" s="208" t="s">
        <v>393</v>
      </c>
      <c r="E779" s="529"/>
      <c r="F779" s="208" t="s">
        <v>349</v>
      </c>
      <c r="G779" s="521">
        <f>C779*E779</f>
        <v>0</v>
      </c>
    </row>
    <row r="780" spans="1:7" ht="13.5" customHeight="1">
      <c r="A780" s="203"/>
      <c r="B780" s="350"/>
    </row>
    <row r="781" spans="1:7" ht="25.5">
      <c r="A781" s="379" t="s">
        <v>14</v>
      </c>
      <c r="B781" s="510" t="s">
        <v>1069</v>
      </c>
      <c r="C781" s="249"/>
      <c r="D781" s="160"/>
      <c r="E781" s="161"/>
      <c r="F781" s="160"/>
      <c r="G781" s="212"/>
    </row>
    <row r="782" spans="1:7" ht="53.25" customHeight="1">
      <c r="A782" s="379"/>
      <c r="B782" s="380" t="s">
        <v>1070</v>
      </c>
      <c r="C782" s="249"/>
      <c r="D782" s="160"/>
      <c r="E782" s="161"/>
      <c r="F782" s="160"/>
      <c r="G782" s="212"/>
    </row>
    <row r="783" spans="1:7" ht="53.25" customHeight="1">
      <c r="A783" s="379"/>
      <c r="B783" s="380" t="s">
        <v>1071</v>
      </c>
      <c r="C783" s="249"/>
      <c r="D783" s="160"/>
      <c r="E783" s="161"/>
      <c r="F783" s="160"/>
      <c r="G783" s="212"/>
    </row>
    <row r="784" spans="1:7" ht="52.5" customHeight="1">
      <c r="A784" s="379"/>
      <c r="B784" s="380" t="s">
        <v>1072</v>
      </c>
      <c r="C784" s="249"/>
      <c r="D784" s="160"/>
      <c r="E784" s="161"/>
      <c r="F784" s="160"/>
      <c r="G784" s="212"/>
    </row>
    <row r="785" spans="1:7" s="332" customFormat="1" ht="15" customHeight="1">
      <c r="A785" s="158"/>
      <c r="B785" s="243" t="s">
        <v>29</v>
      </c>
      <c r="C785" s="300">
        <v>50</v>
      </c>
      <c r="D785" s="208" t="s">
        <v>393</v>
      </c>
      <c r="E785" s="529"/>
      <c r="F785" s="208" t="s">
        <v>349</v>
      </c>
      <c r="G785" s="521">
        <f>C785*E785</f>
        <v>0</v>
      </c>
    </row>
    <row r="786" spans="1:7" ht="13.5" customHeight="1">
      <c r="A786" s="203"/>
      <c r="B786" s="350"/>
    </row>
    <row r="787" spans="1:7" s="516" customFormat="1" ht="25.5">
      <c r="A787" s="371" t="s">
        <v>15</v>
      </c>
      <c r="B787" s="372" t="s">
        <v>1073</v>
      </c>
      <c r="C787" s="373"/>
      <c r="D787" s="339"/>
      <c r="E787" s="374"/>
      <c r="F787" s="339"/>
      <c r="G787" s="217"/>
    </row>
    <row r="788" spans="1:7" s="376" customFormat="1" ht="25.5">
      <c r="A788" s="375"/>
      <c r="B788" s="218" t="s">
        <v>712</v>
      </c>
      <c r="C788" s="159"/>
      <c r="D788" s="159"/>
      <c r="E788" s="159"/>
      <c r="F788" s="159"/>
      <c r="G788" s="159"/>
    </row>
    <row r="789" spans="1:7" s="376" customFormat="1" ht="38.25">
      <c r="A789" s="375"/>
      <c r="B789" s="218" t="s">
        <v>713</v>
      </c>
      <c r="C789" s="159"/>
      <c r="D789" s="159"/>
      <c r="E789" s="159"/>
      <c r="F789" s="159"/>
      <c r="G789" s="159"/>
    </row>
    <row r="790" spans="1:7" s="376" customFormat="1" ht="15">
      <c r="A790" s="375"/>
      <c r="B790" s="218" t="s">
        <v>714</v>
      </c>
      <c r="C790" s="159"/>
      <c r="D790" s="159"/>
      <c r="E790" s="159"/>
      <c r="F790" s="159"/>
      <c r="G790" s="159"/>
    </row>
    <row r="791" spans="1:7" s="376" customFormat="1" ht="25.5">
      <c r="A791" s="375"/>
      <c r="B791" s="218" t="s">
        <v>715</v>
      </c>
      <c r="C791" s="159"/>
      <c r="D791" s="159"/>
      <c r="E791" s="159"/>
      <c r="F791" s="159"/>
      <c r="G791" s="159"/>
    </row>
    <row r="792" spans="1:7" s="376" customFormat="1" ht="25.5">
      <c r="A792" s="375"/>
      <c r="B792" s="218" t="s">
        <v>716</v>
      </c>
      <c r="C792" s="159"/>
      <c r="D792" s="159"/>
      <c r="E792" s="159"/>
      <c r="F792" s="159"/>
      <c r="G792" s="159"/>
    </row>
    <row r="793" spans="1:7" s="376" customFormat="1" ht="25.5">
      <c r="A793" s="375"/>
      <c r="B793" s="218" t="s">
        <v>717</v>
      </c>
      <c r="C793" s="159"/>
      <c r="D793" s="159"/>
      <c r="E793" s="159"/>
      <c r="F793" s="159"/>
      <c r="G793" s="159"/>
    </row>
    <row r="794" spans="1:7" s="376" customFormat="1" ht="25.5">
      <c r="A794" s="375"/>
      <c r="B794" s="218" t="s">
        <v>718</v>
      </c>
      <c r="C794" s="159"/>
      <c r="D794" s="159"/>
      <c r="E794" s="159"/>
      <c r="F794" s="159"/>
      <c r="G794" s="159"/>
    </row>
    <row r="795" spans="1:7" s="376" customFormat="1" ht="25.5">
      <c r="A795" s="375"/>
      <c r="B795" s="218" t="s">
        <v>719</v>
      </c>
      <c r="C795" s="159"/>
      <c r="D795" s="159"/>
      <c r="E795" s="159"/>
      <c r="F795" s="159"/>
      <c r="G795" s="159"/>
    </row>
    <row r="796" spans="1:7" s="376" customFormat="1" ht="25.5">
      <c r="A796" s="375"/>
      <c r="B796" s="218" t="s">
        <v>720</v>
      </c>
      <c r="C796" s="159"/>
      <c r="D796" s="159"/>
      <c r="E796" s="159"/>
      <c r="F796" s="159"/>
      <c r="G796" s="159"/>
    </row>
    <row r="797" spans="1:7" s="376" customFormat="1" ht="15">
      <c r="A797" s="375"/>
      <c r="B797" s="159" t="s">
        <v>721</v>
      </c>
      <c r="C797" s="159"/>
      <c r="D797" s="159"/>
      <c r="E797" s="159"/>
      <c r="F797" s="159"/>
      <c r="G797" s="159"/>
    </row>
    <row r="798" spans="1:7" s="376" customFormat="1" ht="17.25">
      <c r="A798" s="375"/>
      <c r="B798" s="159" t="s">
        <v>722</v>
      </c>
      <c r="C798" s="377" t="s">
        <v>723</v>
      </c>
      <c r="D798" s="311"/>
      <c r="E798" s="378">
        <v>0.1</v>
      </c>
      <c r="F798" s="159"/>
      <c r="G798" s="159"/>
    </row>
    <row r="799" spans="1:7" s="376" customFormat="1" ht="17.25">
      <c r="A799" s="375"/>
      <c r="B799" s="159" t="s">
        <v>724</v>
      </c>
      <c r="C799" s="377" t="s">
        <v>723</v>
      </c>
      <c r="D799" s="311"/>
      <c r="E799" s="378">
        <v>0.25</v>
      </c>
      <c r="F799" s="159"/>
      <c r="G799" s="159"/>
    </row>
    <row r="800" spans="1:7" s="376" customFormat="1" ht="25.5">
      <c r="A800" s="375"/>
      <c r="B800" s="159" t="s">
        <v>725</v>
      </c>
      <c r="C800" s="377" t="s">
        <v>723</v>
      </c>
      <c r="D800" s="311"/>
      <c r="E800" s="378">
        <v>0.1</v>
      </c>
      <c r="F800" s="159"/>
      <c r="G800" s="159"/>
    </row>
    <row r="801" spans="1:7" s="376" customFormat="1" ht="17.25">
      <c r="A801" s="375"/>
      <c r="B801" s="159" t="s">
        <v>726</v>
      </c>
      <c r="C801" s="377" t="s">
        <v>723</v>
      </c>
      <c r="D801" s="311"/>
      <c r="E801" s="378">
        <v>0.1</v>
      </c>
      <c r="F801" s="159"/>
      <c r="G801" s="159"/>
    </row>
    <row r="802" spans="1:7" s="376" customFormat="1" ht="15">
      <c r="A802" s="375"/>
      <c r="B802" s="159" t="s">
        <v>727</v>
      </c>
      <c r="C802" s="377" t="s">
        <v>238</v>
      </c>
      <c r="D802" s="311"/>
      <c r="E802" s="378">
        <v>5</v>
      </c>
      <c r="F802" s="159"/>
      <c r="G802" s="159"/>
    </row>
    <row r="803" spans="1:7" s="376" customFormat="1" ht="15">
      <c r="A803" s="375"/>
      <c r="B803" s="159" t="s">
        <v>728</v>
      </c>
      <c r="C803" s="377" t="s">
        <v>28</v>
      </c>
      <c r="D803" s="311"/>
      <c r="E803" s="311">
        <v>1</v>
      </c>
      <c r="F803" s="159"/>
      <c r="G803" s="159"/>
    </row>
    <row r="804" spans="1:7" s="376" customFormat="1" ht="15">
      <c r="A804" s="375"/>
      <c r="B804" s="159" t="s">
        <v>729</v>
      </c>
      <c r="C804" s="159"/>
      <c r="D804" s="159"/>
      <c r="E804" s="159"/>
      <c r="F804" s="159"/>
      <c r="G804" s="159"/>
    </row>
    <row r="805" spans="1:7" s="376" customFormat="1" ht="15">
      <c r="A805" s="375"/>
      <c r="B805" s="287" t="s">
        <v>29</v>
      </c>
      <c r="C805" s="310">
        <v>50</v>
      </c>
      <c r="D805" s="289" t="s">
        <v>393</v>
      </c>
      <c r="E805" s="525"/>
      <c r="F805" s="289" t="s">
        <v>349</v>
      </c>
      <c r="G805" s="534">
        <f>C805*E805</f>
        <v>0</v>
      </c>
    </row>
    <row r="806" spans="1:7" s="376" customFormat="1" ht="15">
      <c r="A806" s="375"/>
      <c r="B806" s="163"/>
      <c r="C806" s="290"/>
      <c r="D806" s="160"/>
      <c r="E806" s="161"/>
      <c r="F806" s="160"/>
      <c r="G806" s="217"/>
    </row>
    <row r="807" spans="1:7" s="376" customFormat="1" ht="15.75" customHeight="1">
      <c r="A807" s="379" t="s">
        <v>16</v>
      </c>
      <c r="B807" s="215" t="s">
        <v>1074</v>
      </c>
      <c r="C807" s="290"/>
      <c r="D807" s="160"/>
      <c r="E807" s="161"/>
      <c r="F807" s="160"/>
      <c r="G807" s="217"/>
    </row>
    <row r="808" spans="1:7" s="382" customFormat="1" ht="63.75">
      <c r="A808" s="379"/>
      <c r="B808" s="380" t="s">
        <v>731</v>
      </c>
      <c r="C808" s="381"/>
      <c r="E808" s="381"/>
      <c r="G808" s="381"/>
    </row>
    <row r="809" spans="1:7" s="382" customFormat="1" ht="25.5">
      <c r="A809" s="379"/>
      <c r="B809" s="380" t="s">
        <v>732</v>
      </c>
      <c r="C809" s="381"/>
      <c r="E809" s="381"/>
      <c r="G809" s="381"/>
    </row>
    <row r="810" spans="1:7" s="376" customFormat="1" ht="15">
      <c r="A810" s="375"/>
      <c r="B810" s="159" t="s">
        <v>733</v>
      </c>
      <c r="C810" s="159"/>
      <c r="D810" s="159"/>
      <c r="E810" s="159"/>
      <c r="F810" s="159"/>
      <c r="G810" s="159"/>
    </row>
    <row r="811" spans="1:7" s="376" customFormat="1" ht="15">
      <c r="A811" s="375"/>
      <c r="B811" s="287" t="s">
        <v>29</v>
      </c>
      <c r="C811" s="310">
        <v>50</v>
      </c>
      <c r="D811" s="289" t="s">
        <v>393</v>
      </c>
      <c r="E811" s="525"/>
      <c r="F811" s="289" t="s">
        <v>349</v>
      </c>
      <c r="G811" s="534">
        <f>C811*E811</f>
        <v>0</v>
      </c>
    </row>
    <row r="812" spans="1:7" s="376" customFormat="1" ht="15">
      <c r="A812" s="375"/>
      <c r="B812" s="163"/>
      <c r="C812" s="290"/>
      <c r="D812" s="160"/>
      <c r="E812" s="161"/>
      <c r="F812" s="160"/>
      <c r="G812" s="217"/>
    </row>
    <row r="813" spans="1:7" s="376" customFormat="1" ht="38.25">
      <c r="A813" s="379" t="s">
        <v>39</v>
      </c>
      <c r="B813" s="215" t="s">
        <v>1075</v>
      </c>
      <c r="C813" s="290"/>
      <c r="D813" s="160"/>
      <c r="E813" s="161"/>
      <c r="F813" s="160"/>
      <c r="G813" s="217"/>
    </row>
    <row r="814" spans="1:7" s="382" customFormat="1" ht="105" customHeight="1">
      <c r="A814" s="379"/>
      <c r="B814" s="380" t="s">
        <v>1076</v>
      </c>
      <c r="C814" s="381"/>
      <c r="E814" s="381"/>
      <c r="G814" s="381"/>
    </row>
    <row r="815" spans="1:7" s="382" customFormat="1" ht="153">
      <c r="A815" s="379"/>
      <c r="B815" s="380" t="s">
        <v>1077</v>
      </c>
      <c r="C815" s="381"/>
      <c r="E815" s="381"/>
      <c r="G815" s="381"/>
    </row>
    <row r="816" spans="1:7" s="382" customFormat="1" ht="169.5" customHeight="1">
      <c r="A816" s="383"/>
      <c r="B816" s="384" t="s">
        <v>1078</v>
      </c>
      <c r="C816" s="381"/>
      <c r="E816" s="381"/>
      <c r="G816" s="381"/>
    </row>
    <row r="817" spans="1:7" s="332" customFormat="1" ht="15" customHeight="1">
      <c r="A817" s="158"/>
      <c r="B817" s="243" t="s">
        <v>29</v>
      </c>
      <c r="C817" s="300">
        <v>100</v>
      </c>
      <c r="D817" s="208" t="s">
        <v>393</v>
      </c>
      <c r="E817" s="529"/>
      <c r="F817" s="208" t="s">
        <v>349</v>
      </c>
      <c r="G817" s="521">
        <f>C817*E817</f>
        <v>0</v>
      </c>
    </row>
    <row r="818" spans="1:7" ht="15" customHeight="1" thickBot="1">
      <c r="A818" s="158"/>
      <c r="B818" s="163"/>
      <c r="C818" s="216"/>
      <c r="D818" s="160"/>
      <c r="E818" s="211"/>
      <c r="F818" s="160"/>
      <c r="G818" s="212"/>
    </row>
    <row r="819" spans="1:7" ht="15" customHeight="1" thickTop="1">
      <c r="A819" s="158"/>
      <c r="B819" s="230"/>
      <c r="C819" s="231"/>
      <c r="D819" s="232"/>
      <c r="E819" s="233"/>
      <c r="F819" s="232"/>
      <c r="G819" s="234"/>
    </row>
    <row r="820" spans="1:7" ht="24.95" customHeight="1">
      <c r="A820" s="158"/>
      <c r="B820" s="240" t="s">
        <v>1059</v>
      </c>
      <c r="C820" s="241" t="s">
        <v>143</v>
      </c>
      <c r="D820" s="227" t="s">
        <v>143</v>
      </c>
      <c r="E820" s="242" t="s">
        <v>413</v>
      </c>
      <c r="F820" s="208" t="s">
        <v>349</v>
      </c>
      <c r="G820" s="523">
        <f>SUM(G762:G817)</f>
        <v>0</v>
      </c>
    </row>
    <row r="821" spans="1:7" ht="24.95" customHeight="1" thickBot="1">
      <c r="A821" s="158"/>
      <c r="B821" s="254"/>
      <c r="C821" s="211"/>
      <c r="D821" s="162"/>
      <c r="E821" s="211"/>
      <c r="F821" s="162"/>
      <c r="G821" s="297"/>
    </row>
    <row r="822" spans="1:7" ht="24.95" customHeight="1" thickBot="1">
      <c r="B822" s="410" t="s">
        <v>811</v>
      </c>
      <c r="C822" s="411"/>
      <c r="D822" s="411"/>
      <c r="E822" s="517"/>
      <c r="F822" s="413"/>
    </row>
    <row r="823" spans="1:7" ht="18.75" thickBot="1">
      <c r="B823" s="414"/>
      <c r="D823" s="164"/>
      <c r="E823" s="164"/>
      <c r="F823" s="164"/>
    </row>
    <row r="824" spans="1:7" s="186" customFormat="1" ht="20.100000000000001" customHeight="1" thickBot="1">
      <c r="A824" s="419" t="s">
        <v>385</v>
      </c>
      <c r="B824" s="518" t="s">
        <v>812</v>
      </c>
      <c r="C824" s="162"/>
      <c r="G824" s="185"/>
    </row>
    <row r="825" spans="1:7" s="186" customFormat="1" ht="20.100000000000001" customHeight="1">
      <c r="A825" s="158"/>
      <c r="B825" s="311"/>
      <c r="C825" s="241" t="s">
        <v>143</v>
      </c>
      <c r="D825" s="227" t="s">
        <v>143</v>
      </c>
      <c r="E825" s="519" t="s">
        <v>413</v>
      </c>
      <c r="F825" s="208" t="s">
        <v>349</v>
      </c>
      <c r="G825" s="523">
        <f>G49</f>
        <v>0</v>
      </c>
    </row>
    <row r="826" spans="1:7" ht="14.25" customHeight="1" thickBot="1">
      <c r="B826" s="159"/>
      <c r="C826" s="249"/>
      <c r="D826" s="160"/>
      <c r="E826" s="161"/>
      <c r="F826" s="160"/>
      <c r="G826" s="212"/>
    </row>
    <row r="827" spans="1:7" s="186" customFormat="1" ht="20.100000000000001" customHeight="1" thickBot="1">
      <c r="A827" s="419" t="s">
        <v>414</v>
      </c>
      <c r="B827" s="518" t="s">
        <v>1079</v>
      </c>
      <c r="C827" s="162"/>
      <c r="G827" s="185"/>
    </row>
    <row r="828" spans="1:7" s="186" customFormat="1" ht="20.100000000000001" customHeight="1">
      <c r="A828" s="158"/>
      <c r="B828" s="311"/>
      <c r="C828" s="241" t="s">
        <v>143</v>
      </c>
      <c r="D828" s="227" t="s">
        <v>143</v>
      </c>
      <c r="E828" s="519" t="s">
        <v>413</v>
      </c>
      <c r="F828" s="208" t="s">
        <v>349</v>
      </c>
      <c r="G828" s="523">
        <f>G126</f>
        <v>0</v>
      </c>
    </row>
    <row r="829" spans="1:7" ht="14.25" customHeight="1" thickBot="1">
      <c r="B829" s="159"/>
      <c r="D829" s="164"/>
      <c r="E829" s="164"/>
      <c r="F829" s="164"/>
    </row>
    <row r="830" spans="1:7" s="186" customFormat="1" ht="20.100000000000001" customHeight="1" thickBot="1">
      <c r="A830" s="419" t="s">
        <v>489</v>
      </c>
      <c r="B830" s="518" t="s">
        <v>648</v>
      </c>
      <c r="C830" s="162"/>
      <c r="G830" s="185"/>
    </row>
    <row r="831" spans="1:7" s="186" customFormat="1" ht="20.100000000000001" customHeight="1">
      <c r="A831" s="158"/>
      <c r="B831" s="417"/>
      <c r="C831" s="241" t="s">
        <v>143</v>
      </c>
      <c r="D831" s="227" t="s">
        <v>143</v>
      </c>
      <c r="E831" s="519" t="s">
        <v>413</v>
      </c>
      <c r="F831" s="208" t="s">
        <v>349</v>
      </c>
      <c r="G831" s="523">
        <f>G565</f>
        <v>0</v>
      </c>
    </row>
    <row r="832" spans="1:7" ht="14.25" customHeight="1" thickBot="1">
      <c r="B832" s="418"/>
      <c r="C832" s="249"/>
      <c r="D832" s="160"/>
      <c r="E832" s="161"/>
      <c r="F832" s="160"/>
      <c r="G832" s="212"/>
    </row>
    <row r="833" spans="1:7" s="186" customFormat="1" ht="20.100000000000001" customHeight="1" thickBot="1">
      <c r="A833" s="419" t="s">
        <v>598</v>
      </c>
      <c r="B833" s="518" t="s">
        <v>650</v>
      </c>
      <c r="C833" s="162"/>
      <c r="G833" s="185"/>
    </row>
    <row r="834" spans="1:7" s="186" customFormat="1" ht="20.100000000000001" customHeight="1">
      <c r="A834" s="158"/>
      <c r="B834" s="417"/>
      <c r="C834" s="241" t="s">
        <v>143</v>
      </c>
      <c r="D834" s="227" t="s">
        <v>143</v>
      </c>
      <c r="E834" s="519" t="s">
        <v>413</v>
      </c>
      <c r="F834" s="208" t="s">
        <v>349</v>
      </c>
      <c r="G834" s="523">
        <f>G711</f>
        <v>0</v>
      </c>
    </row>
    <row r="835" spans="1:7" ht="14.25" customHeight="1" thickBot="1">
      <c r="B835" s="418"/>
      <c r="C835" s="249"/>
      <c r="D835" s="160"/>
      <c r="E835" s="161"/>
      <c r="F835" s="160"/>
      <c r="G835" s="212"/>
    </row>
    <row r="836" spans="1:7" s="186" customFormat="1" ht="20.100000000000001" customHeight="1" thickBot="1">
      <c r="A836" s="419" t="s">
        <v>649</v>
      </c>
      <c r="B836" s="518" t="s">
        <v>693</v>
      </c>
      <c r="C836" s="162"/>
      <c r="G836" s="185"/>
    </row>
    <row r="837" spans="1:7" s="186" customFormat="1" ht="20.100000000000001" customHeight="1">
      <c r="A837" s="158"/>
      <c r="B837" s="417"/>
      <c r="C837" s="241" t="s">
        <v>143</v>
      </c>
      <c r="D837" s="227" t="s">
        <v>143</v>
      </c>
      <c r="E837" s="519" t="s">
        <v>413</v>
      </c>
      <c r="F837" s="208" t="s">
        <v>349</v>
      </c>
      <c r="G837" s="523">
        <f>G756</f>
        <v>0</v>
      </c>
    </row>
    <row r="838" spans="1:7" ht="14.25" customHeight="1" thickBot="1">
      <c r="B838" s="418"/>
      <c r="C838" s="249"/>
      <c r="D838" s="160"/>
      <c r="E838" s="161"/>
      <c r="F838" s="160"/>
      <c r="G838" s="212"/>
    </row>
    <row r="839" spans="1:7" s="186" customFormat="1" ht="20.100000000000001" customHeight="1" thickBot="1">
      <c r="A839" s="419" t="s">
        <v>692</v>
      </c>
      <c r="B839" s="518" t="s">
        <v>1059</v>
      </c>
      <c r="C839" s="162"/>
      <c r="G839" s="185"/>
    </row>
    <row r="840" spans="1:7" s="186" customFormat="1" ht="20.100000000000001" customHeight="1">
      <c r="A840" s="158"/>
      <c r="B840" s="417"/>
      <c r="C840" s="241" t="s">
        <v>143</v>
      </c>
      <c r="D840" s="227" t="s">
        <v>143</v>
      </c>
      <c r="E840" s="519" t="s">
        <v>413</v>
      </c>
      <c r="F840" s="208" t="s">
        <v>349</v>
      </c>
      <c r="G840" s="523">
        <f>G820</f>
        <v>0</v>
      </c>
    </row>
    <row r="841" spans="1:7" ht="13.5" thickBot="1">
      <c r="A841" s="158"/>
      <c r="B841" s="159"/>
      <c r="D841" s="164"/>
      <c r="E841" s="162"/>
      <c r="F841" s="164"/>
    </row>
    <row r="842" spans="1:7" ht="14.25" thickTop="1" thickBot="1">
      <c r="A842" s="158"/>
      <c r="B842" s="421"/>
      <c r="C842" s="422"/>
      <c r="D842" s="421"/>
      <c r="E842" s="423"/>
      <c r="F842" s="421"/>
      <c r="G842" s="424"/>
    </row>
    <row r="843" spans="1:7" s="160" customFormat="1" ht="24.95" customHeight="1" thickBot="1">
      <c r="A843" s="385"/>
      <c r="B843" s="718" t="s">
        <v>382</v>
      </c>
      <c r="C843" s="719"/>
      <c r="D843" s="719"/>
      <c r="E843" s="720"/>
      <c r="F843" s="429" t="s">
        <v>349</v>
      </c>
      <c r="G843" s="537">
        <f>G825+G828+G831+G834+G837+G840</f>
        <v>0</v>
      </c>
    </row>
  </sheetData>
  <mergeCells count="11">
    <mergeCell ref="B128:C128"/>
    <mergeCell ref="B567:C567"/>
    <mergeCell ref="B712:C712"/>
    <mergeCell ref="B757:C757"/>
    <mergeCell ref="B843:E843"/>
    <mergeCell ref="B75:C75"/>
    <mergeCell ref="A1:G1"/>
    <mergeCell ref="B7:E7"/>
    <mergeCell ref="B23:F23"/>
    <mergeCell ref="B29:C29"/>
    <mergeCell ref="B50:C50"/>
  </mergeCells>
  <pageMargins left="0.74803149606299213" right="0.35433070866141736" top="0.78740157480314965" bottom="0.78740157480314965" header="0.39370078740157483" footer="0.39370078740157483"/>
  <pageSetup paperSize="9" orientation="portrait" r:id="rId1"/>
  <headerFooter alignWithMargins="0">
    <oddHeader>&amp;R&amp;8OBORINSKA ODVODNJA I REKONSTRUKCIJA VODOVODA
ULICE PAVLA RADIĆA, CRIKVENICA</oddHeader>
    <oddFooter>&amp;R&amp;8List &amp;P &amp;N</oddFooter>
  </headerFooter>
  <rowBreaks count="24" manualBreakCount="24">
    <brk id="27" max="6" man="1"/>
    <brk id="49" max="16383" man="1"/>
    <brk id="74" max="6" man="1"/>
    <brk id="109" max="16383" man="1"/>
    <brk id="127" max="16383" man="1"/>
    <brk id="156" max="6" man="1"/>
    <brk id="195" max="6" man="1"/>
    <brk id="243" max="6" man="1"/>
    <brk id="293" max="6" man="1"/>
    <brk id="336" max="6" man="1"/>
    <brk id="384" max="6" man="1"/>
    <brk id="473" max="6" man="1"/>
    <brk id="519" max="6" man="1"/>
    <brk id="554" max="16383" man="1"/>
    <brk id="566" max="16383" man="1"/>
    <brk id="669" max="6" man="1"/>
    <brk id="703" max="6" man="1"/>
    <brk id="711" max="16383" man="1"/>
    <brk id="728" max="6" man="1"/>
    <brk id="734" max="6" man="1"/>
    <brk id="756" max="16383" man="1"/>
    <brk id="780" max="6" man="1"/>
    <brk id="806" max="6" man="1"/>
    <brk id="8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FCC-D098-4BCB-9A3D-F478F20E3E50}">
  <sheetPr>
    <tabColor rgb="FF002060"/>
  </sheetPr>
  <dimension ref="A1:R2426"/>
  <sheetViews>
    <sheetView view="pageLayout" topLeftCell="A309" zoomScale="80" zoomScaleNormal="90" zoomScaleSheetLayoutView="90" zoomScalePageLayoutView="80" workbookViewId="0">
      <selection activeCell="E316" sqref="E316"/>
    </sheetView>
  </sheetViews>
  <sheetFormatPr defaultRowHeight="14.25"/>
  <cols>
    <col min="1" max="1" width="7.28515625" style="36" customWidth="1"/>
    <col min="2" max="2" width="42.5703125" style="36" customWidth="1"/>
    <col min="3" max="3" width="10.140625" style="155" customWidth="1"/>
    <col min="4" max="4" width="11.5703125" style="151" customWidth="1"/>
    <col min="5" max="5" width="14.42578125" style="595" customWidth="1"/>
    <col min="6" max="6" width="16.140625" style="596" customWidth="1"/>
    <col min="7" max="7" width="9.140625" style="36"/>
    <col min="8" max="8" width="11.85546875" style="36" bestFit="1" customWidth="1"/>
    <col min="9" max="256" width="9.140625" style="36"/>
    <col min="257" max="257" width="9.42578125" style="36" customWidth="1"/>
    <col min="258" max="258" width="42.5703125" style="36" customWidth="1"/>
    <col min="259" max="259" width="13.42578125" style="36" customWidth="1"/>
    <col min="260" max="260" width="12.28515625" style="36" customWidth="1"/>
    <col min="261" max="261" width="14.42578125" style="36" customWidth="1"/>
    <col min="262" max="262" width="16.140625" style="36" customWidth="1"/>
    <col min="263" max="263" width="9.140625" style="36"/>
    <col min="264" max="264" width="11.85546875" style="36" bestFit="1" customWidth="1"/>
    <col min="265" max="512" width="9.140625" style="36"/>
    <col min="513" max="513" width="9.42578125" style="36" customWidth="1"/>
    <col min="514" max="514" width="42.5703125" style="36" customWidth="1"/>
    <col min="515" max="515" width="13.42578125" style="36" customWidth="1"/>
    <col min="516" max="516" width="12.28515625" style="36" customWidth="1"/>
    <col min="517" max="517" width="14.42578125" style="36" customWidth="1"/>
    <col min="518" max="518" width="16.140625" style="36" customWidth="1"/>
    <col min="519" max="519" width="9.140625" style="36"/>
    <col min="520" max="520" width="11.85546875" style="36" bestFit="1" customWidth="1"/>
    <col min="521" max="768" width="9.140625" style="36"/>
    <col min="769" max="769" width="9.42578125" style="36" customWidth="1"/>
    <col min="770" max="770" width="42.5703125" style="36" customWidth="1"/>
    <col min="771" max="771" width="13.42578125" style="36" customWidth="1"/>
    <col min="772" max="772" width="12.28515625" style="36" customWidth="1"/>
    <col min="773" max="773" width="14.42578125" style="36" customWidth="1"/>
    <col min="774" max="774" width="16.140625" style="36" customWidth="1"/>
    <col min="775" max="775" width="9.140625" style="36"/>
    <col min="776" max="776" width="11.85546875" style="36" bestFit="1" customWidth="1"/>
    <col min="777" max="1024" width="9.140625" style="36"/>
    <col min="1025" max="1025" width="9.42578125" style="36" customWidth="1"/>
    <col min="1026" max="1026" width="42.5703125" style="36" customWidth="1"/>
    <col min="1027" max="1027" width="13.42578125" style="36" customWidth="1"/>
    <col min="1028" max="1028" width="12.28515625" style="36" customWidth="1"/>
    <col min="1029" max="1029" width="14.42578125" style="36" customWidth="1"/>
    <col min="1030" max="1030" width="16.140625" style="36" customWidth="1"/>
    <col min="1031" max="1031" width="9.140625" style="36"/>
    <col min="1032" max="1032" width="11.85546875" style="36" bestFit="1" customWidth="1"/>
    <col min="1033" max="1280" width="9.140625" style="36"/>
    <col min="1281" max="1281" width="9.42578125" style="36" customWidth="1"/>
    <col min="1282" max="1282" width="42.5703125" style="36" customWidth="1"/>
    <col min="1283" max="1283" width="13.42578125" style="36" customWidth="1"/>
    <col min="1284" max="1284" width="12.28515625" style="36" customWidth="1"/>
    <col min="1285" max="1285" width="14.42578125" style="36" customWidth="1"/>
    <col min="1286" max="1286" width="16.140625" style="36" customWidth="1"/>
    <col min="1287" max="1287" width="9.140625" style="36"/>
    <col min="1288" max="1288" width="11.85546875" style="36" bestFit="1" customWidth="1"/>
    <col min="1289" max="1536" width="9.140625" style="36"/>
    <col min="1537" max="1537" width="9.42578125" style="36" customWidth="1"/>
    <col min="1538" max="1538" width="42.5703125" style="36" customWidth="1"/>
    <col min="1539" max="1539" width="13.42578125" style="36" customWidth="1"/>
    <col min="1540" max="1540" width="12.28515625" style="36" customWidth="1"/>
    <col min="1541" max="1541" width="14.42578125" style="36" customWidth="1"/>
    <col min="1542" max="1542" width="16.140625" style="36" customWidth="1"/>
    <col min="1543" max="1543" width="9.140625" style="36"/>
    <col min="1544" max="1544" width="11.85546875" style="36" bestFit="1" customWidth="1"/>
    <col min="1545" max="1792" width="9.140625" style="36"/>
    <col min="1793" max="1793" width="9.42578125" style="36" customWidth="1"/>
    <col min="1794" max="1794" width="42.5703125" style="36" customWidth="1"/>
    <col min="1795" max="1795" width="13.42578125" style="36" customWidth="1"/>
    <col min="1796" max="1796" width="12.28515625" style="36" customWidth="1"/>
    <col min="1797" max="1797" width="14.42578125" style="36" customWidth="1"/>
    <col min="1798" max="1798" width="16.140625" style="36" customWidth="1"/>
    <col min="1799" max="1799" width="9.140625" style="36"/>
    <col min="1800" max="1800" width="11.85546875" style="36" bestFit="1" customWidth="1"/>
    <col min="1801" max="2048" width="9.140625" style="36"/>
    <col min="2049" max="2049" width="9.42578125" style="36" customWidth="1"/>
    <col min="2050" max="2050" width="42.5703125" style="36" customWidth="1"/>
    <col min="2051" max="2051" width="13.42578125" style="36" customWidth="1"/>
    <col min="2052" max="2052" width="12.28515625" style="36" customWidth="1"/>
    <col min="2053" max="2053" width="14.42578125" style="36" customWidth="1"/>
    <col min="2054" max="2054" width="16.140625" style="36" customWidth="1"/>
    <col min="2055" max="2055" width="9.140625" style="36"/>
    <col min="2056" max="2056" width="11.85546875" style="36" bestFit="1" customWidth="1"/>
    <col min="2057" max="2304" width="9.140625" style="36"/>
    <col min="2305" max="2305" width="9.42578125" style="36" customWidth="1"/>
    <col min="2306" max="2306" width="42.5703125" style="36" customWidth="1"/>
    <col min="2307" max="2307" width="13.42578125" style="36" customWidth="1"/>
    <col min="2308" max="2308" width="12.28515625" style="36" customWidth="1"/>
    <col min="2309" max="2309" width="14.42578125" style="36" customWidth="1"/>
    <col min="2310" max="2310" width="16.140625" style="36" customWidth="1"/>
    <col min="2311" max="2311" width="9.140625" style="36"/>
    <col min="2312" max="2312" width="11.85546875" style="36" bestFit="1" customWidth="1"/>
    <col min="2313" max="2560" width="9.140625" style="36"/>
    <col min="2561" max="2561" width="9.42578125" style="36" customWidth="1"/>
    <col min="2562" max="2562" width="42.5703125" style="36" customWidth="1"/>
    <col min="2563" max="2563" width="13.42578125" style="36" customWidth="1"/>
    <col min="2564" max="2564" width="12.28515625" style="36" customWidth="1"/>
    <col min="2565" max="2565" width="14.42578125" style="36" customWidth="1"/>
    <col min="2566" max="2566" width="16.140625" style="36" customWidth="1"/>
    <col min="2567" max="2567" width="9.140625" style="36"/>
    <col min="2568" max="2568" width="11.85546875" style="36" bestFit="1" customWidth="1"/>
    <col min="2569" max="2816" width="9.140625" style="36"/>
    <col min="2817" max="2817" width="9.42578125" style="36" customWidth="1"/>
    <col min="2818" max="2818" width="42.5703125" style="36" customWidth="1"/>
    <col min="2819" max="2819" width="13.42578125" style="36" customWidth="1"/>
    <col min="2820" max="2820" width="12.28515625" style="36" customWidth="1"/>
    <col min="2821" max="2821" width="14.42578125" style="36" customWidth="1"/>
    <col min="2822" max="2822" width="16.140625" style="36" customWidth="1"/>
    <col min="2823" max="2823" width="9.140625" style="36"/>
    <col min="2824" max="2824" width="11.85546875" style="36" bestFit="1" customWidth="1"/>
    <col min="2825" max="3072" width="9.140625" style="36"/>
    <col min="3073" max="3073" width="9.42578125" style="36" customWidth="1"/>
    <col min="3074" max="3074" width="42.5703125" style="36" customWidth="1"/>
    <col min="3075" max="3075" width="13.42578125" style="36" customWidth="1"/>
    <col min="3076" max="3076" width="12.28515625" style="36" customWidth="1"/>
    <col min="3077" max="3077" width="14.42578125" style="36" customWidth="1"/>
    <col min="3078" max="3078" width="16.140625" style="36" customWidth="1"/>
    <col min="3079" max="3079" width="9.140625" style="36"/>
    <col min="3080" max="3080" width="11.85546875" style="36" bestFit="1" customWidth="1"/>
    <col min="3081" max="3328" width="9.140625" style="36"/>
    <col min="3329" max="3329" width="9.42578125" style="36" customWidth="1"/>
    <col min="3330" max="3330" width="42.5703125" style="36" customWidth="1"/>
    <col min="3331" max="3331" width="13.42578125" style="36" customWidth="1"/>
    <col min="3332" max="3332" width="12.28515625" style="36" customWidth="1"/>
    <col min="3333" max="3333" width="14.42578125" style="36" customWidth="1"/>
    <col min="3334" max="3334" width="16.140625" style="36" customWidth="1"/>
    <col min="3335" max="3335" width="9.140625" style="36"/>
    <col min="3336" max="3336" width="11.85546875" style="36" bestFit="1" customWidth="1"/>
    <col min="3337" max="3584" width="9.140625" style="36"/>
    <col min="3585" max="3585" width="9.42578125" style="36" customWidth="1"/>
    <col min="3586" max="3586" width="42.5703125" style="36" customWidth="1"/>
    <col min="3587" max="3587" width="13.42578125" style="36" customWidth="1"/>
    <col min="3588" max="3588" width="12.28515625" style="36" customWidth="1"/>
    <col min="3589" max="3589" width="14.42578125" style="36" customWidth="1"/>
    <col min="3590" max="3590" width="16.140625" style="36" customWidth="1"/>
    <col min="3591" max="3591" width="9.140625" style="36"/>
    <col min="3592" max="3592" width="11.85546875" style="36" bestFit="1" customWidth="1"/>
    <col min="3593" max="3840" width="9.140625" style="36"/>
    <col min="3841" max="3841" width="9.42578125" style="36" customWidth="1"/>
    <col min="3842" max="3842" width="42.5703125" style="36" customWidth="1"/>
    <col min="3843" max="3843" width="13.42578125" style="36" customWidth="1"/>
    <col min="3844" max="3844" width="12.28515625" style="36" customWidth="1"/>
    <col min="3845" max="3845" width="14.42578125" style="36" customWidth="1"/>
    <col min="3846" max="3846" width="16.140625" style="36" customWidth="1"/>
    <col min="3847" max="3847" width="9.140625" style="36"/>
    <col min="3848" max="3848" width="11.85546875" style="36" bestFit="1" customWidth="1"/>
    <col min="3849" max="4096" width="9.140625" style="36"/>
    <col min="4097" max="4097" width="9.42578125" style="36" customWidth="1"/>
    <col min="4098" max="4098" width="42.5703125" style="36" customWidth="1"/>
    <col min="4099" max="4099" width="13.42578125" style="36" customWidth="1"/>
    <col min="4100" max="4100" width="12.28515625" style="36" customWidth="1"/>
    <col min="4101" max="4101" width="14.42578125" style="36" customWidth="1"/>
    <col min="4102" max="4102" width="16.140625" style="36" customWidth="1"/>
    <col min="4103" max="4103" width="9.140625" style="36"/>
    <col min="4104" max="4104" width="11.85546875" style="36" bestFit="1" customWidth="1"/>
    <col min="4105" max="4352" width="9.140625" style="36"/>
    <col min="4353" max="4353" width="9.42578125" style="36" customWidth="1"/>
    <col min="4354" max="4354" width="42.5703125" style="36" customWidth="1"/>
    <col min="4355" max="4355" width="13.42578125" style="36" customWidth="1"/>
    <col min="4356" max="4356" width="12.28515625" style="36" customWidth="1"/>
    <col min="4357" max="4357" width="14.42578125" style="36" customWidth="1"/>
    <col min="4358" max="4358" width="16.140625" style="36" customWidth="1"/>
    <col min="4359" max="4359" width="9.140625" style="36"/>
    <col min="4360" max="4360" width="11.85546875" style="36" bestFit="1" customWidth="1"/>
    <col min="4361" max="4608" width="9.140625" style="36"/>
    <col min="4609" max="4609" width="9.42578125" style="36" customWidth="1"/>
    <col min="4610" max="4610" width="42.5703125" style="36" customWidth="1"/>
    <col min="4611" max="4611" width="13.42578125" style="36" customWidth="1"/>
    <col min="4612" max="4612" width="12.28515625" style="36" customWidth="1"/>
    <col min="4613" max="4613" width="14.42578125" style="36" customWidth="1"/>
    <col min="4614" max="4614" width="16.140625" style="36" customWidth="1"/>
    <col min="4615" max="4615" width="9.140625" style="36"/>
    <col min="4616" max="4616" width="11.85546875" style="36" bestFit="1" customWidth="1"/>
    <col min="4617" max="4864" width="9.140625" style="36"/>
    <col min="4865" max="4865" width="9.42578125" style="36" customWidth="1"/>
    <col min="4866" max="4866" width="42.5703125" style="36" customWidth="1"/>
    <col min="4867" max="4867" width="13.42578125" style="36" customWidth="1"/>
    <col min="4868" max="4868" width="12.28515625" style="36" customWidth="1"/>
    <col min="4869" max="4869" width="14.42578125" style="36" customWidth="1"/>
    <col min="4870" max="4870" width="16.140625" style="36" customWidth="1"/>
    <col min="4871" max="4871" width="9.140625" style="36"/>
    <col min="4872" max="4872" width="11.85546875" style="36" bestFit="1" customWidth="1"/>
    <col min="4873" max="5120" width="9.140625" style="36"/>
    <col min="5121" max="5121" width="9.42578125" style="36" customWidth="1"/>
    <col min="5122" max="5122" width="42.5703125" style="36" customWidth="1"/>
    <col min="5123" max="5123" width="13.42578125" style="36" customWidth="1"/>
    <col min="5124" max="5124" width="12.28515625" style="36" customWidth="1"/>
    <col min="5125" max="5125" width="14.42578125" style="36" customWidth="1"/>
    <col min="5126" max="5126" width="16.140625" style="36" customWidth="1"/>
    <col min="5127" max="5127" width="9.140625" style="36"/>
    <col min="5128" max="5128" width="11.85546875" style="36" bestFit="1" customWidth="1"/>
    <col min="5129" max="5376" width="9.140625" style="36"/>
    <col min="5377" max="5377" width="9.42578125" style="36" customWidth="1"/>
    <col min="5378" max="5378" width="42.5703125" style="36" customWidth="1"/>
    <col min="5379" max="5379" width="13.42578125" style="36" customWidth="1"/>
    <col min="5380" max="5380" width="12.28515625" style="36" customWidth="1"/>
    <col min="5381" max="5381" width="14.42578125" style="36" customWidth="1"/>
    <col min="5382" max="5382" width="16.140625" style="36" customWidth="1"/>
    <col min="5383" max="5383" width="9.140625" style="36"/>
    <col min="5384" max="5384" width="11.85546875" style="36" bestFit="1" customWidth="1"/>
    <col min="5385" max="5632" width="9.140625" style="36"/>
    <col min="5633" max="5633" width="9.42578125" style="36" customWidth="1"/>
    <col min="5634" max="5634" width="42.5703125" style="36" customWidth="1"/>
    <col min="5635" max="5635" width="13.42578125" style="36" customWidth="1"/>
    <col min="5636" max="5636" width="12.28515625" style="36" customWidth="1"/>
    <col min="5637" max="5637" width="14.42578125" style="36" customWidth="1"/>
    <col min="5638" max="5638" width="16.140625" style="36" customWidth="1"/>
    <col min="5639" max="5639" width="9.140625" style="36"/>
    <col min="5640" max="5640" width="11.85546875" style="36" bestFit="1" customWidth="1"/>
    <col min="5641" max="5888" width="9.140625" style="36"/>
    <col min="5889" max="5889" width="9.42578125" style="36" customWidth="1"/>
    <col min="5890" max="5890" width="42.5703125" style="36" customWidth="1"/>
    <col min="5891" max="5891" width="13.42578125" style="36" customWidth="1"/>
    <col min="5892" max="5892" width="12.28515625" style="36" customWidth="1"/>
    <col min="5893" max="5893" width="14.42578125" style="36" customWidth="1"/>
    <col min="5894" max="5894" width="16.140625" style="36" customWidth="1"/>
    <col min="5895" max="5895" width="9.140625" style="36"/>
    <col min="5896" max="5896" width="11.85546875" style="36" bestFit="1" customWidth="1"/>
    <col min="5897" max="6144" width="9.140625" style="36"/>
    <col min="6145" max="6145" width="9.42578125" style="36" customWidth="1"/>
    <col min="6146" max="6146" width="42.5703125" style="36" customWidth="1"/>
    <col min="6147" max="6147" width="13.42578125" style="36" customWidth="1"/>
    <col min="6148" max="6148" width="12.28515625" style="36" customWidth="1"/>
    <col min="6149" max="6149" width="14.42578125" style="36" customWidth="1"/>
    <col min="6150" max="6150" width="16.140625" style="36" customWidth="1"/>
    <col min="6151" max="6151" width="9.140625" style="36"/>
    <col min="6152" max="6152" width="11.85546875" style="36" bestFit="1" customWidth="1"/>
    <col min="6153" max="6400" width="9.140625" style="36"/>
    <col min="6401" max="6401" width="9.42578125" style="36" customWidth="1"/>
    <col min="6402" max="6402" width="42.5703125" style="36" customWidth="1"/>
    <col min="6403" max="6403" width="13.42578125" style="36" customWidth="1"/>
    <col min="6404" max="6404" width="12.28515625" style="36" customWidth="1"/>
    <col min="6405" max="6405" width="14.42578125" style="36" customWidth="1"/>
    <col min="6406" max="6406" width="16.140625" style="36" customWidth="1"/>
    <col min="6407" max="6407" width="9.140625" style="36"/>
    <col min="6408" max="6408" width="11.85546875" style="36" bestFit="1" customWidth="1"/>
    <col min="6409" max="6656" width="9.140625" style="36"/>
    <col min="6657" max="6657" width="9.42578125" style="36" customWidth="1"/>
    <col min="6658" max="6658" width="42.5703125" style="36" customWidth="1"/>
    <col min="6659" max="6659" width="13.42578125" style="36" customWidth="1"/>
    <col min="6660" max="6660" width="12.28515625" style="36" customWidth="1"/>
    <col min="6661" max="6661" width="14.42578125" style="36" customWidth="1"/>
    <col min="6662" max="6662" width="16.140625" style="36" customWidth="1"/>
    <col min="6663" max="6663" width="9.140625" style="36"/>
    <col min="6664" max="6664" width="11.85546875" style="36" bestFit="1" customWidth="1"/>
    <col min="6665" max="6912" width="9.140625" style="36"/>
    <col min="6913" max="6913" width="9.42578125" style="36" customWidth="1"/>
    <col min="6914" max="6914" width="42.5703125" style="36" customWidth="1"/>
    <col min="6915" max="6915" width="13.42578125" style="36" customWidth="1"/>
    <col min="6916" max="6916" width="12.28515625" style="36" customWidth="1"/>
    <col min="6917" max="6917" width="14.42578125" style="36" customWidth="1"/>
    <col min="6918" max="6918" width="16.140625" style="36" customWidth="1"/>
    <col min="6919" max="6919" width="9.140625" style="36"/>
    <col min="6920" max="6920" width="11.85546875" style="36" bestFit="1" customWidth="1"/>
    <col min="6921" max="7168" width="9.140625" style="36"/>
    <col min="7169" max="7169" width="9.42578125" style="36" customWidth="1"/>
    <col min="7170" max="7170" width="42.5703125" style="36" customWidth="1"/>
    <col min="7171" max="7171" width="13.42578125" style="36" customWidth="1"/>
    <col min="7172" max="7172" width="12.28515625" style="36" customWidth="1"/>
    <col min="7173" max="7173" width="14.42578125" style="36" customWidth="1"/>
    <col min="7174" max="7174" width="16.140625" style="36" customWidth="1"/>
    <col min="7175" max="7175" width="9.140625" style="36"/>
    <col min="7176" max="7176" width="11.85546875" style="36" bestFit="1" customWidth="1"/>
    <col min="7177" max="7424" width="9.140625" style="36"/>
    <col min="7425" max="7425" width="9.42578125" style="36" customWidth="1"/>
    <col min="7426" max="7426" width="42.5703125" style="36" customWidth="1"/>
    <col min="7427" max="7427" width="13.42578125" style="36" customWidth="1"/>
    <col min="7428" max="7428" width="12.28515625" style="36" customWidth="1"/>
    <col min="7429" max="7429" width="14.42578125" style="36" customWidth="1"/>
    <col min="7430" max="7430" width="16.140625" style="36" customWidth="1"/>
    <col min="7431" max="7431" width="9.140625" style="36"/>
    <col min="7432" max="7432" width="11.85546875" style="36" bestFit="1" customWidth="1"/>
    <col min="7433" max="7680" width="9.140625" style="36"/>
    <col min="7681" max="7681" width="9.42578125" style="36" customWidth="1"/>
    <col min="7682" max="7682" width="42.5703125" style="36" customWidth="1"/>
    <col min="7683" max="7683" width="13.42578125" style="36" customWidth="1"/>
    <col min="7684" max="7684" width="12.28515625" style="36" customWidth="1"/>
    <col min="7685" max="7685" width="14.42578125" style="36" customWidth="1"/>
    <col min="7686" max="7686" width="16.140625" style="36" customWidth="1"/>
    <col min="7687" max="7687" width="9.140625" style="36"/>
    <col min="7688" max="7688" width="11.85546875" style="36" bestFit="1" customWidth="1"/>
    <col min="7689" max="7936" width="9.140625" style="36"/>
    <col min="7937" max="7937" width="9.42578125" style="36" customWidth="1"/>
    <col min="7938" max="7938" width="42.5703125" style="36" customWidth="1"/>
    <col min="7939" max="7939" width="13.42578125" style="36" customWidth="1"/>
    <col min="7940" max="7940" width="12.28515625" style="36" customWidth="1"/>
    <col min="7941" max="7941" width="14.42578125" style="36" customWidth="1"/>
    <col min="7942" max="7942" width="16.140625" style="36" customWidth="1"/>
    <col min="7943" max="7943" width="9.140625" style="36"/>
    <col min="7944" max="7944" width="11.85546875" style="36" bestFit="1" customWidth="1"/>
    <col min="7945" max="8192" width="9.140625" style="36"/>
    <col min="8193" max="8193" width="9.42578125" style="36" customWidth="1"/>
    <col min="8194" max="8194" width="42.5703125" style="36" customWidth="1"/>
    <col min="8195" max="8195" width="13.42578125" style="36" customWidth="1"/>
    <col min="8196" max="8196" width="12.28515625" style="36" customWidth="1"/>
    <col min="8197" max="8197" width="14.42578125" style="36" customWidth="1"/>
    <col min="8198" max="8198" width="16.140625" style="36" customWidth="1"/>
    <col min="8199" max="8199" width="9.140625" style="36"/>
    <col min="8200" max="8200" width="11.85546875" style="36" bestFit="1" customWidth="1"/>
    <col min="8201" max="8448" width="9.140625" style="36"/>
    <col min="8449" max="8449" width="9.42578125" style="36" customWidth="1"/>
    <col min="8450" max="8450" width="42.5703125" style="36" customWidth="1"/>
    <col min="8451" max="8451" width="13.42578125" style="36" customWidth="1"/>
    <col min="8452" max="8452" width="12.28515625" style="36" customWidth="1"/>
    <col min="8453" max="8453" width="14.42578125" style="36" customWidth="1"/>
    <col min="8454" max="8454" width="16.140625" style="36" customWidth="1"/>
    <col min="8455" max="8455" width="9.140625" style="36"/>
    <col min="8456" max="8456" width="11.85546875" style="36" bestFit="1" customWidth="1"/>
    <col min="8457" max="8704" width="9.140625" style="36"/>
    <col min="8705" max="8705" width="9.42578125" style="36" customWidth="1"/>
    <col min="8706" max="8706" width="42.5703125" style="36" customWidth="1"/>
    <col min="8707" max="8707" width="13.42578125" style="36" customWidth="1"/>
    <col min="8708" max="8708" width="12.28515625" style="36" customWidth="1"/>
    <col min="8709" max="8709" width="14.42578125" style="36" customWidth="1"/>
    <col min="8710" max="8710" width="16.140625" style="36" customWidth="1"/>
    <col min="8711" max="8711" width="9.140625" style="36"/>
    <col min="8712" max="8712" width="11.85546875" style="36" bestFit="1" customWidth="1"/>
    <col min="8713" max="8960" width="9.140625" style="36"/>
    <col min="8961" max="8961" width="9.42578125" style="36" customWidth="1"/>
    <col min="8962" max="8962" width="42.5703125" style="36" customWidth="1"/>
    <col min="8963" max="8963" width="13.42578125" style="36" customWidth="1"/>
    <col min="8964" max="8964" width="12.28515625" style="36" customWidth="1"/>
    <col min="8965" max="8965" width="14.42578125" style="36" customWidth="1"/>
    <col min="8966" max="8966" width="16.140625" style="36" customWidth="1"/>
    <col min="8967" max="8967" width="9.140625" style="36"/>
    <col min="8968" max="8968" width="11.85546875" style="36" bestFit="1" customWidth="1"/>
    <col min="8969" max="9216" width="9.140625" style="36"/>
    <col min="9217" max="9217" width="9.42578125" style="36" customWidth="1"/>
    <col min="9218" max="9218" width="42.5703125" style="36" customWidth="1"/>
    <col min="9219" max="9219" width="13.42578125" style="36" customWidth="1"/>
    <col min="9220" max="9220" width="12.28515625" style="36" customWidth="1"/>
    <col min="9221" max="9221" width="14.42578125" style="36" customWidth="1"/>
    <col min="9222" max="9222" width="16.140625" style="36" customWidth="1"/>
    <col min="9223" max="9223" width="9.140625" style="36"/>
    <col min="9224" max="9224" width="11.85546875" style="36" bestFit="1" customWidth="1"/>
    <col min="9225" max="9472" width="9.140625" style="36"/>
    <col min="9473" max="9473" width="9.42578125" style="36" customWidth="1"/>
    <col min="9474" max="9474" width="42.5703125" style="36" customWidth="1"/>
    <col min="9475" max="9475" width="13.42578125" style="36" customWidth="1"/>
    <col min="9476" max="9476" width="12.28515625" style="36" customWidth="1"/>
    <col min="9477" max="9477" width="14.42578125" style="36" customWidth="1"/>
    <col min="9478" max="9478" width="16.140625" style="36" customWidth="1"/>
    <col min="9479" max="9479" width="9.140625" style="36"/>
    <col min="9480" max="9480" width="11.85546875" style="36" bestFit="1" customWidth="1"/>
    <col min="9481" max="9728" width="9.140625" style="36"/>
    <col min="9729" max="9729" width="9.42578125" style="36" customWidth="1"/>
    <col min="9730" max="9730" width="42.5703125" style="36" customWidth="1"/>
    <col min="9731" max="9731" width="13.42578125" style="36" customWidth="1"/>
    <col min="9732" max="9732" width="12.28515625" style="36" customWidth="1"/>
    <col min="9733" max="9733" width="14.42578125" style="36" customWidth="1"/>
    <col min="9734" max="9734" width="16.140625" style="36" customWidth="1"/>
    <col min="9735" max="9735" width="9.140625" style="36"/>
    <col min="9736" max="9736" width="11.85546875" style="36" bestFit="1" customWidth="1"/>
    <col min="9737" max="9984" width="9.140625" style="36"/>
    <col min="9985" max="9985" width="9.42578125" style="36" customWidth="1"/>
    <col min="9986" max="9986" width="42.5703125" style="36" customWidth="1"/>
    <col min="9987" max="9987" width="13.42578125" style="36" customWidth="1"/>
    <col min="9988" max="9988" width="12.28515625" style="36" customWidth="1"/>
    <col min="9989" max="9989" width="14.42578125" style="36" customWidth="1"/>
    <col min="9990" max="9990" width="16.140625" style="36" customWidth="1"/>
    <col min="9991" max="9991" width="9.140625" style="36"/>
    <col min="9992" max="9992" width="11.85546875" style="36" bestFit="1" customWidth="1"/>
    <col min="9993" max="10240" width="9.140625" style="36"/>
    <col min="10241" max="10241" width="9.42578125" style="36" customWidth="1"/>
    <col min="10242" max="10242" width="42.5703125" style="36" customWidth="1"/>
    <col min="10243" max="10243" width="13.42578125" style="36" customWidth="1"/>
    <col min="10244" max="10244" width="12.28515625" style="36" customWidth="1"/>
    <col min="10245" max="10245" width="14.42578125" style="36" customWidth="1"/>
    <col min="10246" max="10246" width="16.140625" style="36" customWidth="1"/>
    <col min="10247" max="10247" width="9.140625" style="36"/>
    <col min="10248" max="10248" width="11.85546875" style="36" bestFit="1" customWidth="1"/>
    <col min="10249" max="10496" width="9.140625" style="36"/>
    <col min="10497" max="10497" width="9.42578125" style="36" customWidth="1"/>
    <col min="10498" max="10498" width="42.5703125" style="36" customWidth="1"/>
    <col min="10499" max="10499" width="13.42578125" style="36" customWidth="1"/>
    <col min="10500" max="10500" width="12.28515625" style="36" customWidth="1"/>
    <col min="10501" max="10501" width="14.42578125" style="36" customWidth="1"/>
    <col min="10502" max="10502" width="16.140625" style="36" customWidth="1"/>
    <col min="10503" max="10503" width="9.140625" style="36"/>
    <col min="10504" max="10504" width="11.85546875" style="36" bestFit="1" customWidth="1"/>
    <col min="10505" max="10752" width="9.140625" style="36"/>
    <col min="10753" max="10753" width="9.42578125" style="36" customWidth="1"/>
    <col min="10754" max="10754" width="42.5703125" style="36" customWidth="1"/>
    <col min="10755" max="10755" width="13.42578125" style="36" customWidth="1"/>
    <col min="10756" max="10756" width="12.28515625" style="36" customWidth="1"/>
    <col min="10757" max="10757" width="14.42578125" style="36" customWidth="1"/>
    <col min="10758" max="10758" width="16.140625" style="36" customWidth="1"/>
    <col min="10759" max="10759" width="9.140625" style="36"/>
    <col min="10760" max="10760" width="11.85546875" style="36" bestFit="1" customWidth="1"/>
    <col min="10761" max="11008" width="9.140625" style="36"/>
    <col min="11009" max="11009" width="9.42578125" style="36" customWidth="1"/>
    <col min="11010" max="11010" width="42.5703125" style="36" customWidth="1"/>
    <col min="11011" max="11011" width="13.42578125" style="36" customWidth="1"/>
    <col min="11012" max="11012" width="12.28515625" style="36" customWidth="1"/>
    <col min="11013" max="11013" width="14.42578125" style="36" customWidth="1"/>
    <col min="11014" max="11014" width="16.140625" style="36" customWidth="1"/>
    <col min="11015" max="11015" width="9.140625" style="36"/>
    <col min="11016" max="11016" width="11.85546875" style="36" bestFit="1" customWidth="1"/>
    <col min="11017" max="11264" width="9.140625" style="36"/>
    <col min="11265" max="11265" width="9.42578125" style="36" customWidth="1"/>
    <col min="11266" max="11266" width="42.5703125" style="36" customWidth="1"/>
    <col min="11267" max="11267" width="13.42578125" style="36" customWidth="1"/>
    <col min="11268" max="11268" width="12.28515625" style="36" customWidth="1"/>
    <col min="11269" max="11269" width="14.42578125" style="36" customWidth="1"/>
    <col min="11270" max="11270" width="16.140625" style="36" customWidth="1"/>
    <col min="11271" max="11271" width="9.140625" style="36"/>
    <col min="11272" max="11272" width="11.85546875" style="36" bestFit="1" customWidth="1"/>
    <col min="11273" max="11520" width="9.140625" style="36"/>
    <col min="11521" max="11521" width="9.42578125" style="36" customWidth="1"/>
    <col min="11522" max="11522" width="42.5703125" style="36" customWidth="1"/>
    <col min="11523" max="11523" width="13.42578125" style="36" customWidth="1"/>
    <col min="11524" max="11524" width="12.28515625" style="36" customWidth="1"/>
    <col min="11525" max="11525" width="14.42578125" style="36" customWidth="1"/>
    <col min="11526" max="11526" width="16.140625" style="36" customWidth="1"/>
    <col min="11527" max="11527" width="9.140625" style="36"/>
    <col min="11528" max="11528" width="11.85546875" style="36" bestFit="1" customWidth="1"/>
    <col min="11529" max="11776" width="9.140625" style="36"/>
    <col min="11777" max="11777" width="9.42578125" style="36" customWidth="1"/>
    <col min="11778" max="11778" width="42.5703125" style="36" customWidth="1"/>
    <col min="11779" max="11779" width="13.42578125" style="36" customWidth="1"/>
    <col min="11780" max="11780" width="12.28515625" style="36" customWidth="1"/>
    <col min="11781" max="11781" width="14.42578125" style="36" customWidth="1"/>
    <col min="11782" max="11782" width="16.140625" style="36" customWidth="1"/>
    <col min="11783" max="11783" width="9.140625" style="36"/>
    <col min="11784" max="11784" width="11.85546875" style="36" bestFit="1" customWidth="1"/>
    <col min="11785" max="12032" width="9.140625" style="36"/>
    <col min="12033" max="12033" width="9.42578125" style="36" customWidth="1"/>
    <col min="12034" max="12034" width="42.5703125" style="36" customWidth="1"/>
    <col min="12035" max="12035" width="13.42578125" style="36" customWidth="1"/>
    <col min="12036" max="12036" width="12.28515625" style="36" customWidth="1"/>
    <col min="12037" max="12037" width="14.42578125" style="36" customWidth="1"/>
    <col min="12038" max="12038" width="16.140625" style="36" customWidth="1"/>
    <col min="12039" max="12039" width="9.140625" style="36"/>
    <col min="12040" max="12040" width="11.85546875" style="36" bestFit="1" customWidth="1"/>
    <col min="12041" max="12288" width="9.140625" style="36"/>
    <col min="12289" max="12289" width="9.42578125" style="36" customWidth="1"/>
    <col min="12290" max="12290" width="42.5703125" style="36" customWidth="1"/>
    <col min="12291" max="12291" width="13.42578125" style="36" customWidth="1"/>
    <col min="12292" max="12292" width="12.28515625" style="36" customWidth="1"/>
    <col min="12293" max="12293" width="14.42578125" style="36" customWidth="1"/>
    <col min="12294" max="12294" width="16.140625" style="36" customWidth="1"/>
    <col min="12295" max="12295" width="9.140625" style="36"/>
    <col min="12296" max="12296" width="11.85546875" style="36" bestFit="1" customWidth="1"/>
    <col min="12297" max="12544" width="9.140625" style="36"/>
    <col min="12545" max="12545" width="9.42578125" style="36" customWidth="1"/>
    <col min="12546" max="12546" width="42.5703125" style="36" customWidth="1"/>
    <col min="12547" max="12547" width="13.42578125" style="36" customWidth="1"/>
    <col min="12548" max="12548" width="12.28515625" style="36" customWidth="1"/>
    <col min="12549" max="12549" width="14.42578125" style="36" customWidth="1"/>
    <col min="12550" max="12550" width="16.140625" style="36" customWidth="1"/>
    <col min="12551" max="12551" width="9.140625" style="36"/>
    <col min="12552" max="12552" width="11.85546875" style="36" bestFit="1" customWidth="1"/>
    <col min="12553" max="12800" width="9.140625" style="36"/>
    <col min="12801" max="12801" width="9.42578125" style="36" customWidth="1"/>
    <col min="12802" max="12802" width="42.5703125" style="36" customWidth="1"/>
    <col min="12803" max="12803" width="13.42578125" style="36" customWidth="1"/>
    <col min="12804" max="12804" width="12.28515625" style="36" customWidth="1"/>
    <col min="12805" max="12805" width="14.42578125" style="36" customWidth="1"/>
    <col min="12806" max="12806" width="16.140625" style="36" customWidth="1"/>
    <col min="12807" max="12807" width="9.140625" style="36"/>
    <col min="12808" max="12808" width="11.85546875" style="36" bestFit="1" customWidth="1"/>
    <col min="12809" max="13056" width="9.140625" style="36"/>
    <col min="13057" max="13057" width="9.42578125" style="36" customWidth="1"/>
    <col min="13058" max="13058" width="42.5703125" style="36" customWidth="1"/>
    <col min="13059" max="13059" width="13.42578125" style="36" customWidth="1"/>
    <col min="13060" max="13060" width="12.28515625" style="36" customWidth="1"/>
    <col min="13061" max="13061" width="14.42578125" style="36" customWidth="1"/>
    <col min="13062" max="13062" width="16.140625" style="36" customWidth="1"/>
    <col min="13063" max="13063" width="9.140625" style="36"/>
    <col min="13064" max="13064" width="11.85546875" style="36" bestFit="1" customWidth="1"/>
    <col min="13065" max="13312" width="9.140625" style="36"/>
    <col min="13313" max="13313" width="9.42578125" style="36" customWidth="1"/>
    <col min="13314" max="13314" width="42.5703125" style="36" customWidth="1"/>
    <col min="13315" max="13315" width="13.42578125" style="36" customWidth="1"/>
    <col min="13316" max="13316" width="12.28515625" style="36" customWidth="1"/>
    <col min="13317" max="13317" width="14.42578125" style="36" customWidth="1"/>
    <col min="13318" max="13318" width="16.140625" style="36" customWidth="1"/>
    <col min="13319" max="13319" width="9.140625" style="36"/>
    <col min="13320" max="13320" width="11.85546875" style="36" bestFit="1" customWidth="1"/>
    <col min="13321" max="13568" width="9.140625" style="36"/>
    <col min="13569" max="13569" width="9.42578125" style="36" customWidth="1"/>
    <col min="13570" max="13570" width="42.5703125" style="36" customWidth="1"/>
    <col min="13571" max="13571" width="13.42578125" style="36" customWidth="1"/>
    <col min="13572" max="13572" width="12.28515625" style="36" customWidth="1"/>
    <col min="13573" max="13573" width="14.42578125" style="36" customWidth="1"/>
    <col min="13574" max="13574" width="16.140625" style="36" customWidth="1"/>
    <col min="13575" max="13575" width="9.140625" style="36"/>
    <col min="13576" max="13576" width="11.85546875" style="36" bestFit="1" customWidth="1"/>
    <col min="13577" max="13824" width="9.140625" style="36"/>
    <col min="13825" max="13825" width="9.42578125" style="36" customWidth="1"/>
    <col min="13826" max="13826" width="42.5703125" style="36" customWidth="1"/>
    <col min="13827" max="13827" width="13.42578125" style="36" customWidth="1"/>
    <col min="13828" max="13828" width="12.28515625" style="36" customWidth="1"/>
    <col min="13829" max="13829" width="14.42578125" style="36" customWidth="1"/>
    <col min="13830" max="13830" width="16.140625" style="36" customWidth="1"/>
    <col min="13831" max="13831" width="9.140625" style="36"/>
    <col min="13832" max="13832" width="11.85546875" style="36" bestFit="1" customWidth="1"/>
    <col min="13833" max="14080" width="9.140625" style="36"/>
    <col min="14081" max="14081" width="9.42578125" style="36" customWidth="1"/>
    <col min="14082" max="14082" width="42.5703125" style="36" customWidth="1"/>
    <col min="14083" max="14083" width="13.42578125" style="36" customWidth="1"/>
    <col min="14084" max="14084" width="12.28515625" style="36" customWidth="1"/>
    <col min="14085" max="14085" width="14.42578125" style="36" customWidth="1"/>
    <col min="14086" max="14086" width="16.140625" style="36" customWidth="1"/>
    <col min="14087" max="14087" width="9.140625" style="36"/>
    <col min="14088" max="14088" width="11.85546875" style="36" bestFit="1" customWidth="1"/>
    <col min="14089" max="14336" width="9.140625" style="36"/>
    <col min="14337" max="14337" width="9.42578125" style="36" customWidth="1"/>
    <col min="14338" max="14338" width="42.5703125" style="36" customWidth="1"/>
    <col min="14339" max="14339" width="13.42578125" style="36" customWidth="1"/>
    <col min="14340" max="14340" width="12.28515625" style="36" customWidth="1"/>
    <col min="14341" max="14341" width="14.42578125" style="36" customWidth="1"/>
    <col min="14342" max="14342" width="16.140625" style="36" customWidth="1"/>
    <col min="14343" max="14343" width="9.140625" style="36"/>
    <col min="14344" max="14344" width="11.85546875" style="36" bestFit="1" customWidth="1"/>
    <col min="14345" max="14592" width="9.140625" style="36"/>
    <col min="14593" max="14593" width="9.42578125" style="36" customWidth="1"/>
    <col min="14594" max="14594" width="42.5703125" style="36" customWidth="1"/>
    <col min="14595" max="14595" width="13.42578125" style="36" customWidth="1"/>
    <col min="14596" max="14596" width="12.28515625" style="36" customWidth="1"/>
    <col min="14597" max="14597" width="14.42578125" style="36" customWidth="1"/>
    <col min="14598" max="14598" width="16.140625" style="36" customWidth="1"/>
    <col min="14599" max="14599" width="9.140625" style="36"/>
    <col min="14600" max="14600" width="11.85546875" style="36" bestFit="1" customWidth="1"/>
    <col min="14601" max="14848" width="9.140625" style="36"/>
    <col min="14849" max="14849" width="9.42578125" style="36" customWidth="1"/>
    <col min="14850" max="14850" width="42.5703125" style="36" customWidth="1"/>
    <col min="14851" max="14851" width="13.42578125" style="36" customWidth="1"/>
    <col min="14852" max="14852" width="12.28515625" style="36" customWidth="1"/>
    <col min="14853" max="14853" width="14.42578125" style="36" customWidth="1"/>
    <col min="14854" max="14854" width="16.140625" style="36" customWidth="1"/>
    <col min="14855" max="14855" width="9.140625" style="36"/>
    <col min="14856" max="14856" width="11.85546875" style="36" bestFit="1" customWidth="1"/>
    <col min="14857" max="15104" width="9.140625" style="36"/>
    <col min="15105" max="15105" width="9.42578125" style="36" customWidth="1"/>
    <col min="15106" max="15106" width="42.5703125" style="36" customWidth="1"/>
    <col min="15107" max="15107" width="13.42578125" style="36" customWidth="1"/>
    <col min="15108" max="15108" width="12.28515625" style="36" customWidth="1"/>
    <col min="15109" max="15109" width="14.42578125" style="36" customWidth="1"/>
    <col min="15110" max="15110" width="16.140625" style="36" customWidth="1"/>
    <col min="15111" max="15111" width="9.140625" style="36"/>
    <col min="15112" max="15112" width="11.85546875" style="36" bestFit="1" customWidth="1"/>
    <col min="15113" max="15360" width="9.140625" style="36"/>
    <col min="15361" max="15361" width="9.42578125" style="36" customWidth="1"/>
    <col min="15362" max="15362" width="42.5703125" style="36" customWidth="1"/>
    <col min="15363" max="15363" width="13.42578125" style="36" customWidth="1"/>
    <col min="15364" max="15364" width="12.28515625" style="36" customWidth="1"/>
    <col min="15365" max="15365" width="14.42578125" style="36" customWidth="1"/>
    <col min="15366" max="15366" width="16.140625" style="36" customWidth="1"/>
    <col min="15367" max="15367" width="9.140625" style="36"/>
    <col min="15368" max="15368" width="11.85546875" style="36" bestFit="1" customWidth="1"/>
    <col min="15369" max="15616" width="9.140625" style="36"/>
    <col min="15617" max="15617" width="9.42578125" style="36" customWidth="1"/>
    <col min="15618" max="15618" width="42.5703125" style="36" customWidth="1"/>
    <col min="15619" max="15619" width="13.42578125" style="36" customWidth="1"/>
    <col min="15620" max="15620" width="12.28515625" style="36" customWidth="1"/>
    <col min="15621" max="15621" width="14.42578125" style="36" customWidth="1"/>
    <col min="15622" max="15622" width="16.140625" style="36" customWidth="1"/>
    <col min="15623" max="15623" width="9.140625" style="36"/>
    <col min="15624" max="15624" width="11.85546875" style="36" bestFit="1" customWidth="1"/>
    <col min="15625" max="15872" width="9.140625" style="36"/>
    <col min="15873" max="15873" width="9.42578125" style="36" customWidth="1"/>
    <col min="15874" max="15874" width="42.5703125" style="36" customWidth="1"/>
    <col min="15875" max="15875" width="13.42578125" style="36" customWidth="1"/>
    <col min="15876" max="15876" width="12.28515625" style="36" customWidth="1"/>
    <col min="15877" max="15877" width="14.42578125" style="36" customWidth="1"/>
    <col min="15878" max="15878" width="16.140625" style="36" customWidth="1"/>
    <col min="15879" max="15879" width="9.140625" style="36"/>
    <col min="15880" max="15880" width="11.85546875" style="36" bestFit="1" customWidth="1"/>
    <col min="15881" max="16128" width="9.140625" style="36"/>
    <col min="16129" max="16129" width="9.42578125" style="36" customWidth="1"/>
    <col min="16130" max="16130" width="42.5703125" style="36" customWidth="1"/>
    <col min="16131" max="16131" width="13.42578125" style="36" customWidth="1"/>
    <col min="16132" max="16132" width="12.28515625" style="36" customWidth="1"/>
    <col min="16133" max="16133" width="14.42578125" style="36" customWidth="1"/>
    <col min="16134" max="16134" width="16.140625" style="36" customWidth="1"/>
    <col min="16135" max="16135" width="9.140625" style="36"/>
    <col min="16136" max="16136" width="11.85546875" style="36" bestFit="1" customWidth="1"/>
    <col min="16137" max="16384" width="9.140625" style="36"/>
  </cols>
  <sheetData>
    <row r="1" spans="1:6" ht="43.5" customHeight="1" thickBot="1">
      <c r="A1" s="32" t="s">
        <v>130</v>
      </c>
      <c r="B1" s="33" t="s">
        <v>131</v>
      </c>
      <c r="C1" s="34" t="s">
        <v>132</v>
      </c>
      <c r="D1" s="35" t="s">
        <v>1089</v>
      </c>
      <c r="E1" s="542" t="s">
        <v>133</v>
      </c>
      <c r="F1" s="543" t="s">
        <v>134</v>
      </c>
    </row>
    <row r="2" spans="1:6" ht="14.25" customHeight="1" thickTop="1">
      <c r="A2" s="37"/>
      <c r="B2" s="38"/>
      <c r="C2" s="39"/>
      <c r="D2" s="40"/>
      <c r="E2" s="544"/>
      <c r="F2" s="545"/>
    </row>
    <row r="3" spans="1:6">
      <c r="A3" s="41"/>
      <c r="B3" s="42" t="s">
        <v>135</v>
      </c>
      <c r="C3" s="43"/>
      <c r="D3" s="44"/>
      <c r="E3" s="546"/>
      <c r="F3" s="547"/>
    </row>
    <row r="4" spans="1:6">
      <c r="A4" s="41"/>
      <c r="B4" s="42" t="s">
        <v>136</v>
      </c>
      <c r="C4" s="45"/>
      <c r="D4" s="46"/>
      <c r="E4" s="548"/>
      <c r="F4" s="549"/>
    </row>
    <row r="5" spans="1:6">
      <c r="A5" s="41"/>
      <c r="B5" s="42"/>
      <c r="C5" s="45"/>
      <c r="D5" s="46"/>
      <c r="E5" s="548"/>
      <c r="F5" s="549"/>
    </row>
    <row r="6" spans="1:6" ht="14.25" customHeight="1">
      <c r="A6" s="41"/>
      <c r="B6" s="721" t="s">
        <v>137</v>
      </c>
      <c r="C6" s="722"/>
      <c r="D6" s="722"/>
      <c r="E6" s="722"/>
      <c r="F6" s="723"/>
    </row>
    <row r="7" spans="1:6" ht="15.75" thickBot="1">
      <c r="A7" s="47"/>
      <c r="B7" s="48"/>
      <c r="C7" s="49"/>
      <c r="D7" s="50"/>
      <c r="E7" s="550"/>
      <c r="F7" s="551"/>
    </row>
    <row r="8" spans="1:6">
      <c r="A8" s="51" t="s">
        <v>138</v>
      </c>
      <c r="B8" s="52" t="s">
        <v>31</v>
      </c>
      <c r="C8" s="53"/>
      <c r="D8" s="54"/>
      <c r="E8" s="552" t="s">
        <v>139</v>
      </c>
      <c r="F8" s="553"/>
    </row>
    <row r="9" spans="1:6">
      <c r="A9" s="41"/>
      <c r="B9" s="55"/>
      <c r="C9" s="56"/>
      <c r="D9" s="44"/>
      <c r="E9" s="554" t="s">
        <v>139</v>
      </c>
      <c r="F9" s="547"/>
    </row>
    <row r="10" spans="1:6" ht="15" customHeight="1">
      <c r="A10" s="41" t="s">
        <v>140</v>
      </c>
      <c r="B10" s="57" t="s">
        <v>141</v>
      </c>
      <c r="C10" s="56"/>
      <c r="D10" s="44"/>
      <c r="E10" s="548"/>
      <c r="F10" s="547"/>
    </row>
    <row r="11" spans="1:6" ht="219" customHeight="1">
      <c r="A11" s="41"/>
      <c r="B11" s="58" t="s">
        <v>142</v>
      </c>
      <c r="C11" s="59" t="s">
        <v>143</v>
      </c>
      <c r="D11" s="44" t="s">
        <v>143</v>
      </c>
      <c r="E11" s="548"/>
      <c r="F11" s="547"/>
    </row>
    <row r="12" spans="1:6">
      <c r="A12" s="41"/>
      <c r="B12" s="60" t="s">
        <v>144</v>
      </c>
      <c r="C12" s="56" t="s">
        <v>145</v>
      </c>
      <c r="D12" s="44">
        <v>1.05</v>
      </c>
      <c r="E12" s="555"/>
      <c r="F12" s="556">
        <f>(D12*E12)</f>
        <v>0</v>
      </c>
    </row>
    <row r="13" spans="1:6">
      <c r="A13" s="41"/>
      <c r="B13" s="60"/>
      <c r="C13" s="56"/>
      <c r="D13" s="44"/>
      <c r="E13" s="557"/>
      <c r="F13" s="547"/>
    </row>
    <row r="14" spans="1:6">
      <c r="A14" s="41" t="s">
        <v>146</v>
      </c>
      <c r="B14" s="60" t="s">
        <v>147</v>
      </c>
      <c r="C14" s="56"/>
      <c r="D14" s="44"/>
      <c r="E14" s="557"/>
      <c r="F14" s="547"/>
    </row>
    <row r="15" spans="1:6" ht="61.5" customHeight="1">
      <c r="A15" s="41"/>
      <c r="B15" s="60" t="s">
        <v>148</v>
      </c>
      <c r="C15" s="56" t="s">
        <v>149</v>
      </c>
      <c r="D15" s="44">
        <v>1</v>
      </c>
      <c r="E15" s="555"/>
      <c r="F15" s="556">
        <f>(D15*E15)</f>
        <v>0</v>
      </c>
    </row>
    <row r="16" spans="1:6">
      <c r="A16" s="41" t="s">
        <v>150</v>
      </c>
      <c r="B16" s="60" t="s">
        <v>151</v>
      </c>
      <c r="C16" s="56"/>
      <c r="D16" s="44"/>
      <c r="E16" s="557"/>
      <c r="F16" s="547"/>
    </row>
    <row r="17" spans="1:6">
      <c r="A17" s="41"/>
      <c r="B17" s="55"/>
      <c r="C17" s="56"/>
      <c r="D17" s="44"/>
      <c r="E17" s="557"/>
      <c r="F17" s="547"/>
    </row>
    <row r="18" spans="1:6" ht="129.75" customHeight="1">
      <c r="A18" s="41" t="s">
        <v>152</v>
      </c>
      <c r="B18" s="57" t="s">
        <v>153</v>
      </c>
      <c r="C18" s="56" t="s">
        <v>149</v>
      </c>
      <c r="D18" s="44">
        <v>1</v>
      </c>
      <c r="E18" s="555"/>
      <c r="F18" s="556">
        <f>(D18*E18)</f>
        <v>0</v>
      </c>
    </row>
    <row r="19" spans="1:6" ht="15" customHeight="1">
      <c r="A19" s="41"/>
      <c r="B19" s="60"/>
      <c r="C19" s="56"/>
      <c r="D19" s="44"/>
      <c r="E19" s="557"/>
      <c r="F19" s="547"/>
    </row>
    <row r="20" spans="1:6" ht="81.75" customHeight="1">
      <c r="A20" s="41" t="s">
        <v>154</v>
      </c>
      <c r="B20" s="57" t="s">
        <v>155</v>
      </c>
      <c r="C20" s="56" t="s">
        <v>149</v>
      </c>
      <c r="D20" s="44">
        <v>1</v>
      </c>
      <c r="E20" s="555"/>
      <c r="F20" s="556">
        <f>(D20*E20)</f>
        <v>0</v>
      </c>
    </row>
    <row r="21" spans="1:6" ht="15" customHeight="1">
      <c r="A21" s="41"/>
      <c r="B21" s="60"/>
      <c r="C21" s="56"/>
      <c r="D21" s="44"/>
      <c r="E21" s="557"/>
      <c r="F21" s="547"/>
    </row>
    <row r="22" spans="1:6" ht="228.75" customHeight="1">
      <c r="A22" s="41" t="s">
        <v>156</v>
      </c>
      <c r="B22" s="57" t="s">
        <v>157</v>
      </c>
      <c r="C22" s="61" t="s">
        <v>158</v>
      </c>
      <c r="D22" s="44">
        <v>300</v>
      </c>
      <c r="E22" s="555"/>
      <c r="F22" s="556">
        <f>(D22*E22)</f>
        <v>0</v>
      </c>
    </row>
    <row r="23" spans="1:6" ht="14.25" customHeight="1">
      <c r="A23" s="41"/>
      <c r="B23" s="60"/>
      <c r="C23" s="56"/>
      <c r="D23" s="44"/>
      <c r="E23" s="557"/>
      <c r="F23" s="547"/>
    </row>
    <row r="24" spans="1:6" ht="177.75" customHeight="1">
      <c r="A24" s="41" t="s">
        <v>159</v>
      </c>
      <c r="B24" s="60" t="s">
        <v>160</v>
      </c>
      <c r="C24" s="56" t="s">
        <v>29</v>
      </c>
      <c r="D24" s="44">
        <v>25</v>
      </c>
      <c r="E24" s="555"/>
      <c r="F24" s="556">
        <f>(D24*E24)</f>
        <v>0</v>
      </c>
    </row>
    <row r="25" spans="1:6" ht="14.25" customHeight="1">
      <c r="A25" s="41"/>
      <c r="B25" s="60"/>
      <c r="C25" s="56"/>
      <c r="D25" s="44"/>
      <c r="E25" s="557"/>
      <c r="F25" s="547"/>
    </row>
    <row r="26" spans="1:6" ht="124.5" customHeight="1">
      <c r="A26" s="41" t="s">
        <v>161</v>
      </c>
      <c r="B26" s="57" t="s">
        <v>162</v>
      </c>
      <c r="C26" s="61" t="s">
        <v>158</v>
      </c>
      <c r="D26" s="44">
        <v>13</v>
      </c>
      <c r="E26" s="555"/>
      <c r="F26" s="556">
        <f>(D26*E26)</f>
        <v>0</v>
      </c>
    </row>
    <row r="27" spans="1:6" ht="14.25" customHeight="1">
      <c r="A27" s="41"/>
      <c r="B27" s="60"/>
      <c r="C27" s="56"/>
      <c r="D27" s="44"/>
      <c r="E27" s="557"/>
      <c r="F27" s="547"/>
    </row>
    <row r="28" spans="1:6" ht="168.75" customHeight="1">
      <c r="A28" s="41" t="s">
        <v>163</v>
      </c>
      <c r="B28" s="57" t="s">
        <v>164</v>
      </c>
      <c r="C28" s="56" t="s">
        <v>29</v>
      </c>
      <c r="D28" s="44">
        <v>10</v>
      </c>
      <c r="E28" s="555"/>
      <c r="F28" s="556">
        <f>(D28*E28)</f>
        <v>0</v>
      </c>
    </row>
    <row r="29" spans="1:6" ht="14.25" customHeight="1">
      <c r="A29" s="41"/>
      <c r="B29" s="60"/>
      <c r="C29" s="56"/>
      <c r="D29" s="44"/>
      <c r="E29" s="557"/>
      <c r="F29" s="547"/>
    </row>
    <row r="30" spans="1:6" ht="222" customHeight="1">
      <c r="A30" s="41" t="s">
        <v>165</v>
      </c>
      <c r="B30" s="57" t="s">
        <v>166</v>
      </c>
      <c r="C30" s="56" t="s">
        <v>29</v>
      </c>
      <c r="D30" s="44">
        <v>21</v>
      </c>
      <c r="E30" s="555"/>
      <c r="F30" s="556">
        <f>(D30*E30)</f>
        <v>0</v>
      </c>
    </row>
    <row r="31" spans="1:6" ht="14.25" customHeight="1">
      <c r="A31" s="41"/>
      <c r="B31" s="60"/>
      <c r="C31" s="56"/>
      <c r="D31" s="44"/>
      <c r="E31" s="557"/>
      <c r="F31" s="547"/>
    </row>
    <row r="32" spans="1:6" ht="193.5" customHeight="1">
      <c r="A32" s="41" t="s">
        <v>167</v>
      </c>
      <c r="B32" s="57" t="s">
        <v>168</v>
      </c>
      <c r="C32" s="56" t="s">
        <v>29</v>
      </c>
      <c r="D32" s="44">
        <v>21</v>
      </c>
      <c r="E32" s="555"/>
      <c r="F32" s="556">
        <f>(D32*E32)</f>
        <v>0</v>
      </c>
    </row>
    <row r="33" spans="1:6" ht="14.25" customHeight="1">
      <c r="A33" s="41"/>
      <c r="B33" s="60"/>
      <c r="C33" s="56"/>
      <c r="D33" s="44"/>
      <c r="E33" s="557"/>
      <c r="F33" s="547"/>
    </row>
    <row r="34" spans="1:6" ht="87.75" customHeight="1">
      <c r="A34" s="41" t="s">
        <v>169</v>
      </c>
      <c r="B34" s="62" t="s">
        <v>170</v>
      </c>
      <c r="C34" s="61" t="s">
        <v>158</v>
      </c>
      <c r="D34" s="44">
        <v>760</v>
      </c>
      <c r="E34" s="555"/>
      <c r="F34" s="556">
        <f>(D34*E34)</f>
        <v>0</v>
      </c>
    </row>
    <row r="35" spans="1:6" ht="14.25" customHeight="1">
      <c r="A35" s="41"/>
      <c r="B35" s="60"/>
      <c r="C35" s="56"/>
      <c r="D35" s="44"/>
      <c r="E35" s="557"/>
      <c r="F35" s="547"/>
    </row>
    <row r="36" spans="1:6" ht="144.75" customHeight="1">
      <c r="A36" s="41" t="s">
        <v>171</v>
      </c>
      <c r="B36" s="57" t="s">
        <v>172</v>
      </c>
      <c r="C36" s="56" t="s">
        <v>29</v>
      </c>
      <c r="D36" s="44">
        <v>5</v>
      </c>
      <c r="E36" s="555"/>
      <c r="F36" s="556">
        <f>(D36*E36)</f>
        <v>0</v>
      </c>
    </row>
    <row r="37" spans="1:6" ht="14.25" customHeight="1">
      <c r="A37" s="41"/>
      <c r="B37" s="60"/>
      <c r="C37" s="56"/>
      <c r="D37" s="44"/>
      <c r="E37" s="557"/>
      <c r="F37" s="547"/>
    </row>
    <row r="38" spans="1:6" ht="177.75" customHeight="1">
      <c r="A38" s="41" t="s">
        <v>173</v>
      </c>
      <c r="B38" s="57" t="s">
        <v>174</v>
      </c>
      <c r="C38" s="56" t="s">
        <v>29</v>
      </c>
      <c r="D38" s="44">
        <v>55</v>
      </c>
      <c r="E38" s="555"/>
      <c r="F38" s="556">
        <f>(D38*E38)</f>
        <v>0</v>
      </c>
    </row>
    <row r="39" spans="1:6" ht="14.25" customHeight="1">
      <c r="A39" s="41"/>
      <c r="B39" s="60"/>
      <c r="C39" s="56"/>
      <c r="D39" s="44"/>
      <c r="E39" s="557"/>
      <c r="F39" s="547"/>
    </row>
    <row r="40" spans="1:6" ht="162.75" customHeight="1">
      <c r="A40" s="41" t="s">
        <v>175</v>
      </c>
      <c r="B40" s="57" t="s">
        <v>1137</v>
      </c>
      <c r="C40" s="56" t="s">
        <v>29</v>
      </c>
      <c r="D40" s="44">
        <v>117</v>
      </c>
      <c r="E40" s="555"/>
      <c r="F40" s="556">
        <f>(D40*E40)</f>
        <v>0</v>
      </c>
    </row>
    <row r="41" spans="1:6" ht="14.25" customHeight="1">
      <c r="A41" s="41"/>
      <c r="B41" s="60"/>
      <c r="C41" s="56"/>
      <c r="D41" s="44"/>
      <c r="E41" s="557"/>
      <c r="F41" s="547"/>
    </row>
    <row r="42" spans="1:6" ht="40.5" customHeight="1">
      <c r="A42" s="41" t="s">
        <v>176</v>
      </c>
      <c r="B42" s="57" t="s">
        <v>177</v>
      </c>
      <c r="C42" s="56" t="s">
        <v>29</v>
      </c>
      <c r="D42" s="44">
        <v>45</v>
      </c>
      <c r="E42" s="555"/>
      <c r="F42" s="556">
        <f>(D42*E42)</f>
        <v>0</v>
      </c>
    </row>
    <row r="43" spans="1:6" ht="14.25" customHeight="1">
      <c r="A43" s="41"/>
      <c r="B43" s="60"/>
      <c r="C43" s="56"/>
      <c r="D43" s="44"/>
      <c r="E43" s="557"/>
      <c r="F43" s="547"/>
    </row>
    <row r="44" spans="1:6" ht="255" customHeight="1">
      <c r="A44" s="41" t="s">
        <v>178</v>
      </c>
      <c r="B44" s="57" t="s">
        <v>179</v>
      </c>
      <c r="C44" s="56" t="s">
        <v>180</v>
      </c>
      <c r="D44" s="44">
        <v>206</v>
      </c>
      <c r="E44" s="555"/>
      <c r="F44" s="556">
        <f>(D44*E44)</f>
        <v>0</v>
      </c>
    </row>
    <row r="45" spans="1:6" ht="12.75" customHeight="1">
      <c r="A45" s="41"/>
      <c r="B45" s="60"/>
      <c r="C45" s="56"/>
      <c r="D45" s="44"/>
      <c r="E45" s="557"/>
      <c r="F45" s="547"/>
    </row>
    <row r="46" spans="1:6" ht="145.5" customHeight="1">
      <c r="A46" s="41" t="s">
        <v>181</v>
      </c>
      <c r="B46" s="57" t="s">
        <v>182</v>
      </c>
      <c r="C46" s="56" t="s">
        <v>158</v>
      </c>
      <c r="D46" s="44">
        <v>60</v>
      </c>
      <c r="E46" s="555"/>
      <c r="F46" s="556">
        <f>(D46*E46)</f>
        <v>0</v>
      </c>
    </row>
    <row r="47" spans="1:6" ht="14.25" customHeight="1">
      <c r="A47" s="41"/>
      <c r="B47" s="60"/>
      <c r="C47" s="56"/>
      <c r="D47" s="44"/>
      <c r="E47" s="557"/>
      <c r="F47" s="547"/>
    </row>
    <row r="48" spans="1:6" ht="153" customHeight="1">
      <c r="A48" s="41" t="s">
        <v>183</v>
      </c>
      <c r="B48" s="57" t="s">
        <v>184</v>
      </c>
      <c r="C48" s="56" t="s">
        <v>158</v>
      </c>
      <c r="D48" s="44">
        <v>50</v>
      </c>
      <c r="E48" s="555"/>
      <c r="F48" s="556">
        <f>(D48*E48)</f>
        <v>0</v>
      </c>
    </row>
    <row r="49" spans="1:6" ht="14.25" customHeight="1">
      <c r="A49" s="41"/>
      <c r="B49" s="60"/>
      <c r="C49" s="56"/>
      <c r="D49" s="44"/>
      <c r="E49" s="557"/>
      <c r="F49" s="547"/>
    </row>
    <row r="50" spans="1:6" ht="179.25" customHeight="1">
      <c r="A50" s="41" t="s">
        <v>185</v>
      </c>
      <c r="B50" s="57" t="s">
        <v>186</v>
      </c>
      <c r="C50" s="56" t="s">
        <v>35</v>
      </c>
      <c r="D50" s="44">
        <v>606</v>
      </c>
      <c r="E50" s="555"/>
      <c r="F50" s="556">
        <f>(D50*E50)</f>
        <v>0</v>
      </c>
    </row>
    <row r="51" spans="1:6" ht="14.25" customHeight="1">
      <c r="A51" s="41"/>
      <c r="B51" s="60"/>
      <c r="C51" s="56"/>
      <c r="D51" s="44"/>
      <c r="E51" s="557"/>
      <c r="F51" s="547"/>
    </row>
    <row r="52" spans="1:6" ht="181.5" customHeight="1">
      <c r="A52" s="41" t="s">
        <v>187</v>
      </c>
      <c r="B52" s="57" t="s">
        <v>188</v>
      </c>
      <c r="C52" s="56" t="s">
        <v>35</v>
      </c>
      <c r="D52" s="44">
        <v>1215</v>
      </c>
      <c r="E52" s="555"/>
      <c r="F52" s="556">
        <f>(D52*E52)</f>
        <v>0</v>
      </c>
    </row>
    <row r="53" spans="1:6" ht="12.75" customHeight="1">
      <c r="A53" s="41"/>
      <c r="B53" s="60"/>
      <c r="C53" s="56"/>
      <c r="D53" s="44"/>
      <c r="E53" s="557"/>
      <c r="F53" s="547"/>
    </row>
    <row r="54" spans="1:6" ht="181.5" customHeight="1">
      <c r="A54" s="41" t="s">
        <v>189</v>
      </c>
      <c r="B54" s="57" t="s">
        <v>190</v>
      </c>
      <c r="C54" s="56" t="s">
        <v>35</v>
      </c>
      <c r="D54" s="44">
        <v>206</v>
      </c>
      <c r="E54" s="555"/>
      <c r="F54" s="556">
        <f>(D54*E54)</f>
        <v>0</v>
      </c>
    </row>
    <row r="55" spans="1:6" ht="14.25" customHeight="1">
      <c r="A55" s="41"/>
      <c r="B55" s="60"/>
      <c r="C55" s="56"/>
      <c r="D55" s="44"/>
      <c r="E55" s="557"/>
      <c r="F55" s="547"/>
    </row>
    <row r="56" spans="1:6" ht="119.25" customHeight="1">
      <c r="A56" s="41" t="s">
        <v>191</v>
      </c>
      <c r="B56" s="62" t="s">
        <v>192</v>
      </c>
      <c r="C56" s="56" t="s">
        <v>193</v>
      </c>
      <c r="D56" s="44">
        <v>300</v>
      </c>
      <c r="E56" s="555"/>
      <c r="F56" s="556">
        <f>(D56*E56)</f>
        <v>0</v>
      </c>
    </row>
    <row r="57" spans="1:6" ht="14.25" customHeight="1">
      <c r="A57" s="41"/>
      <c r="B57" s="60"/>
      <c r="C57" s="56"/>
      <c r="D57" s="44"/>
      <c r="E57" s="557"/>
      <c r="F57" s="547"/>
    </row>
    <row r="58" spans="1:6" ht="229.5" customHeight="1">
      <c r="A58" s="41" t="s">
        <v>194</v>
      </c>
      <c r="B58" s="62" t="s">
        <v>195</v>
      </c>
      <c r="C58" s="56" t="s">
        <v>29</v>
      </c>
      <c r="D58" s="44">
        <v>8</v>
      </c>
      <c r="E58" s="555"/>
      <c r="F58" s="556">
        <f>(D58*E58)</f>
        <v>0</v>
      </c>
    </row>
    <row r="59" spans="1:6" ht="14.25" customHeight="1">
      <c r="A59" s="41"/>
      <c r="B59" s="60"/>
      <c r="C59" s="56"/>
      <c r="D59" s="44"/>
      <c r="E59" s="557"/>
      <c r="F59" s="547"/>
    </row>
    <row r="60" spans="1:6" ht="192.75" customHeight="1">
      <c r="A60" s="41" t="s">
        <v>196</v>
      </c>
      <c r="B60" s="57" t="s">
        <v>197</v>
      </c>
      <c r="C60" s="56" t="s">
        <v>29</v>
      </c>
      <c r="D60" s="44">
        <v>1</v>
      </c>
      <c r="E60" s="555"/>
      <c r="F60" s="556">
        <f>(D60*E60)</f>
        <v>0</v>
      </c>
    </row>
    <row r="61" spans="1:6" ht="15" customHeight="1">
      <c r="A61" s="41"/>
      <c r="B61" s="60"/>
      <c r="C61" s="56"/>
      <c r="D61" s="44"/>
      <c r="E61" s="557"/>
      <c r="F61" s="547"/>
    </row>
    <row r="62" spans="1:6" ht="165.75">
      <c r="A62" s="41" t="s">
        <v>198</v>
      </c>
      <c r="B62" s="63" t="s">
        <v>1138</v>
      </c>
      <c r="C62" s="56" t="s">
        <v>29</v>
      </c>
      <c r="D62" s="44">
        <v>5</v>
      </c>
      <c r="E62" s="558"/>
      <c r="F62" s="556">
        <f>(D62*E62)</f>
        <v>0</v>
      </c>
    </row>
    <row r="63" spans="1:6">
      <c r="A63" s="64"/>
      <c r="B63" s="65"/>
      <c r="C63" s="66"/>
      <c r="D63" s="67"/>
      <c r="E63" s="560"/>
      <c r="F63" s="549"/>
    </row>
    <row r="64" spans="1:6" ht="15" thickBot="1">
      <c r="A64" s="68"/>
      <c r="B64" s="69" t="s">
        <v>200</v>
      </c>
      <c r="C64" s="70"/>
      <c r="D64" s="71"/>
      <c r="E64" s="561"/>
      <c r="F64" s="562">
        <f>SUM(F10:F62)</f>
        <v>0</v>
      </c>
    </row>
    <row r="65" spans="1:8">
      <c r="A65" s="72"/>
      <c r="B65" s="130"/>
      <c r="C65" s="59"/>
      <c r="D65" s="46"/>
      <c r="E65" s="557"/>
      <c r="F65" s="563"/>
    </row>
    <row r="66" spans="1:8" ht="15" thickBot="1">
      <c r="A66" s="72"/>
      <c r="B66" s="130"/>
      <c r="C66" s="59"/>
      <c r="D66" s="46"/>
      <c r="E66" s="557"/>
      <c r="F66" s="563"/>
    </row>
    <row r="67" spans="1:8">
      <c r="A67" s="74" t="s">
        <v>201</v>
      </c>
      <c r="B67" s="75" t="s">
        <v>202</v>
      </c>
      <c r="C67" s="76"/>
      <c r="D67" s="77"/>
      <c r="E67" s="564"/>
      <c r="F67" s="565"/>
    </row>
    <row r="68" spans="1:8">
      <c r="A68" s="41"/>
      <c r="B68" s="55"/>
      <c r="C68" s="56"/>
      <c r="D68" s="44"/>
      <c r="E68" s="557"/>
      <c r="F68" s="547"/>
    </row>
    <row r="69" spans="1:8" ht="249.75" customHeight="1">
      <c r="A69" s="41" t="s">
        <v>203</v>
      </c>
      <c r="B69" s="57" t="s">
        <v>204</v>
      </c>
      <c r="C69" s="56" t="s">
        <v>35</v>
      </c>
      <c r="D69" s="44">
        <v>640</v>
      </c>
      <c r="E69" s="555"/>
      <c r="F69" s="556">
        <f>(D69*E69)</f>
        <v>0</v>
      </c>
      <c r="H69" s="36" t="s">
        <v>205</v>
      </c>
    </row>
    <row r="70" spans="1:8" ht="15" customHeight="1">
      <c r="A70" s="41"/>
      <c r="B70" s="55"/>
      <c r="C70" s="56"/>
      <c r="D70" s="44"/>
      <c r="E70" s="557"/>
      <c r="F70" s="547"/>
    </row>
    <row r="71" spans="1:8" ht="238.5" customHeight="1">
      <c r="A71" s="41" t="s">
        <v>206</v>
      </c>
      <c r="B71" s="57" t="s">
        <v>207</v>
      </c>
      <c r="C71" s="56" t="s">
        <v>193</v>
      </c>
      <c r="D71" s="44">
        <v>7450</v>
      </c>
      <c r="E71" s="555"/>
      <c r="F71" s="556">
        <f>(D71*E71)</f>
        <v>0</v>
      </c>
    </row>
    <row r="72" spans="1:8">
      <c r="A72" s="41"/>
      <c r="B72" s="55"/>
      <c r="C72" s="56"/>
      <c r="D72" s="44"/>
      <c r="E72" s="557"/>
      <c r="F72" s="547"/>
    </row>
    <row r="73" spans="1:8" ht="15" thickBot="1">
      <c r="A73" s="78"/>
      <c r="B73" s="69" t="s">
        <v>208</v>
      </c>
      <c r="C73" s="79"/>
      <c r="D73" s="80"/>
      <c r="E73" s="561"/>
      <c r="F73" s="562">
        <f>SUM(F69:F72)</f>
        <v>0</v>
      </c>
    </row>
    <row r="74" spans="1:8" ht="15" thickBot="1">
      <c r="A74" s="130"/>
      <c r="B74" s="130"/>
      <c r="C74" s="81"/>
      <c r="D74" s="73"/>
      <c r="E74" s="557"/>
      <c r="F74" s="563"/>
    </row>
    <row r="75" spans="1:8">
      <c r="A75" s="74" t="s">
        <v>209</v>
      </c>
      <c r="B75" s="75" t="s">
        <v>210</v>
      </c>
      <c r="C75" s="76"/>
      <c r="D75" s="77"/>
      <c r="E75" s="564"/>
      <c r="F75" s="566"/>
    </row>
    <row r="76" spans="1:8">
      <c r="A76" s="82"/>
      <c r="B76" s="83"/>
      <c r="C76" s="84"/>
      <c r="D76" s="85"/>
      <c r="E76" s="567"/>
      <c r="F76" s="568"/>
    </row>
    <row r="77" spans="1:8" ht="255">
      <c r="A77" s="64" t="s">
        <v>211</v>
      </c>
      <c r="B77" s="57" t="s">
        <v>212</v>
      </c>
      <c r="C77" s="61" t="s">
        <v>158</v>
      </c>
      <c r="D77" s="44">
        <v>2050</v>
      </c>
      <c r="E77" s="558"/>
      <c r="F77" s="556">
        <f>(D77*E77)</f>
        <v>0</v>
      </c>
    </row>
    <row r="78" spans="1:8">
      <c r="A78" s="82"/>
      <c r="B78" s="86"/>
      <c r="C78" s="87"/>
      <c r="D78" s="88"/>
      <c r="E78" s="557"/>
      <c r="F78" s="569"/>
    </row>
    <row r="79" spans="1:8" ht="15" customHeight="1" thickBot="1">
      <c r="A79" s="78"/>
      <c r="B79" s="69" t="s">
        <v>213</v>
      </c>
      <c r="C79" s="79"/>
      <c r="D79" s="80"/>
      <c r="E79" s="561"/>
      <c r="F79" s="562">
        <f>SUM(F77:F78)</f>
        <v>0</v>
      </c>
    </row>
    <row r="80" spans="1:8" ht="15" customHeight="1">
      <c r="A80" s="72"/>
      <c r="B80" s="89"/>
      <c r="C80" s="59"/>
      <c r="D80" s="46"/>
      <c r="E80" s="557"/>
      <c r="F80" s="570"/>
    </row>
    <row r="81" spans="1:6" ht="15" thickBot="1">
      <c r="A81" s="130"/>
      <c r="B81" s="130"/>
      <c r="C81" s="81"/>
      <c r="D81" s="73"/>
      <c r="E81" s="557"/>
      <c r="F81" s="563"/>
    </row>
    <row r="82" spans="1:6">
      <c r="A82" s="74" t="s">
        <v>214</v>
      </c>
      <c r="B82" s="75" t="s">
        <v>215</v>
      </c>
      <c r="C82" s="76"/>
      <c r="D82" s="77"/>
      <c r="E82" s="564"/>
      <c r="F82" s="566"/>
    </row>
    <row r="83" spans="1:6">
      <c r="A83" s="82"/>
      <c r="B83" s="83"/>
      <c r="C83" s="81"/>
      <c r="D83" s="85"/>
      <c r="E83" s="567"/>
      <c r="F83" s="571"/>
    </row>
    <row r="84" spans="1:6">
      <c r="A84" s="82"/>
      <c r="B84" s="60" t="s">
        <v>216</v>
      </c>
      <c r="C84" s="81"/>
      <c r="D84" s="88"/>
      <c r="E84" s="559"/>
      <c r="F84" s="571"/>
    </row>
    <row r="85" spans="1:6" ht="267" customHeight="1">
      <c r="A85" s="41" t="s">
        <v>217</v>
      </c>
      <c r="B85" s="60" t="s">
        <v>218</v>
      </c>
      <c r="C85" s="90" t="s">
        <v>35</v>
      </c>
      <c r="D85" s="44">
        <v>1750</v>
      </c>
      <c r="E85" s="555"/>
      <c r="F85" s="556">
        <f>(D85*E85)</f>
        <v>0</v>
      </c>
    </row>
    <row r="86" spans="1:6" ht="15" customHeight="1">
      <c r="A86" s="41"/>
      <c r="B86" s="91"/>
      <c r="C86" s="56"/>
      <c r="D86" s="44"/>
      <c r="E86" s="557"/>
      <c r="F86" s="547"/>
    </row>
    <row r="87" spans="1:6" ht="270" customHeight="1">
      <c r="A87" s="41" t="s">
        <v>219</v>
      </c>
      <c r="B87" s="91" t="s">
        <v>220</v>
      </c>
      <c r="C87" s="90" t="s">
        <v>35</v>
      </c>
      <c r="D87" s="44">
        <v>240</v>
      </c>
      <c r="E87" s="555"/>
      <c r="F87" s="556">
        <f>(D87*E87)</f>
        <v>0</v>
      </c>
    </row>
    <row r="88" spans="1:6" ht="15.75" customHeight="1">
      <c r="A88" s="41"/>
      <c r="B88" s="91"/>
      <c r="C88" s="92"/>
      <c r="D88" s="93"/>
      <c r="E88" s="572"/>
      <c r="F88" s="573"/>
    </row>
    <row r="89" spans="1:6" ht="223.5" customHeight="1">
      <c r="A89" s="41" t="s">
        <v>221</v>
      </c>
      <c r="B89" s="94" t="s">
        <v>222</v>
      </c>
      <c r="C89" s="61" t="s">
        <v>223</v>
      </c>
      <c r="D89" s="44">
        <v>5428</v>
      </c>
      <c r="E89" s="574"/>
      <c r="F89" s="556">
        <f>(D89*E89)</f>
        <v>0</v>
      </c>
    </row>
    <row r="90" spans="1:6" ht="15" customHeight="1">
      <c r="A90" s="41"/>
      <c r="B90" s="91"/>
      <c r="C90" s="95"/>
      <c r="D90" s="44"/>
      <c r="E90" s="575"/>
      <c r="F90" s="547"/>
    </row>
    <row r="91" spans="1:6" ht="88.5" customHeight="1">
      <c r="A91" s="41" t="s">
        <v>224</v>
      </c>
      <c r="B91" s="94" t="s">
        <v>225</v>
      </c>
      <c r="C91" s="61" t="s">
        <v>223</v>
      </c>
      <c r="D91" s="44">
        <v>5428</v>
      </c>
      <c r="E91" s="555"/>
      <c r="F91" s="556">
        <f>(D91*E91)</f>
        <v>0</v>
      </c>
    </row>
    <row r="92" spans="1:6" ht="15" customHeight="1">
      <c r="A92" s="41"/>
      <c r="B92" s="91"/>
      <c r="C92" s="96"/>
      <c r="D92" s="44"/>
      <c r="E92" s="557"/>
      <c r="F92" s="573"/>
    </row>
    <row r="93" spans="1:6" ht="222.75" customHeight="1">
      <c r="A93" s="41" t="s">
        <v>226</v>
      </c>
      <c r="B93" s="97" t="s">
        <v>227</v>
      </c>
      <c r="C93" s="61" t="s">
        <v>223</v>
      </c>
      <c r="D93" s="44">
        <v>5428</v>
      </c>
      <c r="E93" s="555"/>
      <c r="F93" s="556">
        <f>(D93*E93)</f>
        <v>0</v>
      </c>
    </row>
    <row r="94" spans="1:6" ht="14.25" customHeight="1">
      <c r="A94" s="41"/>
      <c r="B94" s="97"/>
      <c r="C94" s="61"/>
      <c r="D94" s="44"/>
      <c r="E94" s="557"/>
      <c r="F94" s="547"/>
    </row>
    <row r="95" spans="1:6" ht="321" customHeight="1">
      <c r="A95" s="41" t="s">
        <v>228</v>
      </c>
      <c r="B95" s="94" t="s">
        <v>229</v>
      </c>
      <c r="C95" s="61"/>
      <c r="D95" s="44"/>
      <c r="E95" s="557"/>
      <c r="F95" s="547"/>
    </row>
    <row r="96" spans="1:6" ht="15" customHeight="1">
      <c r="A96" s="41"/>
      <c r="B96" s="94" t="s">
        <v>230</v>
      </c>
      <c r="C96" s="61" t="s">
        <v>223</v>
      </c>
      <c r="D96" s="44">
        <v>350</v>
      </c>
      <c r="E96" s="555"/>
      <c r="F96" s="556">
        <f>(D96*E96)</f>
        <v>0</v>
      </c>
    </row>
    <row r="97" spans="1:6" ht="15" customHeight="1">
      <c r="A97" s="41"/>
      <c r="B97" s="94" t="s">
        <v>231</v>
      </c>
      <c r="C97" s="61" t="s">
        <v>223</v>
      </c>
      <c r="D97" s="44">
        <v>350</v>
      </c>
      <c r="E97" s="555"/>
      <c r="F97" s="556">
        <f>(D97*E97)</f>
        <v>0</v>
      </c>
    </row>
    <row r="98" spans="1:6" ht="30" customHeight="1">
      <c r="A98" s="41"/>
      <c r="B98" s="94" t="s">
        <v>232</v>
      </c>
      <c r="C98" s="61" t="s">
        <v>223</v>
      </c>
      <c r="D98" s="44">
        <v>350</v>
      </c>
      <c r="E98" s="555"/>
      <c r="F98" s="556">
        <f>(D98*E98)</f>
        <v>0</v>
      </c>
    </row>
    <row r="99" spans="1:6" ht="14.25" customHeight="1">
      <c r="A99" s="41"/>
      <c r="B99" s="91"/>
      <c r="C99" s="61"/>
      <c r="D99" s="44"/>
      <c r="E99" s="557"/>
      <c r="F99" s="547"/>
    </row>
    <row r="100" spans="1:6" ht="14.25" customHeight="1">
      <c r="A100" s="41"/>
      <c r="B100" s="91" t="s">
        <v>233</v>
      </c>
      <c r="C100" s="61"/>
      <c r="D100" s="44"/>
      <c r="E100" s="557"/>
      <c r="F100" s="547"/>
    </row>
    <row r="101" spans="1:6" ht="14.25" customHeight="1">
      <c r="A101" s="41"/>
      <c r="B101" s="91"/>
      <c r="C101" s="61"/>
      <c r="D101" s="44"/>
      <c r="E101" s="557"/>
      <c r="F101" s="547"/>
    </row>
    <row r="102" spans="1:6" ht="287.25" customHeight="1">
      <c r="A102" s="41" t="s">
        <v>234</v>
      </c>
      <c r="B102" s="94" t="s">
        <v>235</v>
      </c>
      <c r="C102" s="61" t="s">
        <v>223</v>
      </c>
      <c r="D102" s="44">
        <v>1570</v>
      </c>
      <c r="E102" s="555"/>
      <c r="F102" s="556">
        <f>(D102*E102)</f>
        <v>0</v>
      </c>
    </row>
    <row r="103" spans="1:6" ht="14.25" customHeight="1">
      <c r="A103" s="64"/>
      <c r="B103" s="94"/>
      <c r="C103" s="61"/>
      <c r="D103" s="44"/>
      <c r="E103" s="557"/>
      <c r="F103" s="547"/>
    </row>
    <row r="104" spans="1:6" ht="168" customHeight="1">
      <c r="A104" s="64" t="s">
        <v>236</v>
      </c>
      <c r="B104" s="94" t="s">
        <v>237</v>
      </c>
      <c r="C104" s="61" t="s">
        <v>238</v>
      </c>
      <c r="D104" s="44">
        <v>6535</v>
      </c>
      <c r="E104" s="555"/>
      <c r="F104" s="556">
        <f>(D104*E104)</f>
        <v>0</v>
      </c>
    </row>
    <row r="105" spans="1:6" ht="14.25" customHeight="1">
      <c r="A105" s="64"/>
      <c r="B105" s="91"/>
      <c r="C105" s="61"/>
      <c r="D105" s="44"/>
      <c r="E105" s="559"/>
      <c r="F105" s="549"/>
    </row>
    <row r="106" spans="1:6" ht="61.5" customHeight="1">
      <c r="A106" s="64" t="s">
        <v>239</v>
      </c>
      <c r="B106" s="94" t="s">
        <v>240</v>
      </c>
      <c r="C106" s="61" t="s">
        <v>241</v>
      </c>
      <c r="D106" s="44">
        <v>130</v>
      </c>
      <c r="E106" s="558"/>
      <c r="F106" s="556">
        <f>(D106*E106)</f>
        <v>0</v>
      </c>
    </row>
    <row r="107" spans="1:6">
      <c r="A107" s="64"/>
      <c r="B107" s="65"/>
      <c r="C107" s="66"/>
      <c r="D107" s="67"/>
      <c r="E107" s="560"/>
      <c r="F107" s="576"/>
    </row>
    <row r="108" spans="1:6" ht="15" thickBot="1">
      <c r="A108" s="78"/>
      <c r="B108" s="69" t="s">
        <v>242</v>
      </c>
      <c r="C108" s="79"/>
      <c r="D108" s="80"/>
      <c r="E108" s="561"/>
      <c r="F108" s="562">
        <f>SUM(F82:F106)</f>
        <v>0</v>
      </c>
    </row>
    <row r="109" spans="1:6">
      <c r="A109" s="130"/>
      <c r="B109" s="130"/>
      <c r="C109" s="81"/>
      <c r="D109" s="73"/>
      <c r="E109" s="557"/>
      <c r="F109" s="563"/>
    </row>
    <row r="110" spans="1:6" ht="15" thickBot="1">
      <c r="A110" s="130"/>
      <c r="B110" s="130"/>
      <c r="C110" s="81"/>
      <c r="D110" s="73"/>
      <c r="E110" s="557"/>
      <c r="F110" s="563"/>
    </row>
    <row r="111" spans="1:6">
      <c r="A111" s="74" t="s">
        <v>243</v>
      </c>
      <c r="B111" s="75" t="s">
        <v>244</v>
      </c>
      <c r="C111" s="76"/>
      <c r="D111" s="77"/>
      <c r="E111" s="564"/>
      <c r="F111" s="566"/>
    </row>
    <row r="112" spans="1:6">
      <c r="A112" s="82"/>
      <c r="B112" s="98"/>
      <c r="C112" s="81"/>
      <c r="D112" s="85"/>
      <c r="E112" s="567"/>
      <c r="F112" s="571"/>
    </row>
    <row r="113" spans="1:6" ht="316.5" customHeight="1">
      <c r="A113" s="41" t="s">
        <v>245</v>
      </c>
      <c r="B113" s="57" t="s">
        <v>246</v>
      </c>
      <c r="C113" s="56" t="s">
        <v>27</v>
      </c>
      <c r="D113" s="44">
        <v>57</v>
      </c>
      <c r="E113" s="555"/>
      <c r="F113" s="556">
        <f>(D113*E113)</f>
        <v>0</v>
      </c>
    </row>
    <row r="114" spans="1:6">
      <c r="A114" s="41"/>
      <c r="B114" s="91"/>
      <c r="C114" s="56"/>
      <c r="D114" s="44"/>
      <c r="E114" s="557"/>
      <c r="F114" s="547"/>
    </row>
    <row r="115" spans="1:6" ht="123.75" customHeight="1">
      <c r="A115" s="41" t="s">
        <v>247</v>
      </c>
      <c r="B115" s="94" t="s">
        <v>248</v>
      </c>
      <c r="C115" s="90" t="s">
        <v>35</v>
      </c>
      <c r="D115" s="44">
        <v>44</v>
      </c>
      <c r="E115" s="555"/>
      <c r="F115" s="556">
        <f>(D115*E115)</f>
        <v>0</v>
      </c>
    </row>
    <row r="116" spans="1:6">
      <c r="A116" s="41"/>
      <c r="B116" s="91"/>
      <c r="C116" s="56"/>
      <c r="D116" s="44"/>
      <c r="E116" s="557"/>
      <c r="F116" s="547"/>
    </row>
    <row r="117" spans="1:6" ht="178.5" customHeight="1">
      <c r="A117" s="41" t="s">
        <v>249</v>
      </c>
      <c r="B117" s="94" t="s">
        <v>250</v>
      </c>
      <c r="C117" s="56" t="s">
        <v>35</v>
      </c>
      <c r="D117" s="44">
        <v>6</v>
      </c>
      <c r="E117" s="555"/>
      <c r="F117" s="556">
        <f>(D117*E117)</f>
        <v>0</v>
      </c>
    </row>
    <row r="118" spans="1:6" ht="14.25" customHeight="1">
      <c r="A118" s="41"/>
      <c r="B118" s="91"/>
      <c r="C118" s="56"/>
      <c r="D118" s="44"/>
      <c r="E118" s="557"/>
      <c r="F118" s="547"/>
    </row>
    <row r="119" spans="1:6" ht="140.25">
      <c r="A119" s="41" t="s">
        <v>251</v>
      </c>
      <c r="B119" s="94" t="s">
        <v>252</v>
      </c>
      <c r="C119" s="56" t="s">
        <v>35</v>
      </c>
      <c r="D119" s="44">
        <v>38</v>
      </c>
      <c r="E119" s="555"/>
      <c r="F119" s="556">
        <f>(D119*E119)</f>
        <v>0</v>
      </c>
    </row>
    <row r="120" spans="1:6" ht="14.25" customHeight="1">
      <c r="A120" s="41"/>
      <c r="B120" s="91"/>
      <c r="C120" s="56"/>
      <c r="D120" s="44"/>
      <c r="E120" s="557"/>
      <c r="F120" s="547"/>
    </row>
    <row r="121" spans="1:6" ht="125.25" customHeight="1">
      <c r="A121" s="41" t="s">
        <v>253</v>
      </c>
      <c r="B121" s="94" t="s">
        <v>254</v>
      </c>
      <c r="C121" s="56" t="s">
        <v>35</v>
      </c>
      <c r="D121" s="44">
        <v>4</v>
      </c>
      <c r="E121" s="555"/>
      <c r="F121" s="556">
        <f>(D121*E121)</f>
        <v>0</v>
      </c>
    </row>
    <row r="122" spans="1:6" ht="14.25" customHeight="1">
      <c r="A122" s="41"/>
      <c r="B122" s="91"/>
      <c r="C122" s="56"/>
      <c r="D122" s="44"/>
      <c r="E122" s="557"/>
      <c r="F122" s="547"/>
    </row>
    <row r="123" spans="1:6" ht="153" customHeight="1">
      <c r="A123" s="41" t="s">
        <v>255</v>
      </c>
      <c r="B123" s="94" t="s">
        <v>256</v>
      </c>
      <c r="C123" s="56" t="s">
        <v>35</v>
      </c>
      <c r="D123" s="44">
        <v>85</v>
      </c>
      <c r="E123" s="555"/>
      <c r="F123" s="556">
        <f>(D123*E123)</f>
        <v>0</v>
      </c>
    </row>
    <row r="124" spans="1:6" ht="14.25" customHeight="1">
      <c r="A124" s="41"/>
      <c r="B124" s="91"/>
      <c r="C124" s="56"/>
      <c r="D124" s="44"/>
      <c r="E124" s="557"/>
      <c r="F124" s="547"/>
    </row>
    <row r="125" spans="1:6" ht="93.75" customHeight="1">
      <c r="A125" s="41" t="s">
        <v>257</v>
      </c>
      <c r="B125" s="91" t="s">
        <v>258</v>
      </c>
      <c r="C125" s="56"/>
      <c r="D125" s="44"/>
      <c r="E125" s="557"/>
      <c r="F125" s="547"/>
    </row>
    <row r="126" spans="1:6" ht="14.25" customHeight="1">
      <c r="A126" s="41"/>
      <c r="B126" s="91"/>
      <c r="C126" s="56"/>
      <c r="D126" s="44"/>
      <c r="E126" s="557"/>
      <c r="F126" s="547"/>
    </row>
    <row r="127" spans="1:6" ht="285.75" customHeight="1">
      <c r="A127" s="41" t="s">
        <v>259</v>
      </c>
      <c r="B127" s="94" t="s">
        <v>260</v>
      </c>
      <c r="C127" s="56" t="s">
        <v>193</v>
      </c>
      <c r="D127" s="44">
        <v>225</v>
      </c>
      <c r="E127" s="555"/>
      <c r="F127" s="556">
        <f>(D127*E127)</f>
        <v>0</v>
      </c>
    </row>
    <row r="128" spans="1:6" ht="15" customHeight="1">
      <c r="A128" s="41"/>
      <c r="B128" s="91"/>
      <c r="C128" s="56"/>
      <c r="D128" s="44"/>
      <c r="E128" s="557"/>
      <c r="F128" s="547"/>
    </row>
    <row r="129" spans="1:6" ht="236.25" customHeight="1">
      <c r="A129" s="41" t="s">
        <v>261</v>
      </c>
      <c r="B129" s="94" t="s">
        <v>262</v>
      </c>
      <c r="C129" s="56" t="s">
        <v>193</v>
      </c>
      <c r="D129" s="44">
        <v>110</v>
      </c>
      <c r="E129" s="555"/>
      <c r="F129" s="556">
        <f>(D129*E129)</f>
        <v>0</v>
      </c>
    </row>
    <row r="130" spans="1:6" ht="14.25" customHeight="1">
      <c r="A130" s="41"/>
      <c r="B130" s="91"/>
      <c r="C130" s="56"/>
      <c r="D130" s="44"/>
      <c r="E130" s="557"/>
      <c r="F130" s="547"/>
    </row>
    <row r="131" spans="1:6" ht="263.25" customHeight="1">
      <c r="A131" s="41" t="s">
        <v>263</v>
      </c>
      <c r="B131" s="94" t="s">
        <v>264</v>
      </c>
      <c r="C131" s="56" t="s">
        <v>27</v>
      </c>
      <c r="D131" s="44">
        <v>57</v>
      </c>
      <c r="E131" s="558"/>
      <c r="F131" s="577">
        <f>(D131*E131)</f>
        <v>0</v>
      </c>
    </row>
    <row r="132" spans="1:6" ht="14.25" customHeight="1">
      <c r="A132" s="64"/>
      <c r="B132" s="94"/>
      <c r="C132" s="56"/>
      <c r="D132" s="44"/>
      <c r="E132" s="559"/>
      <c r="F132" s="549"/>
    </row>
    <row r="133" spans="1:6" ht="321.75" customHeight="1">
      <c r="A133" s="64" t="s">
        <v>265</v>
      </c>
      <c r="B133" s="94" t="s">
        <v>266</v>
      </c>
      <c r="C133" s="56" t="s">
        <v>238</v>
      </c>
      <c r="D133" s="44">
        <v>3200</v>
      </c>
      <c r="E133" s="558"/>
      <c r="F133" s="577">
        <f>(D133*E133)</f>
        <v>0</v>
      </c>
    </row>
    <row r="134" spans="1:6" ht="14.25" customHeight="1">
      <c r="A134" s="64"/>
      <c r="B134" s="94"/>
      <c r="C134" s="56"/>
      <c r="D134" s="44"/>
      <c r="E134" s="559"/>
      <c r="F134" s="549"/>
    </row>
    <row r="135" spans="1:6" ht="163.5" customHeight="1">
      <c r="A135" s="64" t="s">
        <v>267</v>
      </c>
      <c r="B135" s="94" t="s">
        <v>268</v>
      </c>
      <c r="C135" s="56" t="s">
        <v>27</v>
      </c>
      <c r="D135" s="44">
        <v>24</v>
      </c>
      <c r="E135" s="558"/>
      <c r="F135" s="577">
        <f>(D135*E135)</f>
        <v>0</v>
      </c>
    </row>
    <row r="136" spans="1:6" ht="14.25" customHeight="1">
      <c r="A136" s="64"/>
      <c r="B136" s="94"/>
      <c r="C136" s="56"/>
      <c r="D136" s="44"/>
      <c r="E136" s="559"/>
      <c r="F136" s="549"/>
    </row>
    <row r="137" spans="1:6" ht="126.75" customHeight="1">
      <c r="A137" s="64" t="s">
        <v>269</v>
      </c>
      <c r="B137" s="94" t="s">
        <v>270</v>
      </c>
      <c r="C137" s="56" t="s">
        <v>193</v>
      </c>
      <c r="D137" s="44">
        <v>50</v>
      </c>
      <c r="E137" s="558"/>
      <c r="F137" s="577">
        <f>(D137*E137)</f>
        <v>0</v>
      </c>
    </row>
    <row r="138" spans="1:6" ht="14.25" customHeight="1">
      <c r="A138" s="64"/>
      <c r="B138" s="94"/>
      <c r="C138" s="56"/>
      <c r="D138" s="44"/>
      <c r="E138" s="559"/>
      <c r="F138" s="549"/>
    </row>
    <row r="139" spans="1:6" ht="121.5" customHeight="1">
      <c r="A139" s="64" t="s">
        <v>271</v>
      </c>
      <c r="B139" s="94" t="s">
        <v>272</v>
      </c>
      <c r="C139" s="56" t="s">
        <v>27</v>
      </c>
      <c r="D139" s="44">
        <v>63</v>
      </c>
      <c r="E139" s="558"/>
      <c r="F139" s="577">
        <f>(D139*E139)</f>
        <v>0</v>
      </c>
    </row>
    <row r="140" spans="1:6" ht="14.25" customHeight="1">
      <c r="A140" s="64"/>
      <c r="B140" s="94"/>
      <c r="C140" s="56"/>
      <c r="D140" s="44"/>
      <c r="E140" s="559"/>
      <c r="F140" s="549"/>
    </row>
    <row r="141" spans="1:6" ht="111.75" customHeight="1">
      <c r="A141" s="64" t="s">
        <v>273</v>
      </c>
      <c r="B141" s="94" t="s">
        <v>274</v>
      </c>
      <c r="C141" s="56" t="s">
        <v>27</v>
      </c>
      <c r="D141" s="44">
        <v>40</v>
      </c>
      <c r="E141" s="558"/>
      <c r="F141" s="577">
        <f>(D141*E141)</f>
        <v>0</v>
      </c>
    </row>
    <row r="142" spans="1:6">
      <c r="A142" s="64"/>
      <c r="B142" s="65"/>
      <c r="C142" s="66"/>
      <c r="D142" s="67"/>
      <c r="E142" s="560"/>
      <c r="F142" s="576"/>
    </row>
    <row r="143" spans="1:6" ht="15" thickBot="1">
      <c r="A143" s="78"/>
      <c r="B143" s="69" t="s">
        <v>275</v>
      </c>
      <c r="C143" s="79"/>
      <c r="D143" s="80"/>
      <c r="E143" s="561"/>
      <c r="F143" s="562">
        <f>SUM(F111:G141)</f>
        <v>0</v>
      </c>
    </row>
    <row r="144" spans="1:6">
      <c r="A144" s="130"/>
      <c r="B144" s="130"/>
      <c r="C144" s="81"/>
      <c r="D144" s="73"/>
      <c r="E144" s="557"/>
      <c r="F144" s="563"/>
    </row>
    <row r="145" spans="1:6" ht="15" thickBot="1">
      <c r="A145" s="130"/>
      <c r="B145" s="130"/>
      <c r="C145" s="81"/>
      <c r="D145" s="73"/>
      <c r="E145" s="557"/>
      <c r="F145" s="563"/>
    </row>
    <row r="146" spans="1:6" ht="15" customHeight="1">
      <c r="A146" s="74" t="s">
        <v>276</v>
      </c>
      <c r="B146" s="75" t="s">
        <v>277</v>
      </c>
      <c r="C146" s="76"/>
      <c r="D146" s="77"/>
      <c r="E146" s="564"/>
      <c r="F146" s="566"/>
    </row>
    <row r="147" spans="1:6">
      <c r="A147" s="82"/>
      <c r="B147" s="83"/>
      <c r="C147" s="84"/>
      <c r="D147" s="85"/>
      <c r="E147" s="567"/>
      <c r="F147" s="568"/>
    </row>
    <row r="148" spans="1:6" ht="233.25" customHeight="1">
      <c r="A148" s="64" t="s">
        <v>278</v>
      </c>
      <c r="B148" s="57" t="s">
        <v>279</v>
      </c>
      <c r="C148" s="61" t="s">
        <v>158</v>
      </c>
      <c r="D148" s="44">
        <v>80</v>
      </c>
      <c r="E148" s="555"/>
      <c r="F148" s="556">
        <f>(D148*E148)</f>
        <v>0</v>
      </c>
    </row>
    <row r="149" spans="1:6">
      <c r="A149" s="64"/>
      <c r="B149" s="57"/>
      <c r="C149" s="61"/>
      <c r="D149" s="44"/>
      <c r="E149" s="557"/>
      <c r="F149" s="547"/>
    </row>
    <row r="150" spans="1:6" ht="192.75" customHeight="1">
      <c r="A150" s="64" t="s">
        <v>280</v>
      </c>
      <c r="B150" s="60" t="s">
        <v>281</v>
      </c>
      <c r="C150" s="61" t="s">
        <v>29</v>
      </c>
      <c r="D150" s="44">
        <v>48</v>
      </c>
      <c r="E150" s="555"/>
      <c r="F150" s="556">
        <f>(D150*E150)</f>
        <v>0</v>
      </c>
    </row>
    <row r="151" spans="1:6">
      <c r="A151" s="64"/>
      <c r="B151" s="57"/>
      <c r="C151" s="61"/>
      <c r="D151" s="44"/>
      <c r="E151" s="557"/>
      <c r="F151" s="547"/>
    </row>
    <row r="152" spans="1:6" ht="241.5" customHeight="1">
      <c r="A152" s="64" t="s">
        <v>282</v>
      </c>
      <c r="B152" s="57" t="s">
        <v>283</v>
      </c>
      <c r="C152" s="61" t="s">
        <v>193</v>
      </c>
      <c r="D152" s="44">
        <v>35</v>
      </c>
      <c r="E152" s="555"/>
      <c r="F152" s="556">
        <f>(D152*E152)</f>
        <v>0</v>
      </c>
    </row>
    <row r="153" spans="1:6">
      <c r="A153" s="64"/>
      <c r="B153" s="57"/>
      <c r="C153" s="61"/>
      <c r="D153" s="44"/>
      <c r="E153" s="557"/>
      <c r="F153" s="547"/>
    </row>
    <row r="154" spans="1:6" ht="264.75" customHeight="1">
      <c r="A154" s="64" t="s">
        <v>284</v>
      </c>
      <c r="B154" s="57" t="s">
        <v>285</v>
      </c>
      <c r="C154" s="61" t="s">
        <v>149</v>
      </c>
      <c r="D154" s="44">
        <v>1</v>
      </c>
      <c r="E154" s="555"/>
      <c r="F154" s="556">
        <f>(D154*E154)</f>
        <v>0</v>
      </c>
    </row>
    <row r="155" spans="1:6" ht="14.25" customHeight="1">
      <c r="A155" s="64"/>
      <c r="B155" s="60"/>
      <c r="C155" s="61"/>
      <c r="D155" s="44"/>
      <c r="E155" s="557"/>
      <c r="F155" s="547"/>
    </row>
    <row r="156" spans="1:6" ht="205.5" customHeight="1">
      <c r="A156" s="64" t="s">
        <v>286</v>
      </c>
      <c r="B156" s="57" t="s">
        <v>1139</v>
      </c>
      <c r="C156" s="61" t="s">
        <v>193</v>
      </c>
      <c r="D156" s="44">
        <v>425</v>
      </c>
      <c r="E156" s="555"/>
      <c r="F156" s="556">
        <f>(D156*E156)</f>
        <v>0</v>
      </c>
    </row>
    <row r="157" spans="1:6" ht="14.25" customHeight="1">
      <c r="A157" s="64"/>
      <c r="B157" s="57"/>
      <c r="C157" s="61"/>
      <c r="D157" s="44"/>
      <c r="E157" s="557"/>
      <c r="F157" s="547"/>
    </row>
    <row r="158" spans="1:6" ht="242.25" customHeight="1">
      <c r="A158" s="64" t="s">
        <v>287</v>
      </c>
      <c r="B158" s="57" t="s">
        <v>1140</v>
      </c>
      <c r="C158" s="61" t="s">
        <v>193</v>
      </c>
      <c r="D158" s="44">
        <v>260</v>
      </c>
      <c r="E158" s="555"/>
      <c r="F158" s="556">
        <f>(D158*E158)</f>
        <v>0</v>
      </c>
    </row>
    <row r="159" spans="1:6">
      <c r="A159" s="64"/>
      <c r="B159" s="57"/>
      <c r="C159" s="61"/>
      <c r="D159" s="44"/>
      <c r="E159" s="557"/>
      <c r="F159" s="547"/>
    </row>
    <row r="160" spans="1:6" ht="168" customHeight="1">
      <c r="A160" s="64" t="s">
        <v>288</v>
      </c>
      <c r="B160" s="57" t="s">
        <v>1141</v>
      </c>
      <c r="C160" s="61" t="s">
        <v>193</v>
      </c>
      <c r="D160" s="44">
        <v>60</v>
      </c>
      <c r="E160" s="555"/>
      <c r="F160" s="556">
        <f>(D160*E160)</f>
        <v>0</v>
      </c>
    </row>
    <row r="161" spans="1:6" ht="14.25" customHeight="1">
      <c r="A161" s="64"/>
      <c r="B161" s="60"/>
      <c r="C161" s="61"/>
      <c r="D161" s="44"/>
      <c r="E161" s="557"/>
      <c r="F161" s="547"/>
    </row>
    <row r="162" spans="1:6" ht="241.5" customHeight="1">
      <c r="A162" s="64" t="s">
        <v>289</v>
      </c>
      <c r="B162" s="57" t="s">
        <v>290</v>
      </c>
      <c r="C162" s="61" t="s">
        <v>158</v>
      </c>
      <c r="D162" s="44">
        <v>12</v>
      </c>
      <c r="E162" s="555"/>
      <c r="F162" s="556">
        <f>(D162*E162)</f>
        <v>0</v>
      </c>
    </row>
    <row r="163" spans="1:6">
      <c r="A163" s="82"/>
      <c r="B163" s="86"/>
      <c r="C163" s="87"/>
      <c r="D163" s="88"/>
      <c r="E163" s="557"/>
      <c r="F163" s="569"/>
    </row>
    <row r="164" spans="1:6" ht="15" thickBot="1">
      <c r="A164" s="78"/>
      <c r="B164" s="69" t="s">
        <v>291</v>
      </c>
      <c r="C164" s="79"/>
      <c r="D164" s="80"/>
      <c r="E164" s="561"/>
      <c r="F164" s="562">
        <f>SUM(F148:F163)</f>
        <v>0</v>
      </c>
    </row>
    <row r="165" spans="1:6">
      <c r="A165" s="130"/>
      <c r="B165" s="130"/>
      <c r="C165" s="81"/>
      <c r="D165" s="73"/>
      <c r="E165" s="557"/>
      <c r="F165" s="563"/>
    </row>
    <row r="166" spans="1:6">
      <c r="A166" s="130"/>
      <c r="B166" s="130"/>
      <c r="C166" s="81"/>
      <c r="D166" s="73"/>
      <c r="E166" s="557"/>
      <c r="F166" s="563"/>
    </row>
    <row r="167" spans="1:6" ht="14.25" customHeight="1" thickBot="1">
      <c r="A167" s="99"/>
      <c r="B167" s="130"/>
      <c r="C167" s="81"/>
      <c r="D167" s="73"/>
      <c r="E167" s="578"/>
      <c r="F167" s="563"/>
    </row>
    <row r="168" spans="1:6">
      <c r="A168" s="74" t="s">
        <v>292</v>
      </c>
      <c r="B168" s="75" t="s">
        <v>293</v>
      </c>
      <c r="C168" s="76"/>
      <c r="D168" s="77"/>
      <c r="E168" s="564"/>
      <c r="F168" s="566"/>
    </row>
    <row r="169" spans="1:6">
      <c r="A169" s="82"/>
      <c r="B169" s="100"/>
      <c r="C169" s="101"/>
      <c r="D169" s="102"/>
      <c r="E169" s="579"/>
      <c r="F169" s="580"/>
    </row>
    <row r="170" spans="1:6">
      <c r="A170" s="51" t="s">
        <v>294</v>
      </c>
      <c r="B170" s="103" t="s">
        <v>295</v>
      </c>
      <c r="C170" s="53"/>
      <c r="D170" s="54"/>
      <c r="E170" s="581"/>
      <c r="F170" s="553"/>
    </row>
    <row r="171" spans="1:6">
      <c r="A171" s="82"/>
      <c r="B171" s="83"/>
      <c r="C171" s="84"/>
      <c r="D171" s="85"/>
      <c r="E171" s="567"/>
      <c r="F171" s="568"/>
    </row>
    <row r="172" spans="1:6" ht="51">
      <c r="A172" s="82"/>
      <c r="B172" s="104" t="s">
        <v>1142</v>
      </c>
      <c r="C172" s="87"/>
      <c r="D172" s="88"/>
      <c r="E172" s="559"/>
      <c r="F172" s="569"/>
    </row>
    <row r="173" spans="1:6" ht="16.5" customHeight="1">
      <c r="A173" s="82"/>
      <c r="B173" s="760"/>
      <c r="C173" s="87"/>
      <c r="D173" s="88"/>
      <c r="E173" s="559"/>
      <c r="F173" s="569"/>
    </row>
    <row r="174" spans="1:6" ht="51">
      <c r="A174" s="82"/>
      <c r="B174" s="104" t="s">
        <v>1143</v>
      </c>
      <c r="C174" s="87"/>
      <c r="D174" s="88"/>
      <c r="E174" s="559"/>
      <c r="F174" s="569"/>
    </row>
    <row r="175" spans="1:6" ht="14.25" customHeight="1">
      <c r="A175" s="82"/>
      <c r="B175" s="105"/>
      <c r="C175" s="87"/>
      <c r="D175" s="88"/>
      <c r="E175" s="559"/>
      <c r="F175" s="569"/>
    </row>
    <row r="176" spans="1:6" ht="89.25">
      <c r="A176" s="64" t="s">
        <v>296</v>
      </c>
      <c r="B176" s="106" t="s">
        <v>1144</v>
      </c>
      <c r="C176" s="56"/>
      <c r="D176" s="44"/>
      <c r="E176" s="558"/>
      <c r="F176" s="556"/>
    </row>
    <row r="177" spans="1:6" ht="16.5" customHeight="1">
      <c r="A177" s="82"/>
      <c r="B177" s="760"/>
      <c r="C177" s="87"/>
      <c r="D177" s="88"/>
      <c r="E177" s="559"/>
      <c r="F177" s="569"/>
    </row>
    <row r="178" spans="1:6" ht="89.25">
      <c r="A178" s="64"/>
      <c r="B178" s="106" t="s">
        <v>1184</v>
      </c>
      <c r="C178" s="56" t="s">
        <v>27</v>
      </c>
      <c r="D178" s="44">
        <v>1530</v>
      </c>
      <c r="E178" s="558"/>
      <c r="F178" s="556">
        <f t="shared" ref="F178" si="0">(D178*E178)</f>
        <v>0</v>
      </c>
    </row>
    <row r="179" spans="1:6" ht="102">
      <c r="A179" s="64" t="s">
        <v>297</v>
      </c>
      <c r="B179" s="106" t="s">
        <v>1145</v>
      </c>
      <c r="C179" s="56"/>
      <c r="D179" s="44"/>
      <c r="E179" s="558"/>
      <c r="F179" s="556"/>
    </row>
    <row r="180" spans="1:6" ht="16.5" customHeight="1">
      <c r="A180" s="82"/>
      <c r="B180" s="760"/>
      <c r="C180" s="87"/>
      <c r="D180" s="88"/>
      <c r="E180" s="559"/>
      <c r="F180" s="569"/>
    </row>
    <row r="181" spans="1:6" ht="76.5">
      <c r="A181" s="64"/>
      <c r="B181" s="106" t="s">
        <v>1146</v>
      </c>
      <c r="C181" s="56" t="s">
        <v>27</v>
      </c>
      <c r="D181" s="44">
        <v>330</v>
      </c>
      <c r="E181" s="558"/>
      <c r="F181" s="556">
        <f t="shared" ref="F181" si="1">(D181*E181)</f>
        <v>0</v>
      </c>
    </row>
    <row r="182" spans="1:6" ht="102">
      <c r="A182" s="64" t="s">
        <v>298</v>
      </c>
      <c r="B182" s="106" t="s">
        <v>1185</v>
      </c>
      <c r="C182" s="56"/>
      <c r="D182" s="44"/>
      <c r="E182" s="558"/>
      <c r="F182" s="556"/>
    </row>
    <row r="183" spans="1:6" ht="16.5" customHeight="1">
      <c r="A183" s="82"/>
      <c r="B183" s="760"/>
      <c r="C183" s="87"/>
      <c r="D183" s="88"/>
      <c r="E183" s="559"/>
      <c r="F183" s="569"/>
    </row>
    <row r="184" spans="1:6" ht="76.5">
      <c r="A184" s="64"/>
      <c r="B184" s="106" t="s">
        <v>1146</v>
      </c>
      <c r="C184" s="56" t="s">
        <v>27</v>
      </c>
      <c r="D184" s="44">
        <v>110</v>
      </c>
      <c r="E184" s="558"/>
      <c r="F184" s="556">
        <f t="shared" ref="F184" si="2">(D184*E184)</f>
        <v>0</v>
      </c>
    </row>
    <row r="185" spans="1:6" ht="89.25">
      <c r="A185" s="64" t="s">
        <v>299</v>
      </c>
      <c r="B185" s="106" t="s">
        <v>1147</v>
      </c>
      <c r="C185" s="56"/>
      <c r="D185" s="44"/>
      <c r="E185" s="558"/>
      <c r="F185" s="556"/>
    </row>
    <row r="186" spans="1:6" ht="16.5" customHeight="1">
      <c r="A186" s="82"/>
      <c r="B186" s="760"/>
      <c r="C186" s="87"/>
      <c r="D186" s="88"/>
      <c r="E186" s="559"/>
      <c r="F186" s="569"/>
    </row>
    <row r="187" spans="1:6" ht="76.5">
      <c r="A187" s="64"/>
      <c r="B187" s="106" t="s">
        <v>1186</v>
      </c>
      <c r="C187" s="56" t="s">
        <v>27</v>
      </c>
      <c r="D187" s="44">
        <v>180</v>
      </c>
      <c r="E187" s="558"/>
      <c r="F187" s="556">
        <f t="shared" ref="F187" si="3">(D187*E187)</f>
        <v>0</v>
      </c>
    </row>
    <row r="188" spans="1:6" ht="16.5" customHeight="1">
      <c r="A188" s="82"/>
      <c r="B188" s="760"/>
      <c r="C188" s="87"/>
      <c r="D188" s="88"/>
      <c r="E188" s="559"/>
      <c r="F188" s="569"/>
    </row>
    <row r="189" spans="1:6" ht="102">
      <c r="A189" s="64" t="s">
        <v>300</v>
      </c>
      <c r="B189" s="106" t="s">
        <v>1148</v>
      </c>
      <c r="C189" s="56"/>
      <c r="D189" s="44"/>
      <c r="E189" s="558"/>
      <c r="F189" s="556"/>
    </row>
    <row r="190" spans="1:6" ht="16.5" customHeight="1">
      <c r="A190" s="82"/>
      <c r="B190" s="760"/>
      <c r="C190" s="87"/>
      <c r="D190" s="88"/>
      <c r="E190" s="559"/>
      <c r="F190" s="569"/>
    </row>
    <row r="191" spans="1:6" ht="76.5">
      <c r="A191" s="64"/>
      <c r="B191" s="106" t="s">
        <v>1149</v>
      </c>
      <c r="C191" s="56" t="s">
        <v>27</v>
      </c>
      <c r="D191" s="44">
        <v>41</v>
      </c>
      <c r="E191" s="558"/>
      <c r="F191" s="556">
        <f t="shared" ref="F191" si="4">(D191*E191)</f>
        <v>0</v>
      </c>
    </row>
    <row r="192" spans="1:6" ht="102">
      <c r="A192" s="64" t="s">
        <v>301</v>
      </c>
      <c r="B192" s="106" t="s">
        <v>1150</v>
      </c>
      <c r="C192" s="56"/>
      <c r="D192" s="44"/>
      <c r="E192" s="558"/>
      <c r="F192" s="556"/>
    </row>
    <row r="193" spans="1:6" ht="16.5" customHeight="1">
      <c r="A193" s="82"/>
      <c r="B193" s="760"/>
      <c r="C193" s="87"/>
      <c r="D193" s="88"/>
      <c r="E193" s="559"/>
      <c r="F193" s="569"/>
    </row>
    <row r="194" spans="1:6" ht="76.5">
      <c r="A194" s="64"/>
      <c r="B194" s="106" t="s">
        <v>1149</v>
      </c>
      <c r="C194" s="56" t="s">
        <v>27</v>
      </c>
      <c r="D194" s="44">
        <v>27</v>
      </c>
      <c r="E194" s="558"/>
      <c r="F194" s="556">
        <f t="shared" ref="F194" si="5">(D194*E194)</f>
        <v>0</v>
      </c>
    </row>
    <row r="195" spans="1:6" ht="102">
      <c r="A195" s="64" t="s">
        <v>302</v>
      </c>
      <c r="B195" s="106" t="s">
        <v>1151</v>
      </c>
      <c r="C195" s="56"/>
      <c r="D195" s="44"/>
      <c r="E195" s="558"/>
      <c r="F195" s="556"/>
    </row>
    <row r="196" spans="1:6" ht="16.5" customHeight="1">
      <c r="A196" s="82"/>
      <c r="B196" s="760"/>
      <c r="C196" s="87"/>
      <c r="D196" s="88"/>
      <c r="E196" s="559"/>
      <c r="F196" s="569"/>
    </row>
    <row r="197" spans="1:6" ht="76.5">
      <c r="A197" s="64"/>
      <c r="B197" s="106" t="s">
        <v>1152</v>
      </c>
      <c r="C197" s="56" t="s">
        <v>29</v>
      </c>
      <c r="D197" s="44">
        <v>7</v>
      </c>
      <c r="E197" s="558"/>
      <c r="F197" s="556">
        <f t="shared" ref="F197" si="6">(D197*E197)</f>
        <v>0</v>
      </c>
    </row>
    <row r="198" spans="1:6" ht="114.75">
      <c r="A198" s="64" t="s">
        <v>303</v>
      </c>
      <c r="B198" s="106" t="s">
        <v>1187</v>
      </c>
      <c r="C198" s="56"/>
      <c r="D198" s="44"/>
      <c r="E198" s="558"/>
      <c r="F198" s="556"/>
    </row>
    <row r="199" spans="1:6" ht="16.5" customHeight="1">
      <c r="A199" s="82"/>
      <c r="B199" s="760"/>
      <c r="C199" s="87"/>
      <c r="D199" s="88"/>
      <c r="E199" s="559"/>
      <c r="F199" s="569"/>
    </row>
    <row r="200" spans="1:6" ht="76.5">
      <c r="A200" s="64"/>
      <c r="B200" s="106" t="s">
        <v>1153</v>
      </c>
      <c r="C200" s="56" t="s">
        <v>193</v>
      </c>
      <c r="D200" s="44">
        <v>86.5</v>
      </c>
      <c r="E200" s="558"/>
      <c r="F200" s="556">
        <f t="shared" ref="F200" si="7">(D200*E200)</f>
        <v>0</v>
      </c>
    </row>
    <row r="201" spans="1:6" ht="114.75">
      <c r="A201" s="64" t="s">
        <v>304</v>
      </c>
      <c r="B201" s="106" t="s">
        <v>1154</v>
      </c>
      <c r="C201" s="56"/>
      <c r="D201" s="44"/>
      <c r="E201" s="558"/>
      <c r="F201" s="556"/>
    </row>
    <row r="202" spans="1:6" ht="16.5" customHeight="1">
      <c r="A202" s="82"/>
      <c r="B202" s="760"/>
      <c r="C202" s="87"/>
      <c r="D202" s="88"/>
      <c r="E202" s="559"/>
      <c r="F202" s="569"/>
    </row>
    <row r="203" spans="1:6" ht="76.5">
      <c r="A203" s="64"/>
      <c r="B203" s="106" t="s">
        <v>1155</v>
      </c>
      <c r="C203" s="56" t="s">
        <v>29</v>
      </c>
      <c r="D203" s="44">
        <v>1</v>
      </c>
      <c r="E203" s="558"/>
      <c r="F203" s="556">
        <f t="shared" ref="F203" si="8">(D203*E203)</f>
        <v>0</v>
      </c>
    </row>
    <row r="204" spans="1:6" ht="102">
      <c r="A204" s="64" t="s">
        <v>305</v>
      </c>
      <c r="B204" s="106" t="s">
        <v>1156</v>
      </c>
      <c r="C204" s="56"/>
      <c r="D204" s="44"/>
      <c r="E204" s="558"/>
      <c r="F204" s="556"/>
    </row>
    <row r="205" spans="1:6" ht="16.5" customHeight="1">
      <c r="A205" s="82"/>
      <c r="B205" s="760"/>
      <c r="C205" s="87"/>
      <c r="D205" s="88"/>
      <c r="E205" s="559"/>
      <c r="F205" s="569"/>
    </row>
    <row r="206" spans="1:6" ht="76.5">
      <c r="A206" s="64"/>
      <c r="B206" s="106" t="s">
        <v>1155</v>
      </c>
      <c r="C206" s="56" t="s">
        <v>29</v>
      </c>
      <c r="D206" s="44">
        <v>2</v>
      </c>
      <c r="E206" s="558"/>
      <c r="F206" s="556">
        <f t="shared" ref="F206" si="9">(D206*E206)</f>
        <v>0</v>
      </c>
    </row>
    <row r="207" spans="1:6" ht="127.5">
      <c r="A207" s="64" t="s">
        <v>306</v>
      </c>
      <c r="B207" s="104" t="s">
        <v>1157</v>
      </c>
      <c r="C207" s="56"/>
      <c r="D207" s="44"/>
      <c r="E207" s="558"/>
      <c r="F207" s="556"/>
    </row>
    <row r="208" spans="1:6" ht="16.5" customHeight="1">
      <c r="A208" s="82"/>
      <c r="B208" s="760"/>
      <c r="C208" s="87"/>
      <c r="D208" s="88"/>
      <c r="E208" s="559"/>
      <c r="F208" s="569"/>
    </row>
    <row r="209" spans="1:18" ht="89.25">
      <c r="A209" s="64"/>
      <c r="B209" s="104" t="s">
        <v>1158</v>
      </c>
      <c r="C209" s="56" t="s">
        <v>29</v>
      </c>
      <c r="D209" s="44">
        <v>8</v>
      </c>
      <c r="E209" s="558"/>
      <c r="F209" s="556">
        <f t="shared" ref="F209" si="10">(D209*E209)</f>
        <v>0</v>
      </c>
    </row>
    <row r="210" spans="1:18" ht="211.5" customHeight="1">
      <c r="A210" s="64" t="s">
        <v>307</v>
      </c>
      <c r="B210" s="106" t="s">
        <v>308</v>
      </c>
      <c r="C210" s="56" t="s">
        <v>29</v>
      </c>
      <c r="D210" s="44">
        <v>4</v>
      </c>
      <c r="E210" s="558"/>
      <c r="F210" s="556">
        <f t="shared" ref="F210:F211" si="11">(D210*E210)</f>
        <v>0</v>
      </c>
    </row>
    <row r="211" spans="1:18" ht="210" customHeight="1">
      <c r="A211" s="64" t="s">
        <v>309</v>
      </c>
      <c r="B211" s="106" t="s">
        <v>310</v>
      </c>
      <c r="C211" s="56" t="s">
        <v>29</v>
      </c>
      <c r="D211" s="44">
        <v>4</v>
      </c>
      <c r="E211" s="558"/>
      <c r="F211" s="556">
        <f t="shared" si="11"/>
        <v>0</v>
      </c>
    </row>
    <row r="212" spans="1:18" ht="127.5">
      <c r="A212" s="64" t="s">
        <v>311</v>
      </c>
      <c r="B212" s="106" t="s">
        <v>1159</v>
      </c>
      <c r="C212" s="56"/>
      <c r="D212" s="44"/>
      <c r="E212" s="558"/>
      <c r="F212" s="556"/>
    </row>
    <row r="213" spans="1:18" ht="16.5" customHeight="1">
      <c r="A213" s="82"/>
      <c r="B213" s="760"/>
      <c r="C213" s="87"/>
      <c r="D213" s="88"/>
      <c r="E213" s="559"/>
      <c r="F213" s="569"/>
    </row>
    <row r="214" spans="1:18" ht="76.5">
      <c r="A214" s="64"/>
      <c r="B214" s="106" t="s">
        <v>1160</v>
      </c>
      <c r="C214" s="56" t="s">
        <v>29</v>
      </c>
      <c r="D214" s="44">
        <v>3</v>
      </c>
      <c r="E214" s="558"/>
      <c r="F214" s="556">
        <f t="shared" ref="F214" si="12">(D214*E214)</f>
        <v>0</v>
      </c>
    </row>
    <row r="215" spans="1:18" ht="15" customHeight="1">
      <c r="A215" s="64"/>
      <c r="B215" s="108"/>
      <c r="C215" s="107"/>
      <c r="D215" s="88"/>
      <c r="E215" s="559"/>
      <c r="F215" s="569"/>
    </row>
    <row r="216" spans="1:18" s="111" customFormat="1" ht="15" customHeight="1" thickBot="1">
      <c r="A216" s="68"/>
      <c r="B216" s="69" t="s">
        <v>312</v>
      </c>
      <c r="C216" s="109"/>
      <c r="D216" s="80"/>
      <c r="E216" s="561"/>
      <c r="F216" s="562">
        <f>SUM(F172:F214)</f>
        <v>0</v>
      </c>
      <c r="G216" s="110"/>
      <c r="H216" s="36"/>
      <c r="I216" s="36"/>
      <c r="J216" s="36"/>
      <c r="K216" s="36"/>
      <c r="L216" s="36"/>
      <c r="M216" s="36"/>
      <c r="N216" s="36"/>
      <c r="O216" s="36"/>
      <c r="P216" s="36"/>
      <c r="Q216" s="36"/>
      <c r="R216" s="36"/>
    </row>
    <row r="217" spans="1:18" ht="15" customHeight="1">
      <c r="A217" s="112"/>
      <c r="B217" s="113"/>
      <c r="C217" s="114"/>
      <c r="D217" s="115"/>
      <c r="E217" s="582"/>
      <c r="F217" s="583"/>
    </row>
    <row r="218" spans="1:18" ht="13.5" customHeight="1" thickBot="1">
      <c r="A218" s="64"/>
      <c r="B218" s="72"/>
      <c r="C218" s="59"/>
      <c r="D218" s="46"/>
      <c r="E218" s="557"/>
      <c r="F218" s="584"/>
    </row>
    <row r="219" spans="1:18" ht="13.5" customHeight="1">
      <c r="A219" s="74" t="s">
        <v>313</v>
      </c>
      <c r="B219" s="75" t="s">
        <v>314</v>
      </c>
      <c r="C219" s="116"/>
      <c r="D219" s="117"/>
      <c r="E219" s="564"/>
      <c r="F219" s="585"/>
    </row>
    <row r="220" spans="1:18" ht="13.5" customHeight="1">
      <c r="A220" s="118"/>
      <c r="B220" s="83"/>
      <c r="C220" s="119"/>
      <c r="D220" s="120"/>
      <c r="E220" s="567"/>
      <c r="F220" s="586"/>
    </row>
    <row r="221" spans="1:18" ht="191.25">
      <c r="A221" s="82"/>
      <c r="B221" s="121" t="s">
        <v>315</v>
      </c>
      <c r="C221" s="122"/>
      <c r="D221" s="44"/>
      <c r="E221" s="559"/>
      <c r="F221" s="547"/>
    </row>
    <row r="222" spans="1:18" ht="115.5" thickBot="1">
      <c r="A222" s="123"/>
      <c r="B222" s="124" t="s">
        <v>316</v>
      </c>
      <c r="C222" s="125"/>
      <c r="D222" s="126"/>
      <c r="E222" s="587"/>
      <c r="F222" s="588"/>
    </row>
    <row r="223" spans="1:18" ht="166.5" thickTop="1">
      <c r="A223" s="64" t="s">
        <v>317</v>
      </c>
      <c r="B223" s="57" t="s">
        <v>1161</v>
      </c>
      <c r="C223" s="56"/>
      <c r="D223" s="44"/>
      <c r="E223" s="558"/>
      <c r="F223" s="556"/>
    </row>
    <row r="224" spans="1:18" ht="16.5" customHeight="1">
      <c r="A224" s="82"/>
      <c r="B224" s="760"/>
      <c r="C224" s="87"/>
      <c r="D224" s="88"/>
      <c r="E224" s="559"/>
      <c r="F224" s="569"/>
    </row>
    <row r="225" spans="1:6" ht="25.5">
      <c r="A225" s="64"/>
      <c r="B225" s="57" t="s">
        <v>1162</v>
      </c>
      <c r="C225" s="56" t="s">
        <v>29</v>
      </c>
      <c r="D225" s="44">
        <v>1</v>
      </c>
      <c r="E225" s="558"/>
      <c r="F225" s="556">
        <f t="shared" ref="F225" si="13">(D225*E225)</f>
        <v>0</v>
      </c>
    </row>
    <row r="226" spans="1:6" ht="165.75">
      <c r="A226" s="64" t="s">
        <v>318</v>
      </c>
      <c r="B226" s="57" t="s">
        <v>1163</v>
      </c>
      <c r="C226" s="56"/>
      <c r="D226" s="44"/>
      <c r="E226" s="558"/>
      <c r="F226" s="556"/>
    </row>
    <row r="227" spans="1:6" ht="16.5" customHeight="1">
      <c r="A227" s="82"/>
      <c r="B227" s="760"/>
      <c r="C227" s="87"/>
      <c r="D227" s="88"/>
      <c r="E227" s="559"/>
      <c r="F227" s="569"/>
    </row>
    <row r="228" spans="1:6" ht="25.5">
      <c r="A228" s="64"/>
      <c r="B228" s="57" t="s">
        <v>1162</v>
      </c>
      <c r="C228" s="56" t="s">
        <v>29</v>
      </c>
      <c r="D228" s="44">
        <v>1</v>
      </c>
      <c r="E228" s="558"/>
      <c r="F228" s="556">
        <f t="shared" ref="F228" si="14">(D228*E228)</f>
        <v>0</v>
      </c>
    </row>
    <row r="229" spans="1:6" ht="153">
      <c r="A229" s="64" t="s">
        <v>319</v>
      </c>
      <c r="B229" s="106" t="s">
        <v>1164</v>
      </c>
      <c r="C229" s="56"/>
      <c r="D229" s="44"/>
      <c r="E229" s="558"/>
      <c r="F229" s="556"/>
    </row>
    <row r="230" spans="1:6" ht="16.5" customHeight="1">
      <c r="A230" s="82"/>
      <c r="B230" s="760"/>
      <c r="C230" s="87"/>
      <c r="D230" s="88"/>
      <c r="E230" s="559"/>
      <c r="F230" s="569"/>
    </row>
    <row r="231" spans="1:6" ht="25.5">
      <c r="A231" s="64"/>
      <c r="B231" s="57" t="s">
        <v>1162</v>
      </c>
      <c r="C231" s="56" t="s">
        <v>29</v>
      </c>
      <c r="D231" s="44">
        <v>1</v>
      </c>
      <c r="E231" s="558"/>
      <c r="F231" s="556">
        <f t="shared" ref="F231" si="15">(D231*E231)</f>
        <v>0</v>
      </c>
    </row>
    <row r="232" spans="1:6" ht="204">
      <c r="A232" s="64" t="s">
        <v>320</v>
      </c>
      <c r="B232" s="106" t="s">
        <v>1165</v>
      </c>
      <c r="C232" s="56"/>
      <c r="D232" s="44"/>
      <c r="E232" s="558"/>
      <c r="F232" s="556"/>
    </row>
    <row r="233" spans="1:6" ht="16.5" customHeight="1">
      <c r="A233" s="82"/>
      <c r="B233" s="760"/>
      <c r="C233" s="87"/>
      <c r="D233" s="88"/>
      <c r="E233" s="559"/>
      <c r="F233" s="569"/>
    </row>
    <row r="234" spans="1:6" ht="25.5">
      <c r="A234" s="64"/>
      <c r="B234" s="57" t="s">
        <v>1162</v>
      </c>
      <c r="C234" s="56" t="s">
        <v>29</v>
      </c>
      <c r="D234" s="44">
        <v>2</v>
      </c>
      <c r="E234" s="558"/>
      <c r="F234" s="556">
        <f t="shared" ref="F234" si="16">(D234*E234)</f>
        <v>0</v>
      </c>
    </row>
    <row r="235" spans="1:6" ht="204">
      <c r="A235" s="64" t="s">
        <v>321</v>
      </c>
      <c r="B235" s="106" t="s">
        <v>1166</v>
      </c>
      <c r="C235" s="56"/>
      <c r="D235" s="44"/>
      <c r="E235" s="558"/>
      <c r="F235" s="556"/>
    </row>
    <row r="236" spans="1:6" ht="16.5" customHeight="1">
      <c r="A236" s="82"/>
      <c r="B236" s="760"/>
      <c r="C236" s="87"/>
      <c r="D236" s="88"/>
      <c r="E236" s="559"/>
      <c r="F236" s="569"/>
    </row>
    <row r="237" spans="1:6" ht="25.5">
      <c r="A237" s="64"/>
      <c r="B237" s="57" t="s">
        <v>1162</v>
      </c>
      <c r="C237" s="56" t="s">
        <v>29</v>
      </c>
      <c r="D237" s="44">
        <v>1</v>
      </c>
      <c r="E237" s="558"/>
      <c r="F237" s="556">
        <f t="shared" ref="F237" si="17">(D237*E237)</f>
        <v>0</v>
      </c>
    </row>
    <row r="238" spans="1:6" ht="153">
      <c r="A238" s="64" t="s">
        <v>322</v>
      </c>
      <c r="B238" s="106" t="s">
        <v>1167</v>
      </c>
      <c r="C238" s="56"/>
      <c r="D238" s="44"/>
      <c r="E238" s="558"/>
      <c r="F238" s="556"/>
    </row>
    <row r="239" spans="1:6" ht="16.5" customHeight="1">
      <c r="A239" s="82"/>
      <c r="B239" s="760"/>
      <c r="C239" s="87"/>
      <c r="D239" s="88"/>
      <c r="E239" s="559"/>
      <c r="F239" s="569"/>
    </row>
    <row r="240" spans="1:6" ht="25.5">
      <c r="A240" s="64"/>
      <c r="B240" s="57" t="s">
        <v>1162</v>
      </c>
      <c r="C240" s="56" t="s">
        <v>29</v>
      </c>
      <c r="D240" s="44">
        <v>3</v>
      </c>
      <c r="E240" s="558"/>
      <c r="F240" s="556">
        <f t="shared" ref="F240" si="18">(D240*E240)</f>
        <v>0</v>
      </c>
    </row>
    <row r="241" spans="1:6" ht="153">
      <c r="A241" s="64" t="s">
        <v>323</v>
      </c>
      <c r="B241" s="106" t="s">
        <v>1168</v>
      </c>
      <c r="C241" s="56"/>
      <c r="D241" s="44"/>
      <c r="E241" s="558"/>
      <c r="F241" s="556"/>
    </row>
    <row r="242" spans="1:6" ht="16.5" customHeight="1">
      <c r="A242" s="82"/>
      <c r="B242" s="760"/>
      <c r="C242" s="87"/>
      <c r="D242" s="88"/>
      <c r="E242" s="559"/>
      <c r="F242" s="569"/>
    </row>
    <row r="243" spans="1:6" ht="25.5">
      <c r="A243" s="64"/>
      <c r="B243" s="57" t="s">
        <v>1162</v>
      </c>
      <c r="C243" s="56" t="s">
        <v>29</v>
      </c>
      <c r="D243" s="44">
        <v>3</v>
      </c>
      <c r="E243" s="558"/>
      <c r="F243" s="556">
        <f t="shared" ref="F243" si="19">(D243*E243)</f>
        <v>0</v>
      </c>
    </row>
    <row r="244" spans="1:6" ht="178.5">
      <c r="A244" s="64" t="s">
        <v>324</v>
      </c>
      <c r="B244" s="106" t="s">
        <v>1169</v>
      </c>
      <c r="C244" s="56"/>
      <c r="D244" s="44"/>
      <c r="E244" s="558"/>
      <c r="F244" s="556"/>
    </row>
    <row r="245" spans="1:6" ht="16.5" customHeight="1">
      <c r="A245" s="82"/>
      <c r="B245" s="760"/>
      <c r="C245" s="87"/>
      <c r="D245" s="88"/>
      <c r="E245" s="559"/>
      <c r="F245" s="569"/>
    </row>
    <row r="246" spans="1:6" ht="25.5">
      <c r="A246" s="64"/>
      <c r="B246" s="57" t="s">
        <v>1162</v>
      </c>
      <c r="C246" s="56" t="s">
        <v>29</v>
      </c>
      <c r="D246" s="44">
        <v>1</v>
      </c>
      <c r="E246" s="558"/>
      <c r="F246" s="556">
        <f t="shared" ref="F246" si="20">(D246*E246)</f>
        <v>0</v>
      </c>
    </row>
    <row r="247" spans="1:6" ht="127.5">
      <c r="A247" s="64" t="s">
        <v>325</v>
      </c>
      <c r="B247" s="106" t="s">
        <v>1170</v>
      </c>
      <c r="C247" s="56"/>
      <c r="D247" s="44"/>
      <c r="E247" s="558"/>
      <c r="F247" s="556"/>
    </row>
    <row r="248" spans="1:6" ht="16.5" customHeight="1">
      <c r="A248" s="82"/>
      <c r="B248" s="760"/>
      <c r="C248" s="87"/>
      <c r="D248" s="88"/>
      <c r="E248" s="559"/>
      <c r="F248" s="569"/>
    </row>
    <row r="249" spans="1:6" ht="25.5">
      <c r="A249" s="64"/>
      <c r="B249" s="57" t="s">
        <v>1162</v>
      </c>
      <c r="C249" s="56" t="s">
        <v>29</v>
      </c>
      <c r="D249" s="44">
        <v>1</v>
      </c>
      <c r="E249" s="558"/>
      <c r="F249" s="556">
        <f t="shared" ref="F249" si="21">(D249*E249)</f>
        <v>0</v>
      </c>
    </row>
    <row r="250" spans="1:6" ht="153">
      <c r="A250" s="64" t="s">
        <v>326</v>
      </c>
      <c r="B250" s="106" t="s">
        <v>1171</v>
      </c>
      <c r="C250" s="56"/>
      <c r="D250" s="44"/>
      <c r="E250" s="558"/>
      <c r="F250" s="556"/>
    </row>
    <row r="251" spans="1:6" ht="16.5" customHeight="1">
      <c r="A251" s="82"/>
      <c r="B251" s="760"/>
      <c r="C251" s="87"/>
      <c r="D251" s="88"/>
      <c r="E251" s="559"/>
      <c r="F251" s="569"/>
    </row>
    <row r="252" spans="1:6" ht="25.5">
      <c r="A252" s="64"/>
      <c r="B252" s="57" t="s">
        <v>1162</v>
      </c>
      <c r="C252" s="56" t="s">
        <v>29</v>
      </c>
      <c r="D252" s="44">
        <v>1</v>
      </c>
      <c r="E252" s="558"/>
      <c r="F252" s="556">
        <f t="shared" ref="F252" si="22">(D252*E252)</f>
        <v>0</v>
      </c>
    </row>
    <row r="253" spans="1:6" ht="167.25" customHeight="1">
      <c r="A253" s="64" t="s">
        <v>327</v>
      </c>
      <c r="B253" s="106" t="s">
        <v>1172</v>
      </c>
      <c r="C253" s="56"/>
      <c r="D253" s="44"/>
      <c r="E253" s="558"/>
      <c r="F253" s="556"/>
    </row>
    <row r="254" spans="1:6" ht="16.5" customHeight="1">
      <c r="A254" s="82"/>
      <c r="B254" s="760"/>
      <c r="C254" s="87"/>
      <c r="D254" s="88"/>
      <c r="E254" s="559"/>
      <c r="F254" s="569"/>
    </row>
    <row r="255" spans="1:6" ht="25.5">
      <c r="A255" s="64"/>
      <c r="B255" s="57" t="s">
        <v>1162</v>
      </c>
      <c r="C255" s="56" t="s">
        <v>29</v>
      </c>
      <c r="D255" s="44">
        <v>1</v>
      </c>
      <c r="E255" s="558"/>
      <c r="F255" s="556">
        <f t="shared" ref="F255:F259" si="23">(D255*E255)</f>
        <v>0</v>
      </c>
    </row>
    <row r="256" spans="1:6" s="601" customFormat="1" ht="165.75">
      <c r="A256" s="761" t="s">
        <v>328</v>
      </c>
      <c r="B256" s="762" t="s">
        <v>1189</v>
      </c>
      <c r="C256" s="763"/>
      <c r="D256" s="44"/>
      <c r="E256" s="764"/>
      <c r="F256" s="765"/>
    </row>
    <row r="257" spans="1:6" ht="16.5" customHeight="1">
      <c r="A257" s="82"/>
      <c r="B257" s="760"/>
      <c r="C257" s="87"/>
      <c r="D257" s="88"/>
      <c r="E257" s="559"/>
      <c r="F257" s="569"/>
    </row>
    <row r="258" spans="1:6" ht="25.5">
      <c r="A258" s="64"/>
      <c r="B258" s="57" t="s">
        <v>1162</v>
      </c>
      <c r="C258" s="56" t="s">
        <v>29</v>
      </c>
      <c r="D258" s="44">
        <v>3</v>
      </c>
      <c r="E258" s="558"/>
      <c r="F258" s="556">
        <f t="shared" ref="F258" si="24">(D258*E258)</f>
        <v>0</v>
      </c>
    </row>
    <row r="259" spans="1:6" s="601" customFormat="1" ht="165.75">
      <c r="A259" s="761" t="s">
        <v>329</v>
      </c>
      <c r="B259" s="762" t="s">
        <v>1190</v>
      </c>
      <c r="C259" s="763"/>
      <c r="D259" s="44"/>
      <c r="E259" s="764"/>
      <c r="F259" s="765"/>
    </row>
    <row r="260" spans="1:6" ht="16.5" customHeight="1">
      <c r="A260" s="82"/>
      <c r="B260" s="760"/>
      <c r="C260" s="87"/>
      <c r="D260" s="88"/>
      <c r="E260" s="559"/>
      <c r="F260" s="569"/>
    </row>
    <row r="261" spans="1:6" ht="25.5">
      <c r="A261" s="64"/>
      <c r="B261" s="57" t="s">
        <v>1162</v>
      </c>
      <c r="C261" s="56" t="s">
        <v>29</v>
      </c>
      <c r="D261" s="44">
        <v>1</v>
      </c>
      <c r="E261" s="558"/>
      <c r="F261" s="556">
        <f t="shared" ref="F261" si="25">(D261*E261)</f>
        <v>0</v>
      </c>
    </row>
    <row r="262" spans="1:6" ht="153">
      <c r="A262" s="64" t="s">
        <v>330</v>
      </c>
      <c r="B262" s="106" t="s">
        <v>1173</v>
      </c>
      <c r="C262" s="56"/>
      <c r="D262" s="44"/>
      <c r="E262" s="558"/>
      <c r="F262" s="556"/>
    </row>
    <row r="263" spans="1:6" ht="16.5" customHeight="1">
      <c r="A263" s="82"/>
      <c r="B263" s="760"/>
      <c r="C263" s="87"/>
      <c r="D263" s="88"/>
      <c r="E263" s="559"/>
      <c r="F263" s="569"/>
    </row>
    <row r="264" spans="1:6" ht="25.5">
      <c r="A264" s="64"/>
      <c r="B264" s="57" t="s">
        <v>1162</v>
      </c>
      <c r="C264" s="56" t="s">
        <v>29</v>
      </c>
      <c r="D264" s="44">
        <v>5</v>
      </c>
      <c r="E264" s="558"/>
      <c r="F264" s="556">
        <f t="shared" ref="F264" si="26">(D264*E264)</f>
        <v>0</v>
      </c>
    </row>
    <row r="265" spans="1:6" ht="153">
      <c r="A265" s="64" t="s">
        <v>331</v>
      </c>
      <c r="B265" s="106" t="s">
        <v>1174</v>
      </c>
      <c r="C265" s="56"/>
      <c r="D265" s="44"/>
      <c r="E265" s="558"/>
      <c r="F265" s="556"/>
    </row>
    <row r="266" spans="1:6" ht="16.5" customHeight="1">
      <c r="A266" s="82"/>
      <c r="B266" s="760"/>
      <c r="C266" s="87"/>
      <c r="D266" s="88"/>
      <c r="E266" s="559"/>
      <c r="F266" s="569"/>
    </row>
    <row r="267" spans="1:6" ht="25.5">
      <c r="A267" s="64"/>
      <c r="B267" s="57" t="s">
        <v>1162</v>
      </c>
      <c r="C267" s="56" t="s">
        <v>29</v>
      </c>
      <c r="D267" s="44">
        <v>1</v>
      </c>
      <c r="E267" s="558"/>
      <c r="F267" s="556">
        <f t="shared" ref="F267" si="27">(D267*E267)</f>
        <v>0</v>
      </c>
    </row>
    <row r="268" spans="1:6" ht="178.5">
      <c r="A268" s="64" t="s">
        <v>332</v>
      </c>
      <c r="B268" s="106" t="s">
        <v>1175</v>
      </c>
      <c r="C268" s="56"/>
      <c r="D268" s="44"/>
      <c r="E268" s="558"/>
      <c r="F268" s="556"/>
    </row>
    <row r="269" spans="1:6" ht="16.5" customHeight="1">
      <c r="A269" s="82"/>
      <c r="B269" s="760"/>
      <c r="C269" s="87"/>
      <c r="D269" s="88"/>
      <c r="E269" s="559"/>
      <c r="F269" s="569"/>
    </row>
    <row r="270" spans="1:6" ht="25.5">
      <c r="A270" s="64"/>
      <c r="B270" s="57" t="s">
        <v>1162</v>
      </c>
      <c r="C270" s="56" t="s">
        <v>29</v>
      </c>
      <c r="D270" s="44">
        <v>1</v>
      </c>
      <c r="E270" s="558"/>
      <c r="F270" s="556">
        <f t="shared" ref="F270" si="28">(D270*E270)</f>
        <v>0</v>
      </c>
    </row>
    <row r="271" spans="1:6" ht="178.5">
      <c r="A271" s="64" t="s">
        <v>333</v>
      </c>
      <c r="B271" s="106" t="s">
        <v>1176</v>
      </c>
      <c r="C271" s="56"/>
      <c r="D271" s="44"/>
      <c r="E271" s="558"/>
      <c r="F271" s="556"/>
    </row>
    <row r="272" spans="1:6" ht="16.5" customHeight="1">
      <c r="A272" s="82"/>
      <c r="B272" s="760"/>
      <c r="C272" s="87"/>
      <c r="D272" s="88"/>
      <c r="E272" s="559"/>
      <c r="F272" s="569"/>
    </row>
    <row r="273" spans="1:6" ht="25.5">
      <c r="A273" s="64"/>
      <c r="B273" s="57" t="s">
        <v>1162</v>
      </c>
      <c r="C273" s="56" t="s">
        <v>29</v>
      </c>
      <c r="D273" s="44">
        <v>1</v>
      </c>
      <c r="E273" s="558"/>
      <c r="F273" s="556">
        <f t="shared" ref="F273" si="29">(D273*E273)</f>
        <v>0</v>
      </c>
    </row>
    <row r="274" spans="1:6" ht="153">
      <c r="A274" s="64" t="s">
        <v>334</v>
      </c>
      <c r="B274" s="106" t="s">
        <v>1177</v>
      </c>
      <c r="C274" s="56"/>
      <c r="D274" s="44"/>
      <c r="E274" s="558"/>
      <c r="F274" s="556"/>
    </row>
    <row r="275" spans="1:6" ht="16.5" customHeight="1">
      <c r="A275" s="82"/>
      <c r="B275" s="760"/>
      <c r="C275" s="87"/>
      <c r="D275" s="88"/>
      <c r="E275" s="559"/>
      <c r="F275" s="569"/>
    </row>
    <row r="276" spans="1:6" ht="25.5">
      <c r="A276" s="64"/>
      <c r="B276" s="57" t="s">
        <v>1162</v>
      </c>
      <c r="C276" s="56" t="s">
        <v>29</v>
      </c>
      <c r="D276" s="44">
        <v>4</v>
      </c>
      <c r="E276" s="558"/>
      <c r="F276" s="556">
        <f t="shared" ref="F276" si="30">(D276*E276)</f>
        <v>0</v>
      </c>
    </row>
    <row r="277" spans="1:6" ht="140.25">
      <c r="A277" s="64" t="s">
        <v>335</v>
      </c>
      <c r="B277" s="106" t="s">
        <v>1178</v>
      </c>
      <c r="C277" s="56"/>
      <c r="D277" s="44"/>
      <c r="E277" s="558"/>
      <c r="F277" s="556"/>
    </row>
    <row r="278" spans="1:6" ht="16.5" customHeight="1">
      <c r="A278" s="82"/>
      <c r="B278" s="760"/>
      <c r="C278" s="87"/>
      <c r="D278" s="88"/>
      <c r="E278" s="559"/>
      <c r="F278" s="569"/>
    </row>
    <row r="279" spans="1:6" ht="25.5">
      <c r="A279" s="64"/>
      <c r="B279" s="57" t="s">
        <v>1162</v>
      </c>
      <c r="C279" s="56" t="s">
        <v>29</v>
      </c>
      <c r="D279" s="44">
        <v>3</v>
      </c>
      <c r="E279" s="558"/>
      <c r="F279" s="556">
        <f t="shared" ref="F279" si="31">(D279*E279)</f>
        <v>0</v>
      </c>
    </row>
    <row r="280" spans="1:6" ht="153">
      <c r="A280" s="64" t="s">
        <v>336</v>
      </c>
      <c r="B280" s="106" t="s">
        <v>1179</v>
      </c>
      <c r="C280" s="56"/>
      <c r="D280" s="44"/>
      <c r="E280" s="558"/>
      <c r="F280" s="556"/>
    </row>
    <row r="281" spans="1:6" ht="16.5" customHeight="1">
      <c r="A281" s="82"/>
      <c r="B281" s="760"/>
      <c r="C281" s="87"/>
      <c r="D281" s="88"/>
      <c r="E281" s="559"/>
      <c r="F281" s="569"/>
    </row>
    <row r="282" spans="1:6" ht="25.5">
      <c r="A282" s="64"/>
      <c r="B282" s="57" t="s">
        <v>1162</v>
      </c>
      <c r="C282" s="56" t="s">
        <v>29</v>
      </c>
      <c r="D282" s="44">
        <v>7</v>
      </c>
      <c r="E282" s="558"/>
      <c r="F282" s="556">
        <f t="shared" ref="F282" si="32">(D282*E282)</f>
        <v>0</v>
      </c>
    </row>
    <row r="283" spans="1:6" ht="183" customHeight="1">
      <c r="A283" s="64" t="s">
        <v>337</v>
      </c>
      <c r="B283" s="106" t="s">
        <v>1180</v>
      </c>
      <c r="C283" s="56"/>
      <c r="D283" s="44"/>
      <c r="E283" s="558"/>
      <c r="F283" s="556"/>
    </row>
    <row r="284" spans="1:6" ht="16.5" customHeight="1">
      <c r="A284" s="82"/>
      <c r="B284" s="760"/>
      <c r="C284" s="87"/>
      <c r="D284" s="88"/>
      <c r="E284" s="559"/>
      <c r="F284" s="569"/>
    </row>
    <row r="285" spans="1:6" ht="25.5">
      <c r="A285" s="64"/>
      <c r="B285" s="57" t="s">
        <v>1162</v>
      </c>
      <c r="C285" s="56" t="s">
        <v>29</v>
      </c>
      <c r="D285" s="44">
        <v>1</v>
      </c>
      <c r="E285" s="558"/>
      <c r="F285" s="556">
        <f t="shared" ref="F285" si="33">(D285*E285)</f>
        <v>0</v>
      </c>
    </row>
    <row r="286" spans="1:6" ht="165.75">
      <c r="A286" s="64" t="s">
        <v>338</v>
      </c>
      <c r="B286" s="106" t="s">
        <v>1181</v>
      </c>
      <c r="C286" s="56"/>
      <c r="D286" s="44"/>
      <c r="E286" s="558"/>
      <c r="F286" s="556"/>
    </row>
    <row r="287" spans="1:6" ht="16.5" customHeight="1">
      <c r="A287" s="82"/>
      <c r="B287" s="760"/>
      <c r="C287" s="87"/>
      <c r="D287" s="88"/>
      <c r="E287" s="559"/>
      <c r="F287" s="569"/>
    </row>
    <row r="288" spans="1:6" ht="25.5">
      <c r="A288" s="64"/>
      <c r="B288" s="57" t="s">
        <v>1162</v>
      </c>
      <c r="C288" s="56" t="s">
        <v>29</v>
      </c>
      <c r="D288" s="44">
        <v>1</v>
      </c>
      <c r="E288" s="558"/>
      <c r="F288" s="556">
        <f t="shared" ref="F288" si="34">(D288*E288)</f>
        <v>0</v>
      </c>
    </row>
    <row r="289" spans="1:6" ht="178.5">
      <c r="A289" s="64" t="s">
        <v>339</v>
      </c>
      <c r="B289" s="106" t="s">
        <v>1182</v>
      </c>
      <c r="C289" s="56"/>
      <c r="D289" s="44"/>
      <c r="E289" s="558"/>
      <c r="F289" s="556"/>
    </row>
    <row r="290" spans="1:6" ht="16.5" customHeight="1">
      <c r="A290" s="82"/>
      <c r="B290" s="760"/>
      <c r="C290" s="87"/>
      <c r="D290" s="88"/>
      <c r="E290" s="559"/>
      <c r="F290" s="569"/>
    </row>
    <row r="291" spans="1:6" ht="25.5">
      <c r="A291" s="64"/>
      <c r="B291" s="57" t="s">
        <v>1162</v>
      </c>
      <c r="C291" s="56" t="s">
        <v>29</v>
      </c>
      <c r="D291" s="44">
        <v>1</v>
      </c>
      <c r="E291" s="558"/>
      <c r="F291" s="556">
        <f t="shared" ref="F291" si="35">(D291*E291)</f>
        <v>0</v>
      </c>
    </row>
    <row r="292" spans="1:6" ht="187.5" customHeight="1">
      <c r="A292" s="64" t="s">
        <v>340</v>
      </c>
      <c r="B292" s="106" t="s">
        <v>1183</v>
      </c>
      <c r="C292" s="56"/>
      <c r="D292" s="44"/>
      <c r="E292" s="558"/>
      <c r="F292" s="556"/>
    </row>
    <row r="293" spans="1:6" ht="16.5" customHeight="1">
      <c r="A293" s="82"/>
      <c r="B293" s="760"/>
      <c r="C293" s="87"/>
      <c r="D293" s="88"/>
      <c r="E293" s="559"/>
      <c r="F293" s="569"/>
    </row>
    <row r="294" spans="1:6" ht="25.5">
      <c r="A294" s="64"/>
      <c r="B294" s="57" t="s">
        <v>1162</v>
      </c>
      <c r="C294" s="56" t="s">
        <v>29</v>
      </c>
      <c r="D294" s="44">
        <v>1</v>
      </c>
      <c r="E294" s="558"/>
      <c r="F294" s="556">
        <f t="shared" ref="F294" si="36">(D294*E294)</f>
        <v>0</v>
      </c>
    </row>
    <row r="295" spans="1:6" ht="165.75">
      <c r="A295" s="64" t="s">
        <v>341</v>
      </c>
      <c r="B295" s="106" t="s">
        <v>342</v>
      </c>
      <c r="C295" s="56" t="s">
        <v>241</v>
      </c>
      <c r="D295" s="44">
        <v>152</v>
      </c>
      <c r="E295" s="558"/>
      <c r="F295" s="556">
        <f t="shared" ref="F295:F297" si="37">(D295*E295)</f>
        <v>0</v>
      </c>
    </row>
    <row r="296" spans="1:6" ht="204">
      <c r="A296" s="64" t="s">
        <v>343</v>
      </c>
      <c r="B296" s="127" t="s">
        <v>344</v>
      </c>
      <c r="C296" s="56" t="s">
        <v>29</v>
      </c>
      <c r="D296" s="44">
        <v>43</v>
      </c>
      <c r="E296" s="558"/>
      <c r="F296" s="556">
        <f t="shared" si="37"/>
        <v>0</v>
      </c>
    </row>
    <row r="297" spans="1:6" ht="293.25">
      <c r="A297" s="64" t="s">
        <v>345</v>
      </c>
      <c r="B297" s="106" t="s">
        <v>1188</v>
      </c>
      <c r="C297" s="56" t="s">
        <v>29</v>
      </c>
      <c r="D297" s="44">
        <v>60</v>
      </c>
      <c r="E297" s="558"/>
      <c r="F297" s="577">
        <f t="shared" si="37"/>
        <v>0</v>
      </c>
    </row>
    <row r="298" spans="1:6" ht="13.5" customHeight="1">
      <c r="A298" s="64"/>
      <c r="B298" s="55"/>
      <c r="C298" s="56"/>
      <c r="D298" s="44"/>
      <c r="E298" s="559"/>
      <c r="F298" s="549"/>
    </row>
    <row r="299" spans="1:6" ht="13.5" customHeight="1" thickBot="1">
      <c r="A299" s="68"/>
      <c r="B299" s="69" t="s">
        <v>346</v>
      </c>
      <c r="C299" s="109"/>
      <c r="D299" s="80"/>
      <c r="E299" s="561"/>
      <c r="F299" s="562">
        <f>SUM(F223:F297)</f>
        <v>0</v>
      </c>
    </row>
    <row r="300" spans="1:6" ht="13.5" customHeight="1">
      <c r="A300" s="112"/>
      <c r="B300" s="112"/>
      <c r="C300" s="128"/>
      <c r="D300" s="129"/>
      <c r="E300" s="582"/>
      <c r="F300" s="589"/>
    </row>
    <row r="301" spans="1:6" ht="13.5" customHeight="1">
      <c r="A301" s="72"/>
      <c r="B301" s="72"/>
      <c r="C301" s="59"/>
      <c r="D301" s="46"/>
      <c r="E301" s="557"/>
      <c r="F301" s="570"/>
    </row>
    <row r="302" spans="1:6" ht="13.5" customHeight="1">
      <c r="A302" s="72"/>
      <c r="B302" s="72"/>
      <c r="C302" s="59"/>
      <c r="D302" s="46"/>
      <c r="E302" s="557"/>
      <c r="F302" s="570"/>
    </row>
    <row r="303" spans="1:6" ht="13.5" customHeight="1">
      <c r="A303" s="72"/>
      <c r="B303" s="72"/>
      <c r="C303" s="59"/>
      <c r="D303" s="46"/>
      <c r="E303" s="557"/>
      <c r="F303" s="570"/>
    </row>
    <row r="304" spans="1:6" ht="13.5" customHeight="1">
      <c r="A304" s="72"/>
      <c r="B304" s="72"/>
      <c r="C304" s="59"/>
      <c r="D304" s="46"/>
      <c r="E304" s="557"/>
      <c r="F304" s="570"/>
    </row>
    <row r="305" spans="1:8" ht="13.5" customHeight="1">
      <c r="A305" s="72"/>
      <c r="B305" s="724" t="s">
        <v>347</v>
      </c>
      <c r="C305" s="724"/>
      <c r="D305" s="724"/>
      <c r="E305" s="557"/>
      <c r="F305" s="570"/>
    </row>
    <row r="306" spans="1:8" ht="13.5" customHeight="1">
      <c r="A306" s="72"/>
      <c r="B306" s="72"/>
      <c r="C306" s="59"/>
      <c r="D306" s="46"/>
      <c r="E306" s="557"/>
      <c r="F306" s="570"/>
    </row>
    <row r="307" spans="1:8" ht="13.5" customHeight="1" thickBot="1">
      <c r="A307" s="72"/>
      <c r="B307" s="72"/>
      <c r="C307" s="59"/>
      <c r="D307" s="46"/>
      <c r="E307" s="557"/>
      <c r="F307" s="570"/>
    </row>
    <row r="308" spans="1:8" ht="15" customHeight="1">
      <c r="B308" s="131" t="s">
        <v>348</v>
      </c>
      <c r="C308" s="132"/>
      <c r="D308" s="133" t="s">
        <v>349</v>
      </c>
      <c r="E308" s="590">
        <f>F64</f>
        <v>0</v>
      </c>
      <c r="F308" s="591"/>
    </row>
    <row r="309" spans="1:8" ht="18" customHeight="1">
      <c r="B309" s="134" t="s">
        <v>350</v>
      </c>
      <c r="C309" s="135"/>
      <c r="D309" s="136" t="s">
        <v>349</v>
      </c>
      <c r="E309" s="592">
        <f>F73</f>
        <v>0</v>
      </c>
      <c r="F309" s="591"/>
    </row>
    <row r="310" spans="1:8" ht="18" customHeight="1">
      <c r="B310" s="134" t="s">
        <v>351</v>
      </c>
      <c r="C310" s="135"/>
      <c r="D310" s="136" t="s">
        <v>349</v>
      </c>
      <c r="E310" s="592">
        <f>F79</f>
        <v>0</v>
      </c>
      <c r="F310" s="591"/>
    </row>
    <row r="311" spans="1:8" ht="18" customHeight="1">
      <c r="B311" s="134" t="s">
        <v>352</v>
      </c>
      <c r="C311" s="135"/>
      <c r="D311" s="137" t="s">
        <v>349</v>
      </c>
      <c r="E311" s="592">
        <f>F108</f>
        <v>0</v>
      </c>
      <c r="F311" s="591"/>
    </row>
    <row r="312" spans="1:8" ht="18" customHeight="1">
      <c r="B312" s="134" t="s">
        <v>353</v>
      </c>
      <c r="C312" s="135"/>
      <c r="D312" s="137" t="s">
        <v>349</v>
      </c>
      <c r="E312" s="593">
        <f>F143</f>
        <v>0</v>
      </c>
      <c r="F312" s="591"/>
    </row>
    <row r="313" spans="1:8" ht="18" customHeight="1">
      <c r="B313" s="134" t="s">
        <v>354</v>
      </c>
      <c r="C313" s="135"/>
      <c r="D313" s="137" t="s">
        <v>349</v>
      </c>
      <c r="E313" s="593">
        <f>F164</f>
        <v>0</v>
      </c>
      <c r="F313" s="591"/>
    </row>
    <row r="314" spans="1:8" ht="18" customHeight="1">
      <c r="B314" s="138" t="s">
        <v>355</v>
      </c>
      <c r="C314" s="139"/>
      <c r="D314" s="137" t="s">
        <v>349</v>
      </c>
      <c r="E314" s="593">
        <f>F216</f>
        <v>0</v>
      </c>
      <c r="F314" s="591"/>
      <c r="H314" s="140"/>
    </row>
    <row r="315" spans="1:8" ht="18" customHeight="1" thickBot="1">
      <c r="B315" s="141" t="s">
        <v>356</v>
      </c>
      <c r="C315" s="142"/>
      <c r="D315" s="137" t="s">
        <v>349</v>
      </c>
      <c r="E315" s="593">
        <f>F299</f>
        <v>0</v>
      </c>
      <c r="F315" s="591"/>
      <c r="H315" s="140"/>
    </row>
    <row r="316" spans="1:8" ht="19.5" customHeight="1" thickTop="1" thickBot="1">
      <c r="B316" s="143" t="s">
        <v>17</v>
      </c>
      <c r="C316" s="144"/>
      <c r="D316" s="145" t="s">
        <v>349</v>
      </c>
      <c r="E316" s="594">
        <f>SUM(E308:E315)</f>
        <v>0</v>
      </c>
      <c r="F316" s="591"/>
    </row>
    <row r="317" spans="1:8" ht="15">
      <c r="B317" s="146"/>
      <c r="C317" s="147"/>
      <c r="D317" s="148"/>
      <c r="F317" s="591"/>
    </row>
    <row r="318" spans="1:8" ht="15">
      <c r="B318" s="150"/>
      <c r="C318" s="147"/>
      <c r="F318" s="591"/>
    </row>
    <row r="319" spans="1:8" ht="15" hidden="1">
      <c r="B319" s="150" t="s">
        <v>357</v>
      </c>
      <c r="C319" s="147"/>
      <c r="F319" s="591"/>
    </row>
    <row r="320" spans="1:8" ht="15" hidden="1">
      <c r="B320" s="150" t="s">
        <v>358</v>
      </c>
      <c r="C320" s="147"/>
      <c r="F320" s="591"/>
    </row>
    <row r="321" spans="1:6" ht="15" hidden="1">
      <c r="B321" s="150"/>
      <c r="C321" s="147"/>
      <c r="F321" s="591"/>
    </row>
    <row r="322" spans="1:6" hidden="1">
      <c r="B322" s="150" t="s">
        <v>359</v>
      </c>
      <c r="C322" s="152"/>
      <c r="D322" s="153"/>
    </row>
    <row r="323" spans="1:6" ht="24" hidden="1" customHeight="1">
      <c r="B323" s="154" t="s">
        <v>360</v>
      </c>
      <c r="D323" s="149"/>
    </row>
    <row r="324" spans="1:6" ht="22.5" hidden="1" customHeight="1">
      <c r="B324" s="154" t="s">
        <v>361</v>
      </c>
      <c r="D324" s="149"/>
    </row>
    <row r="325" spans="1:6" hidden="1">
      <c r="D325" s="149"/>
    </row>
    <row r="326" spans="1:6" hidden="1">
      <c r="C326" s="152" t="s">
        <v>362</v>
      </c>
      <c r="D326" s="149"/>
    </row>
    <row r="327" spans="1:6" hidden="1">
      <c r="C327" s="152"/>
      <c r="D327" s="149"/>
    </row>
    <row r="328" spans="1:6" hidden="1"/>
    <row r="329" spans="1:6" hidden="1">
      <c r="D329" s="149"/>
    </row>
    <row r="330" spans="1:6" hidden="1">
      <c r="C330" s="152" t="s">
        <v>363</v>
      </c>
    </row>
    <row r="333" spans="1:6">
      <c r="E333" s="597"/>
    </row>
    <row r="334" spans="1:6" ht="14.25" customHeight="1">
      <c r="A334" s="99"/>
      <c r="B334" s="130"/>
      <c r="C334" s="81"/>
      <c r="D334" s="73"/>
      <c r="E334" s="578"/>
      <c r="F334" s="563"/>
    </row>
    <row r="335" spans="1:6" ht="14.25" customHeight="1">
      <c r="A335" s="99"/>
      <c r="B335" s="130"/>
      <c r="C335" s="81"/>
      <c r="D335" s="73"/>
      <c r="E335" s="578"/>
      <c r="F335" s="563"/>
    </row>
    <row r="336" spans="1:6" ht="14.25" customHeight="1">
      <c r="A336" s="99"/>
      <c r="B336" s="130"/>
      <c r="C336" s="81"/>
      <c r="D336" s="73"/>
      <c r="E336" s="578"/>
      <c r="F336" s="563"/>
    </row>
    <row r="337" spans="1:6" ht="14.25" customHeight="1">
      <c r="A337" s="99"/>
      <c r="B337" s="130"/>
      <c r="C337" s="81"/>
      <c r="D337" s="73"/>
      <c r="E337" s="578"/>
      <c r="F337" s="563"/>
    </row>
    <row r="338" spans="1:6" ht="14.25" customHeight="1">
      <c r="A338" s="99"/>
      <c r="B338" s="130"/>
      <c r="C338" s="81"/>
      <c r="D338" s="73"/>
      <c r="E338" s="578"/>
      <c r="F338" s="563"/>
    </row>
    <row r="339" spans="1:6" ht="15">
      <c r="B339" s="146"/>
      <c r="C339" s="147"/>
      <c r="F339" s="591"/>
    </row>
    <row r="340" spans="1:6" ht="15">
      <c r="B340" s="146"/>
      <c r="C340" s="147"/>
      <c r="F340" s="591"/>
    </row>
    <row r="341" spans="1:6" ht="15">
      <c r="B341" s="146"/>
      <c r="C341" s="147"/>
      <c r="F341" s="591"/>
    </row>
    <row r="342" spans="1:6" ht="15">
      <c r="B342" s="146"/>
      <c r="C342" s="147"/>
      <c r="F342" s="591"/>
    </row>
    <row r="343" spans="1:6" ht="15">
      <c r="B343" s="146"/>
      <c r="C343" s="147"/>
      <c r="F343" s="591"/>
    </row>
    <row r="344" spans="1:6">
      <c r="B344" s="146"/>
      <c r="D344" s="153"/>
    </row>
    <row r="1225" spans="1:6">
      <c r="C1225" s="59"/>
    </row>
    <row r="1226" spans="1:6">
      <c r="A1226" s="72"/>
      <c r="B1226" s="156"/>
      <c r="C1226" s="59"/>
      <c r="D1226" s="46"/>
      <c r="E1226" s="548"/>
      <c r="F1226" s="570"/>
    </row>
    <row r="1227" spans="1:6">
      <c r="A1227" s="72"/>
      <c r="B1227" s="156"/>
      <c r="C1227" s="59"/>
      <c r="D1227" s="46"/>
      <c r="E1227" s="548"/>
      <c r="F1227" s="570"/>
    </row>
    <row r="1228" spans="1:6">
      <c r="A1228" s="72"/>
      <c r="B1228" s="156"/>
      <c r="C1228" s="59"/>
      <c r="D1228" s="46"/>
      <c r="E1228" s="548"/>
      <c r="F1228" s="570"/>
    </row>
    <row r="1229" spans="1:6">
      <c r="A1229" s="72"/>
      <c r="B1229" s="156"/>
      <c r="C1229" s="59"/>
      <c r="D1229" s="46"/>
      <c r="E1229" s="548"/>
      <c r="F1229" s="570"/>
    </row>
    <row r="1230" spans="1:6">
      <c r="A1230" s="72"/>
      <c r="B1230" s="156"/>
      <c r="C1230" s="59"/>
      <c r="D1230" s="46"/>
      <c r="E1230" s="548"/>
      <c r="F1230" s="570"/>
    </row>
    <row r="1231" spans="1:6">
      <c r="A1231" s="72"/>
      <c r="B1231" s="156"/>
      <c r="C1231" s="59"/>
      <c r="D1231" s="46"/>
      <c r="E1231" s="548"/>
      <c r="F1231" s="570"/>
    </row>
    <row r="1232" spans="1:6">
      <c r="A1232" s="72"/>
      <c r="B1232" s="156"/>
      <c r="C1232" s="59"/>
      <c r="D1232" s="46"/>
      <c r="E1232" s="548"/>
      <c r="F1232" s="570"/>
    </row>
    <row r="1233" spans="1:6">
      <c r="A1233" s="72"/>
      <c r="B1233" s="156"/>
      <c r="C1233" s="59"/>
      <c r="D1233" s="46"/>
      <c r="E1233" s="548"/>
      <c r="F1233" s="570"/>
    </row>
    <row r="1234" spans="1:6">
      <c r="A1234" s="72"/>
      <c r="B1234" s="156"/>
      <c r="C1234" s="59"/>
      <c r="D1234" s="46"/>
      <c r="E1234" s="548"/>
      <c r="F1234" s="570"/>
    </row>
    <row r="1235" spans="1:6">
      <c r="A1235" s="72"/>
      <c r="B1235" s="156"/>
      <c r="C1235" s="59"/>
      <c r="D1235" s="46"/>
      <c r="E1235" s="548"/>
      <c r="F1235" s="570"/>
    </row>
    <row r="1236" spans="1:6">
      <c r="A1236" s="72"/>
      <c r="B1236" s="156"/>
      <c r="C1236" s="59"/>
      <c r="D1236" s="46"/>
      <c r="E1236" s="548"/>
      <c r="F1236" s="570"/>
    </row>
    <row r="1237" spans="1:6">
      <c r="A1237" s="72"/>
      <c r="B1237" s="156"/>
      <c r="C1237" s="59"/>
      <c r="D1237" s="46"/>
      <c r="E1237" s="548"/>
      <c r="F1237" s="570"/>
    </row>
    <row r="1238" spans="1:6">
      <c r="A1238" s="72"/>
      <c r="B1238" s="156"/>
      <c r="C1238" s="59"/>
      <c r="D1238" s="46"/>
      <c r="E1238" s="548"/>
      <c r="F1238" s="570"/>
    </row>
    <row r="1239" spans="1:6">
      <c r="A1239" s="72"/>
      <c r="B1239" s="156"/>
      <c r="C1239" s="59"/>
      <c r="D1239" s="46"/>
      <c r="E1239" s="548"/>
      <c r="F1239" s="570"/>
    </row>
    <row r="1240" spans="1:6">
      <c r="A1240" s="72"/>
      <c r="B1240" s="156"/>
      <c r="C1240" s="59"/>
      <c r="D1240" s="46"/>
      <c r="E1240" s="548"/>
      <c r="F1240" s="570"/>
    </row>
    <row r="1241" spans="1:6">
      <c r="A1241" s="72"/>
      <c r="B1241" s="156"/>
      <c r="C1241" s="59"/>
      <c r="D1241" s="46"/>
      <c r="E1241" s="548"/>
      <c r="F1241" s="570"/>
    </row>
    <row r="1242" spans="1:6">
      <c r="A1242" s="72"/>
      <c r="B1242" s="156"/>
      <c r="C1242" s="59"/>
      <c r="D1242" s="46"/>
      <c r="E1242" s="548"/>
      <c r="F1242" s="570"/>
    </row>
    <row r="1243" spans="1:6">
      <c r="A1243" s="72"/>
      <c r="B1243" s="156"/>
      <c r="C1243" s="59"/>
      <c r="D1243" s="46"/>
      <c r="E1243" s="548"/>
      <c r="F1243" s="570"/>
    </row>
    <row r="1244" spans="1:6">
      <c r="A1244" s="72"/>
      <c r="B1244" s="156"/>
      <c r="C1244" s="59"/>
      <c r="D1244" s="46"/>
      <c r="E1244" s="548"/>
      <c r="F1244" s="570"/>
    </row>
    <row r="1245" spans="1:6">
      <c r="A1245" s="72"/>
      <c r="B1245" s="156"/>
      <c r="C1245" s="59"/>
      <c r="D1245" s="46"/>
      <c r="E1245" s="548"/>
      <c r="F1245" s="570"/>
    </row>
    <row r="1246" spans="1:6">
      <c r="A1246" s="72"/>
      <c r="B1246" s="156"/>
      <c r="C1246" s="59"/>
      <c r="D1246" s="46"/>
      <c r="E1246" s="548"/>
      <c r="F1246" s="570"/>
    </row>
    <row r="1247" spans="1:6">
      <c r="A1247" s="72"/>
      <c r="B1247" s="156"/>
      <c r="C1247" s="59"/>
      <c r="D1247" s="46"/>
      <c r="E1247" s="548"/>
      <c r="F1247" s="570"/>
    </row>
    <row r="1248" spans="1:6">
      <c r="A1248" s="72"/>
      <c r="B1248" s="156"/>
      <c r="C1248" s="59"/>
      <c r="D1248" s="46"/>
      <c r="E1248" s="548"/>
      <c r="F1248" s="570"/>
    </row>
    <row r="1249" spans="1:6">
      <c r="A1249" s="72"/>
      <c r="B1249" s="156"/>
      <c r="C1249" s="59"/>
      <c r="D1249" s="46"/>
      <c r="E1249" s="548"/>
      <c r="F1249" s="570"/>
    </row>
    <row r="1250" spans="1:6">
      <c r="A1250" s="72"/>
      <c r="B1250" s="156"/>
      <c r="C1250" s="59"/>
      <c r="D1250" s="46"/>
      <c r="E1250" s="548"/>
      <c r="F1250" s="570"/>
    </row>
    <row r="1251" spans="1:6">
      <c r="A1251" s="72"/>
      <c r="B1251" s="156"/>
      <c r="C1251" s="59"/>
      <c r="D1251" s="46"/>
      <c r="E1251" s="548"/>
      <c r="F1251" s="570"/>
    </row>
    <row r="1252" spans="1:6">
      <c r="A1252" s="72"/>
      <c r="B1252" s="156"/>
      <c r="C1252" s="59"/>
      <c r="D1252" s="46"/>
      <c r="E1252" s="548"/>
      <c r="F1252" s="570"/>
    </row>
    <row r="1253" spans="1:6">
      <c r="A1253" s="72"/>
      <c r="B1253" s="156"/>
      <c r="C1253" s="59"/>
      <c r="D1253" s="46"/>
      <c r="E1253" s="548"/>
      <c r="F1253" s="570"/>
    </row>
    <row r="1254" spans="1:6">
      <c r="A1254" s="72"/>
      <c r="B1254" s="156"/>
      <c r="C1254" s="59"/>
      <c r="D1254" s="46"/>
      <c r="E1254" s="548"/>
      <c r="F1254" s="570"/>
    </row>
    <row r="1255" spans="1:6">
      <c r="A1255" s="72"/>
      <c r="B1255" s="156"/>
      <c r="C1255" s="59"/>
      <c r="D1255" s="46"/>
      <c r="E1255" s="548"/>
      <c r="F1255" s="570"/>
    </row>
    <row r="1256" spans="1:6">
      <c r="A1256" s="72"/>
      <c r="B1256" s="156"/>
      <c r="C1256" s="59"/>
      <c r="D1256" s="46"/>
      <c r="E1256" s="548"/>
      <c r="F1256" s="570"/>
    </row>
    <row r="1257" spans="1:6">
      <c r="A1257" s="72"/>
      <c r="B1257" s="156"/>
      <c r="C1257" s="59"/>
      <c r="D1257" s="46"/>
      <c r="E1257" s="548"/>
      <c r="F1257" s="570"/>
    </row>
    <row r="1258" spans="1:6">
      <c r="A1258" s="72"/>
      <c r="B1258" s="156"/>
      <c r="C1258" s="59"/>
      <c r="D1258" s="46"/>
      <c r="E1258" s="548"/>
      <c r="F1258" s="570"/>
    </row>
    <row r="1259" spans="1:6">
      <c r="A1259" s="72"/>
      <c r="B1259" s="156"/>
      <c r="C1259" s="59"/>
      <c r="D1259" s="46"/>
      <c r="E1259" s="548"/>
      <c r="F1259" s="570"/>
    </row>
    <row r="1260" spans="1:6">
      <c r="A1260" s="72"/>
      <c r="B1260" s="156"/>
      <c r="C1260" s="59"/>
      <c r="D1260" s="46"/>
      <c r="E1260" s="548"/>
      <c r="F1260" s="570"/>
    </row>
    <row r="1261" spans="1:6">
      <c r="A1261" s="72"/>
      <c r="B1261" s="156"/>
      <c r="C1261" s="59"/>
      <c r="D1261" s="46"/>
      <c r="E1261" s="548"/>
      <c r="F1261" s="570"/>
    </row>
    <row r="1262" spans="1:6">
      <c r="A1262" s="72"/>
      <c r="B1262" s="156"/>
      <c r="C1262" s="59"/>
      <c r="D1262" s="46"/>
      <c r="E1262" s="548"/>
      <c r="F1262" s="570"/>
    </row>
    <row r="1263" spans="1:6">
      <c r="A1263" s="72"/>
      <c r="B1263" s="156"/>
      <c r="C1263" s="59"/>
      <c r="D1263" s="46"/>
      <c r="E1263" s="548"/>
      <c r="F1263" s="570"/>
    </row>
    <row r="1264" spans="1:6">
      <c r="A1264" s="72"/>
      <c r="B1264" s="156"/>
      <c r="C1264" s="59"/>
      <c r="D1264" s="46"/>
      <c r="E1264" s="548"/>
      <c r="F1264" s="570"/>
    </row>
    <row r="1265" spans="1:6">
      <c r="A1265" s="72"/>
      <c r="B1265" s="156"/>
      <c r="C1265" s="59"/>
      <c r="D1265" s="46"/>
      <c r="E1265" s="548"/>
      <c r="F1265" s="570"/>
    </row>
    <row r="1266" spans="1:6">
      <c r="A1266" s="72"/>
      <c r="B1266" s="156"/>
      <c r="C1266" s="59"/>
      <c r="D1266" s="46"/>
      <c r="E1266" s="548"/>
      <c r="F1266" s="570"/>
    </row>
    <row r="1267" spans="1:6">
      <c r="A1267" s="72"/>
      <c r="B1267" s="156"/>
      <c r="C1267" s="59"/>
      <c r="D1267" s="46"/>
      <c r="E1267" s="548"/>
      <c r="F1267" s="570"/>
    </row>
    <row r="1268" spans="1:6">
      <c r="A1268" s="72"/>
      <c r="B1268" s="156"/>
      <c r="C1268" s="59"/>
      <c r="D1268" s="46"/>
      <c r="E1268" s="548"/>
      <c r="F1268" s="570"/>
    </row>
    <row r="1269" spans="1:6">
      <c r="A1269" s="72"/>
      <c r="B1269" s="156"/>
      <c r="C1269" s="59"/>
      <c r="D1269" s="46"/>
      <c r="E1269" s="548"/>
      <c r="F1269" s="570"/>
    </row>
    <row r="1270" spans="1:6">
      <c r="A1270" s="72"/>
      <c r="B1270" s="156"/>
      <c r="C1270" s="59"/>
      <c r="D1270" s="46"/>
      <c r="E1270" s="548"/>
      <c r="F1270" s="570"/>
    </row>
    <row r="1271" spans="1:6">
      <c r="A1271" s="72"/>
      <c r="B1271" s="156"/>
      <c r="C1271" s="59"/>
      <c r="D1271" s="46"/>
      <c r="E1271" s="548"/>
      <c r="F1271" s="570"/>
    </row>
    <row r="1272" spans="1:6">
      <c r="A1272" s="72"/>
      <c r="B1272" s="156"/>
      <c r="C1272" s="59"/>
      <c r="D1272" s="46"/>
      <c r="E1272" s="548"/>
      <c r="F1272" s="570"/>
    </row>
    <row r="1273" spans="1:6">
      <c r="A1273" s="72"/>
      <c r="B1273" s="156"/>
      <c r="C1273" s="59"/>
      <c r="D1273" s="46"/>
      <c r="E1273" s="548"/>
      <c r="F1273" s="570"/>
    </row>
    <row r="1274" spans="1:6">
      <c r="A1274" s="72"/>
      <c r="B1274" s="156"/>
      <c r="C1274" s="59"/>
      <c r="D1274" s="46"/>
      <c r="E1274" s="548"/>
      <c r="F1274" s="570"/>
    </row>
    <row r="1275" spans="1:6">
      <c r="A1275" s="72"/>
      <c r="B1275" s="156"/>
      <c r="C1275" s="59"/>
      <c r="D1275" s="46"/>
      <c r="E1275" s="548"/>
      <c r="F1275" s="570"/>
    </row>
    <row r="1276" spans="1:6">
      <c r="A1276" s="72"/>
      <c r="B1276" s="156"/>
      <c r="C1276" s="59"/>
      <c r="D1276" s="46"/>
      <c r="E1276" s="548"/>
      <c r="F1276" s="570"/>
    </row>
    <row r="1277" spans="1:6">
      <c r="A1277" s="72"/>
      <c r="B1277" s="156"/>
      <c r="C1277" s="59"/>
      <c r="D1277" s="46"/>
      <c r="E1277" s="548"/>
      <c r="F1277" s="570"/>
    </row>
    <row r="1278" spans="1:6">
      <c r="A1278" s="72"/>
      <c r="B1278" s="156"/>
      <c r="C1278" s="59"/>
      <c r="D1278" s="46"/>
      <c r="E1278" s="548"/>
      <c r="F1278" s="570"/>
    </row>
    <row r="1279" spans="1:6">
      <c r="A1279" s="72"/>
      <c r="B1279" s="156"/>
      <c r="C1279" s="59"/>
      <c r="D1279" s="46"/>
      <c r="E1279" s="548"/>
      <c r="F1279" s="570"/>
    </row>
    <row r="1280" spans="1:6">
      <c r="A1280" s="72"/>
      <c r="B1280" s="156"/>
      <c r="C1280" s="59"/>
      <c r="D1280" s="46"/>
      <c r="E1280" s="548"/>
      <c r="F1280" s="570"/>
    </row>
    <row r="1281" spans="1:6">
      <c r="A1281" s="72"/>
      <c r="B1281" s="156"/>
      <c r="C1281" s="59"/>
      <c r="D1281" s="46"/>
      <c r="E1281" s="548"/>
      <c r="F1281" s="570"/>
    </row>
    <row r="1282" spans="1:6">
      <c r="A1282" s="72"/>
      <c r="B1282" s="156"/>
      <c r="C1282" s="59"/>
      <c r="D1282" s="46"/>
      <c r="E1282" s="548"/>
      <c r="F1282" s="570"/>
    </row>
    <row r="1283" spans="1:6">
      <c r="A1283" s="72"/>
      <c r="B1283" s="156"/>
      <c r="C1283" s="59"/>
      <c r="D1283" s="46"/>
      <c r="E1283" s="548"/>
      <c r="F1283" s="570"/>
    </row>
    <row r="1284" spans="1:6">
      <c r="A1284" s="72"/>
      <c r="B1284" s="156"/>
      <c r="C1284" s="59"/>
      <c r="D1284" s="46"/>
      <c r="E1284" s="548"/>
      <c r="F1284" s="570"/>
    </row>
    <row r="1285" spans="1:6">
      <c r="A1285" s="72"/>
      <c r="B1285" s="156"/>
      <c r="C1285" s="59"/>
      <c r="D1285" s="46"/>
      <c r="E1285" s="548"/>
      <c r="F1285" s="570"/>
    </row>
    <row r="1286" spans="1:6">
      <c r="A1286" s="72"/>
      <c r="B1286" s="156"/>
      <c r="C1286" s="59"/>
      <c r="D1286" s="46"/>
      <c r="E1286" s="548"/>
      <c r="F1286" s="570"/>
    </row>
    <row r="1287" spans="1:6">
      <c r="A1287" s="72"/>
      <c r="B1287" s="156"/>
      <c r="C1287" s="59"/>
      <c r="D1287" s="46"/>
      <c r="E1287" s="548"/>
      <c r="F1287" s="570"/>
    </row>
    <row r="1288" spans="1:6">
      <c r="A1288" s="72"/>
      <c r="B1288" s="156"/>
      <c r="C1288" s="59"/>
      <c r="D1288" s="46"/>
      <c r="E1288" s="548"/>
      <c r="F1288" s="570"/>
    </row>
    <row r="1289" spans="1:6">
      <c r="A1289" s="72"/>
      <c r="B1289" s="156"/>
      <c r="C1289" s="59"/>
      <c r="D1289" s="46"/>
      <c r="E1289" s="548"/>
      <c r="F1289" s="570"/>
    </row>
    <row r="1290" spans="1:6">
      <c r="A1290" s="72"/>
      <c r="B1290" s="156"/>
      <c r="C1290" s="59"/>
      <c r="D1290" s="46"/>
      <c r="E1290" s="548"/>
      <c r="F1290" s="570"/>
    </row>
    <row r="1291" spans="1:6">
      <c r="A1291" s="72"/>
      <c r="B1291" s="156"/>
      <c r="C1291" s="59"/>
      <c r="D1291" s="46"/>
      <c r="E1291" s="548"/>
      <c r="F1291" s="570"/>
    </row>
    <row r="1292" spans="1:6">
      <c r="A1292" s="72"/>
      <c r="B1292" s="156"/>
      <c r="C1292" s="59"/>
      <c r="D1292" s="46"/>
      <c r="E1292" s="548"/>
      <c r="F1292" s="570"/>
    </row>
    <row r="1293" spans="1:6">
      <c r="A1293" s="72"/>
      <c r="B1293" s="156"/>
      <c r="C1293" s="59"/>
      <c r="D1293" s="46"/>
      <c r="E1293" s="548"/>
      <c r="F1293" s="570"/>
    </row>
    <row r="1294" spans="1:6">
      <c r="A1294" s="72"/>
      <c r="B1294" s="156"/>
      <c r="C1294" s="59"/>
      <c r="D1294" s="46"/>
      <c r="E1294" s="548"/>
      <c r="F1294" s="570"/>
    </row>
    <row r="1295" spans="1:6">
      <c r="A1295" s="72"/>
      <c r="B1295" s="156"/>
      <c r="C1295" s="59"/>
      <c r="D1295" s="46"/>
      <c r="E1295" s="548"/>
      <c r="F1295" s="570"/>
    </row>
    <row r="1296" spans="1:6">
      <c r="A1296" s="72"/>
      <c r="B1296" s="156"/>
      <c r="C1296" s="59"/>
      <c r="D1296" s="46"/>
      <c r="E1296" s="548"/>
      <c r="F1296" s="570"/>
    </row>
    <row r="1297" spans="1:6">
      <c r="A1297" s="72"/>
      <c r="B1297" s="156"/>
      <c r="C1297" s="59"/>
      <c r="D1297" s="46"/>
      <c r="E1297" s="548"/>
      <c r="F1297" s="570"/>
    </row>
    <row r="1298" spans="1:6">
      <c r="A1298" s="72"/>
      <c r="B1298" s="156"/>
      <c r="C1298" s="59"/>
      <c r="D1298" s="46"/>
      <c r="E1298" s="548"/>
      <c r="F1298" s="570"/>
    </row>
    <row r="1299" spans="1:6">
      <c r="A1299" s="72"/>
      <c r="B1299" s="156"/>
      <c r="C1299" s="59"/>
      <c r="D1299" s="46"/>
      <c r="E1299" s="548"/>
      <c r="F1299" s="570"/>
    </row>
    <row r="1300" spans="1:6">
      <c r="A1300" s="72"/>
      <c r="B1300" s="156"/>
      <c r="C1300" s="59"/>
      <c r="D1300" s="46"/>
      <c r="E1300" s="548"/>
      <c r="F1300" s="570"/>
    </row>
    <row r="1301" spans="1:6">
      <c r="A1301" s="72"/>
      <c r="B1301" s="156"/>
      <c r="C1301" s="59"/>
      <c r="D1301" s="46"/>
      <c r="E1301" s="548"/>
      <c r="F1301" s="570"/>
    </row>
    <row r="1302" spans="1:6">
      <c r="A1302" s="72"/>
      <c r="B1302" s="156"/>
      <c r="C1302" s="59"/>
      <c r="D1302" s="46"/>
      <c r="E1302" s="548"/>
      <c r="F1302" s="570"/>
    </row>
    <row r="1303" spans="1:6">
      <c r="A1303" s="72"/>
      <c r="B1303" s="156"/>
      <c r="C1303" s="59"/>
      <c r="D1303" s="46"/>
      <c r="E1303" s="548"/>
      <c r="F1303" s="570"/>
    </row>
    <row r="1304" spans="1:6">
      <c r="A1304" s="72"/>
      <c r="B1304" s="156"/>
      <c r="C1304" s="59"/>
      <c r="D1304" s="46"/>
      <c r="E1304" s="548"/>
      <c r="F1304" s="570"/>
    </row>
    <row r="1305" spans="1:6">
      <c r="A1305" s="72"/>
      <c r="B1305" s="156"/>
      <c r="C1305" s="59"/>
      <c r="D1305" s="46"/>
      <c r="E1305" s="548"/>
      <c r="F1305" s="570"/>
    </row>
    <row r="1306" spans="1:6">
      <c r="A1306" s="72"/>
      <c r="B1306" s="156"/>
      <c r="C1306" s="59"/>
      <c r="D1306" s="46"/>
      <c r="E1306" s="548"/>
      <c r="F1306" s="570"/>
    </row>
    <row r="1307" spans="1:6">
      <c r="A1307" s="72"/>
      <c r="B1307" s="156"/>
      <c r="C1307" s="59"/>
      <c r="D1307" s="46"/>
      <c r="E1307" s="548"/>
      <c r="F1307" s="570"/>
    </row>
    <row r="1308" spans="1:6">
      <c r="A1308" s="72"/>
      <c r="B1308" s="156"/>
      <c r="C1308" s="59"/>
      <c r="D1308" s="46"/>
      <c r="E1308" s="548"/>
      <c r="F1308" s="570"/>
    </row>
    <row r="1309" spans="1:6">
      <c r="A1309" s="72"/>
      <c r="B1309" s="156"/>
      <c r="C1309" s="59"/>
      <c r="D1309" s="46"/>
      <c r="E1309" s="548"/>
      <c r="F1309" s="570"/>
    </row>
    <row r="1310" spans="1:6">
      <c r="A1310" s="72"/>
      <c r="B1310" s="156"/>
      <c r="C1310" s="59"/>
      <c r="D1310" s="46"/>
      <c r="E1310" s="548"/>
      <c r="F1310" s="570"/>
    </row>
    <row r="1311" spans="1:6">
      <c r="A1311" s="72"/>
      <c r="B1311" s="156"/>
      <c r="C1311" s="59"/>
      <c r="D1311" s="46"/>
      <c r="E1311" s="548"/>
      <c r="F1311" s="570"/>
    </row>
    <row r="1312" spans="1:6">
      <c r="A1312" s="72"/>
      <c r="B1312" s="156"/>
      <c r="C1312" s="59"/>
      <c r="D1312" s="46"/>
      <c r="E1312" s="548"/>
      <c r="F1312" s="570"/>
    </row>
    <row r="1313" spans="1:6">
      <c r="A1313" s="72"/>
      <c r="B1313" s="156"/>
      <c r="C1313" s="59"/>
      <c r="D1313" s="46"/>
      <c r="E1313" s="548"/>
      <c r="F1313" s="570"/>
    </row>
    <row r="1314" spans="1:6">
      <c r="A1314" s="72"/>
      <c r="B1314" s="156"/>
      <c r="C1314" s="59"/>
      <c r="D1314" s="46"/>
      <c r="E1314" s="548"/>
      <c r="F1314" s="570"/>
    </row>
    <row r="1315" spans="1:6">
      <c r="A1315" s="72"/>
      <c r="B1315" s="156"/>
      <c r="C1315" s="59"/>
      <c r="D1315" s="46"/>
      <c r="E1315" s="548"/>
      <c r="F1315" s="570"/>
    </row>
    <row r="1316" spans="1:6">
      <c r="A1316" s="72"/>
      <c r="B1316" s="156"/>
      <c r="C1316" s="59"/>
      <c r="D1316" s="46"/>
      <c r="E1316" s="548"/>
      <c r="F1316" s="570"/>
    </row>
    <row r="1317" spans="1:6">
      <c r="A1317" s="72"/>
      <c r="B1317" s="156"/>
      <c r="C1317" s="59"/>
      <c r="D1317" s="46"/>
      <c r="E1317" s="548"/>
      <c r="F1317" s="570"/>
    </row>
    <row r="1318" spans="1:6">
      <c r="A1318" s="72"/>
      <c r="B1318" s="156"/>
      <c r="C1318" s="59"/>
      <c r="D1318" s="46"/>
      <c r="E1318" s="548"/>
      <c r="F1318" s="570"/>
    </row>
    <row r="1319" spans="1:6">
      <c r="A1319" s="72"/>
      <c r="B1319" s="156"/>
      <c r="C1319" s="59"/>
      <c r="D1319" s="46"/>
      <c r="E1319" s="548"/>
      <c r="F1319" s="570"/>
    </row>
    <row r="1320" spans="1:6">
      <c r="A1320" s="72"/>
      <c r="B1320" s="156"/>
      <c r="C1320" s="59"/>
      <c r="D1320" s="46"/>
      <c r="E1320" s="548"/>
      <c r="F1320" s="570"/>
    </row>
    <row r="1321" spans="1:6">
      <c r="A1321" s="72"/>
      <c r="B1321" s="156"/>
      <c r="C1321" s="59"/>
      <c r="D1321" s="46"/>
      <c r="E1321" s="548"/>
      <c r="F1321" s="570"/>
    </row>
    <row r="1322" spans="1:6">
      <c r="A1322" s="72"/>
      <c r="B1322" s="156"/>
      <c r="C1322" s="59"/>
      <c r="D1322" s="46"/>
      <c r="E1322" s="548"/>
      <c r="F1322" s="570"/>
    </row>
    <row r="1323" spans="1:6">
      <c r="A1323" s="72"/>
      <c r="B1323" s="156"/>
      <c r="C1323" s="59"/>
      <c r="D1323" s="46"/>
      <c r="E1323" s="548"/>
      <c r="F1323" s="570"/>
    </row>
    <row r="1324" spans="1:6">
      <c r="A1324" s="72"/>
      <c r="B1324" s="156"/>
      <c r="C1324" s="59"/>
      <c r="D1324" s="46"/>
      <c r="E1324" s="548"/>
      <c r="F1324" s="570"/>
    </row>
    <row r="1325" spans="1:6">
      <c r="A1325" s="72"/>
      <c r="B1325" s="156"/>
      <c r="C1325" s="59"/>
      <c r="D1325" s="46"/>
      <c r="E1325" s="548"/>
      <c r="F1325" s="570"/>
    </row>
    <row r="1326" spans="1:6">
      <c r="A1326" s="72"/>
      <c r="B1326" s="156"/>
      <c r="C1326" s="59"/>
      <c r="D1326" s="46"/>
      <c r="E1326" s="548"/>
      <c r="F1326" s="570"/>
    </row>
    <row r="1327" spans="1:6">
      <c r="A1327" s="72"/>
      <c r="B1327" s="156"/>
      <c r="C1327" s="59"/>
      <c r="D1327" s="46"/>
      <c r="E1327" s="548"/>
      <c r="F1327" s="570"/>
    </row>
    <row r="1328" spans="1:6">
      <c r="A1328" s="72"/>
      <c r="B1328" s="156"/>
      <c r="C1328" s="59"/>
      <c r="D1328" s="46"/>
      <c r="E1328" s="548"/>
      <c r="F1328" s="570"/>
    </row>
    <row r="1329" spans="1:6">
      <c r="A1329" s="72"/>
      <c r="B1329" s="156"/>
      <c r="C1329" s="59"/>
      <c r="D1329" s="46"/>
      <c r="E1329" s="548"/>
      <c r="F1329" s="570"/>
    </row>
    <row r="1330" spans="1:6">
      <c r="A1330" s="72"/>
      <c r="B1330" s="156"/>
      <c r="C1330" s="59"/>
      <c r="D1330" s="46"/>
      <c r="E1330" s="548"/>
      <c r="F1330" s="570"/>
    </row>
    <row r="1331" spans="1:6">
      <c r="A1331" s="72"/>
      <c r="B1331" s="156"/>
      <c r="C1331" s="59"/>
      <c r="D1331" s="46"/>
      <c r="E1331" s="548"/>
      <c r="F1331" s="570"/>
    </row>
    <row r="1332" spans="1:6">
      <c r="A1332" s="72"/>
      <c r="B1332" s="156"/>
      <c r="C1332" s="59"/>
      <c r="D1332" s="46"/>
      <c r="E1332" s="548"/>
      <c r="F1332" s="570"/>
    </row>
    <row r="1333" spans="1:6">
      <c r="A1333" s="72"/>
      <c r="B1333" s="156"/>
      <c r="C1333" s="59"/>
      <c r="D1333" s="46"/>
      <c r="E1333" s="548"/>
      <c r="F1333" s="570"/>
    </row>
    <row r="1334" spans="1:6">
      <c r="A1334" s="72"/>
      <c r="B1334" s="156"/>
      <c r="C1334" s="59"/>
      <c r="D1334" s="46"/>
      <c r="E1334" s="548"/>
      <c r="F1334" s="570"/>
    </row>
    <row r="1335" spans="1:6">
      <c r="A1335" s="72"/>
      <c r="B1335" s="156"/>
      <c r="C1335" s="59"/>
      <c r="D1335" s="46"/>
      <c r="E1335" s="548"/>
      <c r="F1335" s="570"/>
    </row>
    <row r="1336" spans="1:6">
      <c r="A1336" s="72"/>
      <c r="B1336" s="156"/>
      <c r="C1336" s="59"/>
      <c r="D1336" s="46"/>
      <c r="E1336" s="548"/>
      <c r="F1336" s="570"/>
    </row>
    <row r="1337" spans="1:6">
      <c r="A1337" s="72"/>
      <c r="B1337" s="156"/>
      <c r="C1337" s="59"/>
      <c r="D1337" s="46"/>
      <c r="E1337" s="548"/>
      <c r="F1337" s="570"/>
    </row>
    <row r="1338" spans="1:6">
      <c r="A1338" s="72"/>
      <c r="B1338" s="156"/>
      <c r="C1338" s="59"/>
      <c r="D1338" s="46"/>
      <c r="E1338" s="548"/>
      <c r="F1338" s="570"/>
    </row>
    <row r="1339" spans="1:6">
      <c r="A1339" s="72"/>
      <c r="B1339" s="156"/>
      <c r="C1339" s="59"/>
      <c r="D1339" s="46"/>
      <c r="E1339" s="548"/>
      <c r="F1339" s="570"/>
    </row>
    <row r="1340" spans="1:6">
      <c r="A1340" s="72"/>
      <c r="B1340" s="156"/>
      <c r="C1340" s="59"/>
      <c r="D1340" s="46"/>
      <c r="E1340" s="548"/>
      <c r="F1340" s="570"/>
    </row>
    <row r="1341" spans="1:6">
      <c r="A1341" s="72"/>
      <c r="B1341" s="156"/>
      <c r="C1341" s="59"/>
      <c r="D1341" s="46"/>
      <c r="E1341" s="548"/>
      <c r="F1341" s="570"/>
    </row>
    <row r="1342" spans="1:6">
      <c r="A1342" s="72"/>
      <c r="B1342" s="156"/>
      <c r="C1342" s="59"/>
      <c r="D1342" s="46"/>
      <c r="E1342" s="548"/>
      <c r="F1342" s="570"/>
    </row>
    <row r="1343" spans="1:6">
      <c r="A1343" s="72"/>
      <c r="B1343" s="156"/>
      <c r="C1343" s="59"/>
      <c r="D1343" s="46"/>
      <c r="E1343" s="548"/>
      <c r="F1343" s="570"/>
    </row>
    <row r="1344" spans="1:6">
      <c r="A1344" s="72"/>
      <c r="B1344" s="156"/>
      <c r="C1344" s="59"/>
      <c r="D1344" s="46"/>
      <c r="E1344" s="548"/>
      <c r="F1344" s="570"/>
    </row>
    <row r="1345" spans="1:6">
      <c r="A1345" s="72"/>
      <c r="B1345" s="156"/>
      <c r="C1345" s="59"/>
      <c r="D1345" s="46"/>
      <c r="E1345" s="548"/>
      <c r="F1345" s="570"/>
    </row>
    <row r="1346" spans="1:6">
      <c r="A1346" s="72"/>
      <c r="B1346" s="156"/>
      <c r="C1346" s="59"/>
      <c r="D1346" s="46"/>
      <c r="E1346" s="548"/>
      <c r="F1346" s="570"/>
    </row>
    <row r="1347" spans="1:6">
      <c r="A1347" s="72"/>
      <c r="B1347" s="156"/>
      <c r="C1347" s="59"/>
      <c r="D1347" s="46"/>
      <c r="E1347" s="548"/>
      <c r="F1347" s="570"/>
    </row>
    <row r="1348" spans="1:6">
      <c r="A1348" s="72"/>
      <c r="B1348" s="156"/>
      <c r="C1348" s="59"/>
      <c r="D1348" s="46"/>
      <c r="E1348" s="548"/>
      <c r="F1348" s="570"/>
    </row>
    <row r="1349" spans="1:6">
      <c r="A1349" s="72"/>
      <c r="B1349" s="156"/>
      <c r="C1349" s="59"/>
      <c r="D1349" s="46"/>
      <c r="E1349" s="548"/>
      <c r="F1349" s="570"/>
    </row>
    <row r="1350" spans="1:6">
      <c r="A1350" s="72"/>
      <c r="B1350" s="156"/>
      <c r="C1350" s="59"/>
      <c r="D1350" s="46"/>
      <c r="E1350" s="548"/>
      <c r="F1350" s="570"/>
    </row>
    <row r="1351" spans="1:6">
      <c r="A1351" s="72"/>
      <c r="B1351" s="156"/>
      <c r="C1351" s="59"/>
      <c r="D1351" s="46"/>
      <c r="E1351" s="548"/>
      <c r="F1351" s="570"/>
    </row>
    <row r="1352" spans="1:6">
      <c r="A1352" s="72"/>
      <c r="B1352" s="156"/>
      <c r="C1352" s="59"/>
      <c r="D1352" s="46"/>
      <c r="E1352" s="548"/>
      <c r="F1352" s="570"/>
    </row>
    <row r="1353" spans="1:6">
      <c r="A1353" s="72"/>
      <c r="B1353" s="156"/>
      <c r="C1353" s="59"/>
      <c r="D1353" s="46"/>
      <c r="E1353" s="548"/>
      <c r="F1353" s="570"/>
    </row>
    <row r="1354" spans="1:6">
      <c r="A1354" s="72"/>
      <c r="B1354" s="156"/>
      <c r="C1354" s="59"/>
      <c r="D1354" s="46"/>
      <c r="E1354" s="548"/>
      <c r="F1354" s="570"/>
    </row>
    <row r="1355" spans="1:6">
      <c r="A1355" s="72"/>
      <c r="B1355" s="156"/>
      <c r="C1355" s="59"/>
      <c r="D1355" s="46"/>
      <c r="E1355" s="548"/>
      <c r="F1355" s="570"/>
    </row>
    <row r="1356" spans="1:6">
      <c r="A1356" s="72"/>
      <c r="B1356" s="156"/>
      <c r="C1356" s="59"/>
      <c r="D1356" s="46"/>
      <c r="E1356" s="548"/>
      <c r="F1356" s="570"/>
    </row>
    <row r="1357" spans="1:6">
      <c r="A1357" s="72"/>
      <c r="B1357" s="156"/>
      <c r="C1357" s="59"/>
      <c r="D1357" s="46"/>
      <c r="E1357" s="548"/>
      <c r="F1357" s="570"/>
    </row>
    <row r="1358" spans="1:6">
      <c r="A1358" s="72"/>
      <c r="B1358" s="156"/>
      <c r="C1358" s="59"/>
      <c r="D1358" s="46"/>
      <c r="E1358" s="548"/>
      <c r="F1358" s="570"/>
    </row>
    <row r="1359" spans="1:6">
      <c r="A1359" s="72"/>
      <c r="B1359" s="156"/>
      <c r="C1359" s="59"/>
      <c r="D1359" s="46"/>
      <c r="E1359" s="548"/>
      <c r="F1359" s="570"/>
    </row>
    <row r="1360" spans="1:6">
      <c r="A1360" s="72"/>
      <c r="B1360" s="156"/>
      <c r="C1360" s="59"/>
      <c r="D1360" s="46"/>
      <c r="E1360" s="548"/>
      <c r="F1360" s="570"/>
    </row>
    <row r="1361" spans="1:6">
      <c r="A1361" s="72"/>
      <c r="B1361" s="156"/>
      <c r="C1361" s="59"/>
      <c r="D1361" s="46"/>
      <c r="E1361" s="548"/>
      <c r="F1361" s="570"/>
    </row>
    <row r="1362" spans="1:6">
      <c r="A1362" s="72"/>
      <c r="B1362" s="156"/>
      <c r="C1362" s="59"/>
      <c r="D1362" s="46"/>
      <c r="E1362" s="548"/>
      <c r="F1362" s="570"/>
    </row>
    <row r="1363" spans="1:6">
      <c r="A1363" s="72"/>
      <c r="B1363" s="156"/>
      <c r="C1363" s="59"/>
      <c r="D1363" s="46"/>
      <c r="E1363" s="548"/>
      <c r="F1363" s="570"/>
    </row>
    <row r="1364" spans="1:6">
      <c r="A1364" s="72"/>
      <c r="B1364" s="156"/>
      <c r="C1364" s="59"/>
      <c r="D1364" s="46"/>
      <c r="E1364" s="548"/>
      <c r="F1364" s="570"/>
    </row>
    <row r="1365" spans="1:6">
      <c r="A1365" s="72"/>
      <c r="B1365" s="156"/>
      <c r="C1365" s="59"/>
      <c r="D1365" s="46"/>
      <c r="E1365" s="548"/>
      <c r="F1365" s="570"/>
    </row>
    <row r="1366" spans="1:6">
      <c r="A1366" s="72"/>
      <c r="B1366" s="156"/>
      <c r="C1366" s="59"/>
      <c r="D1366" s="46"/>
      <c r="E1366" s="548"/>
      <c r="F1366" s="570"/>
    </row>
    <row r="1367" spans="1:6">
      <c r="A1367" s="72"/>
      <c r="B1367" s="156"/>
      <c r="C1367" s="59"/>
      <c r="D1367" s="46"/>
      <c r="E1367" s="548"/>
      <c r="F1367" s="570"/>
    </row>
    <row r="1368" spans="1:6">
      <c r="A1368" s="72"/>
      <c r="B1368" s="156"/>
      <c r="C1368" s="59"/>
      <c r="D1368" s="46"/>
      <c r="E1368" s="548"/>
      <c r="F1368" s="570"/>
    </row>
    <row r="1369" spans="1:6">
      <c r="A1369" s="72"/>
      <c r="B1369" s="156"/>
      <c r="C1369" s="59"/>
      <c r="D1369" s="46"/>
      <c r="E1369" s="548"/>
      <c r="F1369" s="570"/>
    </row>
    <row r="1370" spans="1:6">
      <c r="A1370" s="72"/>
      <c r="B1370" s="156"/>
      <c r="C1370" s="59"/>
      <c r="D1370" s="46"/>
      <c r="E1370" s="548"/>
      <c r="F1370" s="570"/>
    </row>
    <row r="1371" spans="1:6">
      <c r="A1371" s="72"/>
      <c r="B1371" s="156"/>
      <c r="C1371" s="59"/>
      <c r="D1371" s="46"/>
      <c r="E1371" s="548"/>
      <c r="F1371" s="570"/>
    </row>
    <row r="1372" spans="1:6">
      <c r="A1372" s="72"/>
      <c r="B1372" s="156"/>
      <c r="C1372" s="59"/>
      <c r="D1372" s="46"/>
      <c r="E1372" s="548"/>
      <c r="F1372" s="570"/>
    </row>
    <row r="1373" spans="1:6">
      <c r="A1373" s="72"/>
      <c r="B1373" s="156"/>
      <c r="C1373" s="59"/>
      <c r="D1373" s="46"/>
      <c r="E1373" s="548"/>
      <c r="F1373" s="570"/>
    </row>
    <row r="1374" spans="1:6">
      <c r="A1374" s="72"/>
      <c r="B1374" s="156"/>
      <c r="C1374" s="59"/>
      <c r="D1374" s="46"/>
      <c r="E1374" s="548"/>
      <c r="F1374" s="570"/>
    </row>
    <row r="1375" spans="1:6">
      <c r="A1375" s="72"/>
      <c r="B1375" s="156"/>
      <c r="C1375" s="59"/>
      <c r="D1375" s="46"/>
      <c r="E1375" s="548"/>
      <c r="F1375" s="570"/>
    </row>
    <row r="1376" spans="1:6">
      <c r="A1376" s="72"/>
      <c r="B1376" s="156"/>
      <c r="C1376" s="59"/>
      <c r="D1376" s="46"/>
      <c r="E1376" s="548"/>
      <c r="F1376" s="570"/>
    </row>
    <row r="1377" spans="1:6">
      <c r="A1377" s="72"/>
      <c r="B1377" s="156"/>
      <c r="C1377" s="59"/>
      <c r="D1377" s="46"/>
      <c r="E1377" s="548"/>
      <c r="F1377" s="570"/>
    </row>
    <row r="1378" spans="1:6">
      <c r="A1378" s="72"/>
      <c r="B1378" s="156"/>
      <c r="C1378" s="59"/>
      <c r="D1378" s="46"/>
      <c r="E1378" s="548"/>
      <c r="F1378" s="570"/>
    </row>
    <row r="1379" spans="1:6">
      <c r="A1379" s="72"/>
      <c r="B1379" s="156"/>
      <c r="C1379" s="59"/>
      <c r="D1379" s="46"/>
      <c r="E1379" s="548"/>
      <c r="F1379" s="570"/>
    </row>
    <row r="1380" spans="1:6">
      <c r="A1380" s="72"/>
      <c r="B1380" s="156"/>
      <c r="C1380" s="59"/>
      <c r="D1380" s="46"/>
      <c r="E1380" s="548"/>
      <c r="F1380" s="570"/>
    </row>
    <row r="1381" spans="1:6">
      <c r="A1381" s="72"/>
      <c r="B1381" s="156"/>
      <c r="C1381" s="59"/>
      <c r="D1381" s="46"/>
      <c r="E1381" s="548"/>
      <c r="F1381" s="570"/>
    </row>
    <row r="1382" spans="1:6">
      <c r="A1382" s="72"/>
      <c r="B1382" s="156"/>
      <c r="C1382" s="59"/>
      <c r="D1382" s="46"/>
      <c r="E1382" s="548"/>
      <c r="F1382" s="570"/>
    </row>
    <row r="1383" spans="1:6">
      <c r="A1383" s="72"/>
      <c r="B1383" s="156"/>
      <c r="C1383" s="59"/>
      <c r="D1383" s="46"/>
      <c r="E1383" s="548"/>
      <c r="F1383" s="570"/>
    </row>
    <row r="1384" spans="1:6">
      <c r="A1384" s="72"/>
      <c r="B1384" s="156"/>
      <c r="C1384" s="59"/>
      <c r="D1384" s="46"/>
      <c r="E1384" s="548"/>
      <c r="F1384" s="570"/>
    </row>
    <row r="1385" spans="1:6">
      <c r="A1385" s="72"/>
      <c r="B1385" s="156"/>
      <c r="C1385" s="59"/>
      <c r="D1385" s="46"/>
      <c r="E1385" s="548"/>
      <c r="F1385" s="570"/>
    </row>
    <row r="1386" spans="1:6">
      <c r="A1386" s="72"/>
      <c r="B1386" s="156"/>
      <c r="C1386" s="59"/>
      <c r="D1386" s="46"/>
      <c r="E1386" s="548"/>
      <c r="F1386" s="570"/>
    </row>
    <row r="1387" spans="1:6">
      <c r="A1387" s="72"/>
      <c r="B1387" s="156"/>
      <c r="C1387" s="59"/>
      <c r="D1387" s="46"/>
      <c r="E1387" s="548"/>
      <c r="F1387" s="570"/>
    </row>
    <row r="1388" spans="1:6">
      <c r="A1388" s="72"/>
      <c r="B1388" s="156"/>
      <c r="C1388" s="59"/>
      <c r="D1388" s="46"/>
      <c r="E1388" s="548"/>
      <c r="F1388" s="570"/>
    </row>
    <row r="1389" spans="1:6">
      <c r="A1389" s="72"/>
      <c r="B1389" s="156"/>
      <c r="C1389" s="59"/>
      <c r="D1389" s="46"/>
      <c r="E1389" s="548"/>
      <c r="F1389" s="570"/>
    </row>
    <row r="1390" spans="1:6">
      <c r="A1390" s="72"/>
      <c r="B1390" s="156"/>
      <c r="C1390" s="59"/>
      <c r="D1390" s="46"/>
      <c r="E1390" s="548"/>
      <c r="F1390" s="570"/>
    </row>
    <row r="1391" spans="1:6">
      <c r="A1391" s="72"/>
      <c r="B1391" s="156"/>
      <c r="C1391" s="59"/>
      <c r="D1391" s="46"/>
      <c r="E1391" s="548"/>
      <c r="F1391" s="570"/>
    </row>
    <row r="1392" spans="1:6">
      <c r="A1392" s="72"/>
      <c r="B1392" s="156"/>
      <c r="C1392" s="59"/>
      <c r="D1392" s="46"/>
      <c r="E1392" s="548"/>
      <c r="F1392" s="570"/>
    </row>
    <row r="1393" spans="1:6">
      <c r="A1393" s="72"/>
      <c r="B1393" s="156"/>
      <c r="C1393" s="59"/>
      <c r="D1393" s="46"/>
      <c r="E1393" s="548"/>
      <c r="F1393" s="570"/>
    </row>
    <row r="1394" spans="1:6">
      <c r="A1394" s="72"/>
      <c r="B1394" s="156"/>
      <c r="C1394" s="59"/>
      <c r="D1394" s="46"/>
      <c r="E1394" s="548"/>
      <c r="F1394" s="570"/>
    </row>
    <row r="1395" spans="1:6">
      <c r="A1395" s="72"/>
      <c r="B1395" s="156"/>
      <c r="C1395" s="59"/>
      <c r="D1395" s="46"/>
      <c r="E1395" s="548"/>
      <c r="F1395" s="570"/>
    </row>
    <row r="1396" spans="1:6">
      <c r="A1396" s="72"/>
      <c r="B1396" s="156"/>
      <c r="C1396" s="59"/>
      <c r="D1396" s="46"/>
      <c r="E1396" s="548"/>
      <c r="F1396" s="570"/>
    </row>
    <row r="1397" spans="1:6">
      <c r="A1397" s="72"/>
      <c r="B1397" s="156"/>
      <c r="C1397" s="59"/>
      <c r="D1397" s="46"/>
      <c r="E1397" s="548"/>
      <c r="F1397" s="570"/>
    </row>
    <row r="1398" spans="1:6">
      <c r="A1398" s="72"/>
      <c r="B1398" s="156"/>
      <c r="C1398" s="59"/>
      <c r="D1398" s="46"/>
      <c r="E1398" s="548"/>
      <c r="F1398" s="570"/>
    </row>
    <row r="1399" spans="1:6">
      <c r="A1399" s="72"/>
      <c r="B1399" s="156"/>
      <c r="C1399" s="59"/>
      <c r="D1399" s="46"/>
      <c r="E1399" s="548"/>
      <c r="F1399" s="570"/>
    </row>
    <row r="1400" spans="1:6">
      <c r="A1400" s="72"/>
      <c r="B1400" s="156"/>
      <c r="C1400" s="59"/>
      <c r="D1400" s="46"/>
      <c r="E1400" s="548"/>
      <c r="F1400" s="570"/>
    </row>
    <row r="1401" spans="1:6">
      <c r="A1401" s="72"/>
      <c r="B1401" s="156"/>
      <c r="C1401" s="59"/>
      <c r="D1401" s="46"/>
      <c r="E1401" s="548"/>
      <c r="F1401" s="570"/>
    </row>
    <row r="1402" spans="1:6">
      <c r="A1402" s="72"/>
      <c r="B1402" s="156"/>
      <c r="C1402" s="59"/>
      <c r="D1402" s="46"/>
      <c r="E1402" s="548"/>
      <c r="F1402" s="570"/>
    </row>
    <row r="1403" spans="1:6">
      <c r="A1403" s="72"/>
      <c r="B1403" s="156"/>
      <c r="C1403" s="59"/>
      <c r="D1403" s="46"/>
      <c r="E1403" s="548"/>
      <c r="F1403" s="570"/>
    </row>
    <row r="1404" spans="1:6">
      <c r="A1404" s="72"/>
      <c r="B1404" s="156"/>
      <c r="C1404" s="59"/>
      <c r="D1404" s="46"/>
      <c r="E1404" s="548"/>
      <c r="F1404" s="570"/>
    </row>
    <row r="1405" spans="1:6">
      <c r="A1405" s="72"/>
      <c r="B1405" s="156"/>
      <c r="C1405" s="59"/>
      <c r="D1405" s="46"/>
      <c r="E1405" s="548"/>
      <c r="F1405" s="570"/>
    </row>
    <row r="1406" spans="1:6">
      <c r="A1406" s="72"/>
      <c r="B1406" s="156"/>
      <c r="C1406" s="59"/>
      <c r="D1406" s="46"/>
      <c r="E1406" s="548"/>
      <c r="F1406" s="570"/>
    </row>
    <row r="1407" spans="1:6">
      <c r="A1407" s="72"/>
      <c r="B1407" s="156"/>
      <c r="C1407" s="59"/>
      <c r="D1407" s="46"/>
      <c r="E1407" s="548"/>
      <c r="F1407" s="570"/>
    </row>
    <row r="1408" spans="1:6">
      <c r="A1408" s="72"/>
      <c r="B1408" s="156"/>
      <c r="C1408" s="59"/>
      <c r="D1408" s="46"/>
      <c r="E1408" s="548"/>
      <c r="F1408" s="570"/>
    </row>
    <row r="1409" spans="1:6">
      <c r="A1409" s="72"/>
      <c r="B1409" s="156"/>
      <c r="C1409" s="59"/>
      <c r="D1409" s="46"/>
      <c r="E1409" s="548"/>
      <c r="F1409" s="570"/>
    </row>
    <row r="1410" spans="1:6">
      <c r="A1410" s="72"/>
      <c r="B1410" s="156"/>
      <c r="D1410" s="46"/>
      <c r="E1410" s="548"/>
      <c r="F1410" s="570"/>
    </row>
    <row r="1411" spans="1:6">
      <c r="A1411" s="150"/>
      <c r="B1411" s="157"/>
      <c r="D1411" s="153"/>
      <c r="E1411" s="598"/>
      <c r="F1411" s="599"/>
    </row>
    <row r="1412" spans="1:6">
      <c r="A1412" s="150"/>
      <c r="B1412" s="157"/>
      <c r="D1412" s="153"/>
      <c r="E1412" s="598"/>
      <c r="F1412" s="599"/>
    </row>
    <row r="1413" spans="1:6">
      <c r="A1413" s="150"/>
      <c r="B1413" s="157"/>
      <c r="D1413" s="153"/>
      <c r="E1413" s="598"/>
      <c r="F1413" s="599"/>
    </row>
    <row r="1414" spans="1:6">
      <c r="A1414" s="150"/>
      <c r="B1414" s="157"/>
      <c r="D1414" s="153"/>
      <c r="E1414" s="598"/>
      <c r="F1414" s="599"/>
    </row>
    <row r="1415" spans="1:6">
      <c r="A1415" s="150"/>
      <c r="B1415" s="157"/>
      <c r="D1415" s="153"/>
      <c r="E1415" s="598"/>
      <c r="F1415" s="599"/>
    </row>
    <row r="1416" spans="1:6">
      <c r="A1416" s="150"/>
      <c r="B1416" s="157"/>
      <c r="D1416" s="153"/>
      <c r="E1416" s="598"/>
      <c r="F1416" s="599"/>
    </row>
    <row r="1417" spans="1:6">
      <c r="A1417" s="150"/>
      <c r="B1417" s="157"/>
      <c r="D1417" s="153"/>
      <c r="E1417" s="598"/>
      <c r="F1417" s="599"/>
    </row>
    <row r="1418" spans="1:6">
      <c r="A1418" s="150"/>
      <c r="B1418" s="157"/>
      <c r="D1418" s="153"/>
      <c r="E1418" s="598"/>
      <c r="F1418" s="599"/>
    </row>
    <row r="1419" spans="1:6">
      <c r="A1419" s="150"/>
      <c r="B1419" s="157"/>
      <c r="D1419" s="153"/>
      <c r="E1419" s="598"/>
      <c r="F1419" s="599"/>
    </row>
    <row r="1420" spans="1:6">
      <c r="A1420" s="150"/>
      <c r="B1420" s="157"/>
      <c r="D1420" s="153"/>
      <c r="E1420" s="598"/>
      <c r="F1420" s="599"/>
    </row>
    <row r="1421" spans="1:6">
      <c r="A1421" s="150"/>
      <c r="B1421" s="157"/>
      <c r="D1421" s="153"/>
      <c r="E1421" s="598"/>
      <c r="F1421" s="599"/>
    </row>
    <row r="1422" spans="1:6">
      <c r="A1422" s="150"/>
      <c r="B1422" s="157"/>
      <c r="D1422" s="153"/>
      <c r="E1422" s="598"/>
      <c r="F1422" s="599"/>
    </row>
    <row r="1423" spans="1:6">
      <c r="A1423" s="150"/>
      <c r="B1423" s="157"/>
      <c r="D1423" s="153"/>
      <c r="E1423" s="598"/>
      <c r="F1423" s="599"/>
    </row>
    <row r="1424" spans="1:6">
      <c r="A1424" s="150"/>
      <c r="B1424" s="157"/>
      <c r="D1424" s="153"/>
      <c r="E1424" s="598"/>
      <c r="F1424" s="599"/>
    </row>
    <row r="1425" spans="1:6">
      <c r="A1425" s="150"/>
      <c r="B1425" s="157"/>
      <c r="D1425" s="153"/>
      <c r="E1425" s="598"/>
      <c r="F1425" s="599"/>
    </row>
    <row r="1426" spans="1:6">
      <c r="A1426" s="150"/>
      <c r="B1426" s="157"/>
      <c r="D1426" s="153"/>
      <c r="E1426" s="598"/>
      <c r="F1426" s="599"/>
    </row>
    <row r="1427" spans="1:6">
      <c r="A1427" s="150"/>
      <c r="B1427" s="157"/>
      <c r="D1427" s="153"/>
      <c r="E1427" s="598"/>
      <c r="F1427" s="599"/>
    </row>
    <row r="1428" spans="1:6">
      <c r="A1428" s="150"/>
      <c r="B1428" s="157"/>
      <c r="D1428" s="153"/>
      <c r="E1428" s="598"/>
      <c r="F1428" s="599"/>
    </row>
    <row r="1429" spans="1:6">
      <c r="A1429" s="150"/>
      <c r="B1429" s="157"/>
      <c r="D1429" s="153"/>
      <c r="E1429" s="598"/>
      <c r="F1429" s="599"/>
    </row>
    <row r="1430" spans="1:6">
      <c r="A1430" s="150"/>
      <c r="B1430" s="157"/>
      <c r="D1430" s="153"/>
      <c r="E1430" s="598"/>
      <c r="F1430" s="599"/>
    </row>
    <row r="1431" spans="1:6">
      <c r="A1431" s="150"/>
      <c r="B1431" s="157"/>
      <c r="D1431" s="153"/>
      <c r="E1431" s="598"/>
      <c r="F1431" s="599"/>
    </row>
    <row r="1432" spans="1:6">
      <c r="A1432" s="150"/>
      <c r="B1432" s="157"/>
      <c r="D1432" s="153"/>
      <c r="E1432" s="598"/>
      <c r="F1432" s="599"/>
    </row>
    <row r="1433" spans="1:6">
      <c r="A1433" s="150"/>
      <c r="B1433" s="157"/>
      <c r="D1433" s="153"/>
      <c r="E1433" s="598"/>
      <c r="F1433" s="599"/>
    </row>
    <row r="1434" spans="1:6">
      <c r="A1434" s="150"/>
      <c r="B1434" s="157"/>
    </row>
    <row r="1435" spans="1:6">
      <c r="A1435" s="150"/>
      <c r="B1435" s="157"/>
    </row>
    <row r="1436" spans="1:6">
      <c r="A1436" s="150"/>
      <c r="B1436" s="157"/>
    </row>
    <row r="1437" spans="1:6">
      <c r="A1437" s="150"/>
      <c r="B1437" s="157"/>
    </row>
    <row r="1438" spans="1:6">
      <c r="A1438" s="150"/>
      <c r="B1438" s="157"/>
    </row>
    <row r="1439" spans="1:6">
      <c r="A1439" s="150"/>
      <c r="B1439" s="157"/>
    </row>
    <row r="1440" spans="1:6">
      <c r="A1440" s="150"/>
      <c r="B1440" s="157"/>
    </row>
    <row r="1441" spans="1:2">
      <c r="A1441" s="150"/>
      <c r="B1441" s="157"/>
    </row>
    <row r="1442" spans="1:2">
      <c r="A1442" s="150"/>
      <c r="B1442" s="157"/>
    </row>
    <row r="1443" spans="1:2">
      <c r="A1443" s="150"/>
      <c r="B1443" s="157"/>
    </row>
    <row r="1444" spans="1:2">
      <c r="A1444" s="150"/>
      <c r="B1444" s="157"/>
    </row>
    <row r="1445" spans="1:2">
      <c r="A1445" s="150"/>
      <c r="B1445" s="157"/>
    </row>
    <row r="1446" spans="1:2">
      <c r="A1446" s="150"/>
      <c r="B1446" s="157"/>
    </row>
    <row r="1447" spans="1:2">
      <c r="A1447" s="150"/>
      <c r="B1447" s="157"/>
    </row>
    <row r="1448" spans="1:2">
      <c r="A1448" s="150"/>
      <c r="B1448" s="157"/>
    </row>
    <row r="1449" spans="1:2">
      <c r="A1449" s="150"/>
      <c r="B1449" s="157"/>
    </row>
    <row r="1450" spans="1:2">
      <c r="A1450" s="150"/>
      <c r="B1450" s="157"/>
    </row>
    <row r="1451" spans="1:2">
      <c r="A1451" s="150"/>
      <c r="B1451" s="157"/>
    </row>
    <row r="1452" spans="1:2">
      <c r="A1452" s="150"/>
      <c r="B1452" s="157"/>
    </row>
    <row r="1453" spans="1:2">
      <c r="A1453" s="150"/>
      <c r="B1453" s="157"/>
    </row>
    <row r="1454" spans="1:2">
      <c r="A1454" s="150"/>
      <c r="B1454" s="157"/>
    </row>
    <row r="1455" spans="1:2">
      <c r="A1455" s="150"/>
      <c r="B1455" s="157"/>
    </row>
    <row r="1456" spans="1:2">
      <c r="A1456" s="150"/>
      <c r="B1456" s="157"/>
    </row>
    <row r="1457" spans="1:2">
      <c r="A1457" s="150"/>
      <c r="B1457" s="157"/>
    </row>
    <row r="1458" spans="1:2">
      <c r="A1458" s="150"/>
      <c r="B1458" s="157"/>
    </row>
    <row r="1459" spans="1:2">
      <c r="A1459" s="150"/>
      <c r="B1459" s="157"/>
    </row>
    <row r="1460" spans="1:2">
      <c r="A1460" s="150"/>
      <c r="B1460" s="157"/>
    </row>
    <row r="1461" spans="1:2">
      <c r="A1461" s="150"/>
      <c r="B1461" s="157"/>
    </row>
    <row r="1462" spans="1:2">
      <c r="A1462" s="150"/>
      <c r="B1462" s="157"/>
    </row>
    <row r="1463" spans="1:2">
      <c r="A1463" s="150"/>
      <c r="B1463" s="157"/>
    </row>
    <row r="1464" spans="1:2">
      <c r="A1464" s="150"/>
      <c r="B1464" s="157"/>
    </row>
    <row r="1465" spans="1:2">
      <c r="A1465" s="150"/>
      <c r="B1465" s="157"/>
    </row>
    <row r="1466" spans="1:2">
      <c r="A1466" s="150"/>
      <c r="B1466" s="157"/>
    </row>
    <row r="1467" spans="1:2">
      <c r="A1467" s="150"/>
      <c r="B1467" s="157"/>
    </row>
    <row r="1468" spans="1:2">
      <c r="A1468" s="150"/>
      <c r="B1468" s="157"/>
    </row>
    <row r="1469" spans="1:2">
      <c r="A1469" s="150"/>
      <c r="B1469" s="157"/>
    </row>
    <row r="1470" spans="1:2">
      <c r="A1470" s="150"/>
      <c r="B1470" s="157"/>
    </row>
    <row r="1471" spans="1:2">
      <c r="A1471" s="150"/>
      <c r="B1471" s="157"/>
    </row>
    <row r="1472" spans="1:2">
      <c r="A1472" s="150"/>
      <c r="B1472" s="157"/>
    </row>
    <row r="1473" spans="1:2">
      <c r="A1473" s="150"/>
      <c r="B1473" s="157"/>
    </row>
    <row r="1474" spans="1:2">
      <c r="A1474" s="150"/>
      <c r="B1474" s="157"/>
    </row>
    <row r="1475" spans="1:2">
      <c r="A1475" s="150"/>
      <c r="B1475" s="157"/>
    </row>
    <row r="1476" spans="1:2">
      <c r="A1476" s="150"/>
      <c r="B1476" s="157"/>
    </row>
    <row r="1477" spans="1:2">
      <c r="A1477" s="150"/>
      <c r="B1477" s="157"/>
    </row>
    <row r="1478" spans="1:2">
      <c r="A1478" s="150"/>
      <c r="B1478" s="157"/>
    </row>
    <row r="1479" spans="1:2">
      <c r="A1479" s="150"/>
      <c r="B1479" s="157"/>
    </row>
    <row r="1480" spans="1:2">
      <c r="A1480" s="150"/>
      <c r="B1480" s="157"/>
    </row>
    <row r="1481" spans="1:2">
      <c r="A1481" s="150"/>
      <c r="B1481" s="157"/>
    </row>
    <row r="1482" spans="1:2">
      <c r="A1482" s="150"/>
      <c r="B1482" s="157"/>
    </row>
    <row r="1483" spans="1:2">
      <c r="A1483" s="150"/>
      <c r="B1483" s="157"/>
    </row>
    <row r="1484" spans="1:2">
      <c r="A1484" s="150"/>
      <c r="B1484" s="157"/>
    </row>
    <row r="1485" spans="1:2">
      <c r="A1485" s="150"/>
      <c r="B1485" s="157"/>
    </row>
    <row r="1486" spans="1:2">
      <c r="A1486" s="150"/>
      <c r="B1486" s="157"/>
    </row>
    <row r="1487" spans="1:2">
      <c r="A1487" s="150"/>
      <c r="B1487" s="157"/>
    </row>
    <row r="1488" spans="1:2">
      <c r="A1488" s="150"/>
      <c r="B1488" s="157"/>
    </row>
    <row r="1489" spans="1:2">
      <c r="A1489" s="150"/>
      <c r="B1489" s="157"/>
    </row>
    <row r="1490" spans="1:2">
      <c r="A1490" s="150"/>
      <c r="B1490" s="157"/>
    </row>
    <row r="1491" spans="1:2">
      <c r="A1491" s="150"/>
      <c r="B1491" s="157"/>
    </row>
    <row r="1492" spans="1:2">
      <c r="A1492" s="150"/>
      <c r="B1492" s="157"/>
    </row>
    <row r="1493" spans="1:2">
      <c r="A1493" s="150"/>
      <c r="B1493" s="157"/>
    </row>
    <row r="1494" spans="1:2">
      <c r="A1494" s="150"/>
      <c r="B1494" s="157"/>
    </row>
    <row r="1495" spans="1:2">
      <c r="A1495" s="150"/>
      <c r="B1495" s="157"/>
    </row>
    <row r="1496" spans="1:2">
      <c r="A1496" s="150"/>
      <c r="B1496" s="157"/>
    </row>
    <row r="1497" spans="1:2">
      <c r="A1497" s="150"/>
      <c r="B1497" s="157"/>
    </row>
    <row r="1498" spans="1:2">
      <c r="A1498" s="150"/>
      <c r="B1498" s="157"/>
    </row>
    <row r="1499" spans="1:2">
      <c r="A1499" s="150"/>
      <c r="B1499" s="157"/>
    </row>
    <row r="1500" spans="1:2">
      <c r="A1500" s="150"/>
      <c r="B1500" s="157"/>
    </row>
    <row r="1501" spans="1:2">
      <c r="A1501" s="150"/>
      <c r="B1501" s="157"/>
    </row>
    <row r="1502" spans="1:2">
      <c r="A1502" s="150"/>
      <c r="B1502" s="157"/>
    </row>
    <row r="1503" spans="1:2">
      <c r="A1503" s="150"/>
      <c r="B1503" s="157"/>
    </row>
    <row r="1504" spans="1:2">
      <c r="A1504" s="150"/>
      <c r="B1504" s="157"/>
    </row>
    <row r="1505" spans="1:2">
      <c r="A1505" s="150"/>
      <c r="B1505" s="157"/>
    </row>
    <row r="1506" spans="1:2">
      <c r="A1506" s="150"/>
      <c r="B1506" s="157"/>
    </row>
    <row r="1507" spans="1:2">
      <c r="A1507" s="150"/>
      <c r="B1507" s="157"/>
    </row>
    <row r="1508" spans="1:2">
      <c r="A1508" s="150"/>
      <c r="B1508" s="157"/>
    </row>
    <row r="1509" spans="1:2">
      <c r="A1509" s="150"/>
      <c r="B1509" s="157"/>
    </row>
    <row r="1510" spans="1:2">
      <c r="A1510" s="150"/>
      <c r="B1510" s="157"/>
    </row>
    <row r="1511" spans="1:2">
      <c r="A1511" s="150"/>
      <c r="B1511" s="157"/>
    </row>
    <row r="1512" spans="1:2">
      <c r="A1512" s="150"/>
      <c r="B1512" s="157"/>
    </row>
    <row r="1513" spans="1:2">
      <c r="A1513" s="150"/>
      <c r="B1513" s="157"/>
    </row>
    <row r="1514" spans="1:2">
      <c r="A1514" s="150"/>
      <c r="B1514" s="157"/>
    </row>
    <row r="1515" spans="1:2">
      <c r="A1515" s="150"/>
      <c r="B1515" s="157"/>
    </row>
    <row r="1516" spans="1:2">
      <c r="A1516" s="150"/>
      <c r="B1516" s="157"/>
    </row>
    <row r="1517" spans="1:2">
      <c r="A1517" s="150"/>
      <c r="B1517" s="157"/>
    </row>
    <row r="1518" spans="1:2">
      <c r="A1518" s="150"/>
      <c r="B1518" s="157"/>
    </row>
    <row r="1519" spans="1:2">
      <c r="A1519" s="150"/>
      <c r="B1519" s="157"/>
    </row>
    <row r="1520" spans="1:2">
      <c r="A1520" s="150"/>
      <c r="B1520" s="157"/>
    </row>
    <row r="1521" spans="1:2">
      <c r="A1521" s="150"/>
      <c r="B1521" s="157"/>
    </row>
    <row r="1522" spans="1:2">
      <c r="A1522" s="150"/>
      <c r="B1522" s="157"/>
    </row>
    <row r="1523" spans="1:2">
      <c r="A1523" s="150"/>
      <c r="B1523" s="157"/>
    </row>
    <row r="1524" spans="1:2">
      <c r="A1524" s="150"/>
      <c r="B1524" s="157"/>
    </row>
    <row r="1525" spans="1:2">
      <c r="A1525" s="150"/>
      <c r="B1525" s="157"/>
    </row>
    <row r="1526" spans="1:2">
      <c r="A1526" s="150"/>
      <c r="B1526" s="157"/>
    </row>
    <row r="1527" spans="1:2">
      <c r="A1527" s="150"/>
      <c r="B1527" s="157"/>
    </row>
    <row r="1528" spans="1:2">
      <c r="A1528" s="150"/>
      <c r="B1528" s="157"/>
    </row>
    <row r="1529" spans="1:2">
      <c r="A1529" s="150"/>
      <c r="B1529" s="157"/>
    </row>
    <row r="1530" spans="1:2">
      <c r="A1530" s="150"/>
      <c r="B1530" s="157"/>
    </row>
    <row r="1531" spans="1:2">
      <c r="A1531" s="150"/>
      <c r="B1531" s="157"/>
    </row>
    <row r="1532" spans="1:2">
      <c r="A1532" s="150"/>
      <c r="B1532" s="157"/>
    </row>
    <row r="1533" spans="1:2">
      <c r="A1533" s="150"/>
      <c r="B1533" s="157"/>
    </row>
    <row r="1534" spans="1:2">
      <c r="A1534" s="150"/>
      <c r="B1534" s="157"/>
    </row>
    <row r="1535" spans="1:2">
      <c r="A1535" s="150"/>
      <c r="B1535" s="157"/>
    </row>
    <row r="1536" spans="1:2">
      <c r="A1536" s="150"/>
      <c r="B1536" s="157"/>
    </row>
    <row r="1537" spans="1:2">
      <c r="A1537" s="150"/>
      <c r="B1537" s="157"/>
    </row>
    <row r="1538" spans="1:2">
      <c r="A1538" s="150"/>
      <c r="B1538" s="157"/>
    </row>
    <row r="1539" spans="1:2">
      <c r="A1539" s="150"/>
      <c r="B1539" s="157"/>
    </row>
    <row r="1540" spans="1:2">
      <c r="A1540" s="150"/>
      <c r="B1540" s="157"/>
    </row>
    <row r="1541" spans="1:2">
      <c r="A1541" s="150"/>
      <c r="B1541" s="157"/>
    </row>
    <row r="1542" spans="1:2">
      <c r="A1542" s="150"/>
      <c r="B1542" s="157"/>
    </row>
    <row r="1543" spans="1:2">
      <c r="A1543" s="150"/>
      <c r="B1543" s="157"/>
    </row>
    <row r="1544" spans="1:2">
      <c r="A1544" s="150"/>
      <c r="B1544" s="157"/>
    </row>
    <row r="1545" spans="1:2">
      <c r="A1545" s="150"/>
      <c r="B1545" s="157"/>
    </row>
    <row r="1546" spans="1:2">
      <c r="A1546" s="150"/>
      <c r="B1546" s="157"/>
    </row>
    <row r="1547" spans="1:2">
      <c r="A1547" s="150"/>
      <c r="B1547" s="157"/>
    </row>
    <row r="1548" spans="1:2">
      <c r="A1548" s="150"/>
      <c r="B1548" s="157"/>
    </row>
    <row r="1549" spans="1:2">
      <c r="A1549" s="150"/>
      <c r="B1549" s="157"/>
    </row>
    <row r="1550" spans="1:2">
      <c r="A1550" s="150"/>
      <c r="B1550" s="157"/>
    </row>
    <row r="1551" spans="1:2">
      <c r="A1551" s="150"/>
      <c r="B1551" s="157"/>
    </row>
    <row r="1552" spans="1:2">
      <c r="A1552" s="150"/>
      <c r="B1552" s="157"/>
    </row>
    <row r="1553" spans="1:2">
      <c r="A1553" s="150"/>
      <c r="B1553" s="157"/>
    </row>
    <row r="1554" spans="1:2">
      <c r="A1554" s="150"/>
      <c r="B1554" s="157"/>
    </row>
    <row r="1555" spans="1:2">
      <c r="A1555" s="150"/>
      <c r="B1555" s="157"/>
    </row>
    <row r="1556" spans="1:2">
      <c r="A1556" s="150"/>
      <c r="B1556" s="157"/>
    </row>
    <row r="1557" spans="1:2">
      <c r="A1557" s="150"/>
      <c r="B1557" s="157"/>
    </row>
    <row r="1558" spans="1:2">
      <c r="A1558" s="150"/>
      <c r="B1558" s="157"/>
    </row>
    <row r="1559" spans="1:2">
      <c r="A1559" s="150"/>
      <c r="B1559" s="157"/>
    </row>
    <row r="1560" spans="1:2">
      <c r="A1560" s="150"/>
      <c r="B1560" s="157"/>
    </row>
    <row r="1561" spans="1:2">
      <c r="A1561" s="150"/>
      <c r="B1561" s="157"/>
    </row>
    <row r="1562" spans="1:2">
      <c r="A1562" s="150"/>
      <c r="B1562" s="157"/>
    </row>
    <row r="1563" spans="1:2">
      <c r="A1563" s="150"/>
      <c r="B1563" s="157"/>
    </row>
    <row r="1564" spans="1:2">
      <c r="A1564" s="150"/>
      <c r="B1564" s="157"/>
    </row>
    <row r="1565" spans="1:2">
      <c r="A1565" s="150"/>
      <c r="B1565" s="157"/>
    </row>
    <row r="1566" spans="1:2">
      <c r="A1566" s="150"/>
      <c r="B1566" s="157"/>
    </row>
    <row r="1567" spans="1:2">
      <c r="A1567" s="150"/>
      <c r="B1567" s="157"/>
    </row>
    <row r="1568" spans="1:2">
      <c r="A1568" s="150"/>
      <c r="B1568" s="157"/>
    </row>
    <row r="1569" spans="1:2">
      <c r="A1569" s="150"/>
      <c r="B1569" s="157"/>
    </row>
    <row r="1570" spans="1:2">
      <c r="A1570" s="150"/>
      <c r="B1570" s="157"/>
    </row>
    <row r="1571" spans="1:2">
      <c r="A1571" s="150"/>
      <c r="B1571" s="157"/>
    </row>
    <row r="1572" spans="1:2">
      <c r="A1572" s="150"/>
      <c r="B1572" s="157"/>
    </row>
    <row r="1573" spans="1:2">
      <c r="A1573" s="150"/>
      <c r="B1573" s="157"/>
    </row>
    <row r="1574" spans="1:2">
      <c r="A1574" s="150"/>
      <c r="B1574" s="157"/>
    </row>
    <row r="1575" spans="1:2">
      <c r="A1575" s="150"/>
      <c r="B1575" s="157"/>
    </row>
    <row r="1576" spans="1:2">
      <c r="A1576" s="150"/>
      <c r="B1576" s="157"/>
    </row>
    <row r="1577" spans="1:2">
      <c r="A1577" s="150"/>
      <c r="B1577" s="157"/>
    </row>
    <row r="1578" spans="1:2">
      <c r="A1578" s="150"/>
      <c r="B1578" s="157"/>
    </row>
    <row r="1579" spans="1:2">
      <c r="A1579" s="150"/>
      <c r="B1579" s="157"/>
    </row>
    <row r="1580" spans="1:2">
      <c r="A1580" s="150"/>
      <c r="B1580" s="157"/>
    </row>
    <row r="1581" spans="1:2">
      <c r="A1581" s="150"/>
      <c r="B1581" s="157"/>
    </row>
    <row r="1582" spans="1:2">
      <c r="A1582" s="150"/>
      <c r="B1582" s="157"/>
    </row>
    <row r="1583" spans="1:2">
      <c r="A1583" s="150"/>
      <c r="B1583" s="157"/>
    </row>
    <row r="1584" spans="1:2">
      <c r="A1584" s="150"/>
      <c r="B1584" s="157"/>
    </row>
    <row r="1585" spans="1:2">
      <c r="A1585" s="150"/>
      <c r="B1585" s="157"/>
    </row>
    <row r="1586" spans="1:2">
      <c r="A1586" s="150"/>
      <c r="B1586" s="157"/>
    </row>
    <row r="1587" spans="1:2">
      <c r="A1587" s="150"/>
      <c r="B1587" s="157"/>
    </row>
    <row r="1588" spans="1:2">
      <c r="A1588" s="150"/>
      <c r="B1588" s="157"/>
    </row>
    <row r="1589" spans="1:2">
      <c r="A1589" s="150"/>
      <c r="B1589" s="157"/>
    </row>
    <row r="1590" spans="1:2">
      <c r="A1590" s="150"/>
      <c r="B1590" s="157"/>
    </row>
    <row r="1591" spans="1:2">
      <c r="A1591" s="150"/>
      <c r="B1591" s="157"/>
    </row>
    <row r="1592" spans="1:2">
      <c r="A1592" s="150"/>
      <c r="B1592" s="157"/>
    </row>
    <row r="1593" spans="1:2">
      <c r="A1593" s="150"/>
      <c r="B1593" s="157"/>
    </row>
    <row r="1594" spans="1:2">
      <c r="A1594" s="150"/>
      <c r="B1594" s="157"/>
    </row>
    <row r="1595" spans="1:2">
      <c r="A1595" s="150"/>
      <c r="B1595" s="157"/>
    </row>
    <row r="1596" spans="1:2">
      <c r="A1596" s="150"/>
      <c r="B1596" s="157"/>
    </row>
    <row r="1597" spans="1:2">
      <c r="A1597" s="150"/>
      <c r="B1597" s="157"/>
    </row>
    <row r="1598" spans="1:2">
      <c r="A1598" s="150"/>
      <c r="B1598" s="157"/>
    </row>
    <row r="1599" spans="1:2">
      <c r="A1599" s="150"/>
      <c r="B1599" s="157"/>
    </row>
    <row r="1600" spans="1:2">
      <c r="A1600" s="150"/>
      <c r="B1600" s="157"/>
    </row>
    <row r="1601" spans="1:2">
      <c r="A1601" s="150"/>
      <c r="B1601" s="157"/>
    </row>
    <row r="1602" spans="1:2">
      <c r="A1602" s="150"/>
      <c r="B1602" s="157"/>
    </row>
    <row r="1603" spans="1:2">
      <c r="A1603" s="150"/>
      <c r="B1603" s="157"/>
    </row>
    <row r="1604" spans="1:2">
      <c r="A1604" s="150"/>
      <c r="B1604" s="157"/>
    </row>
    <row r="1605" spans="1:2">
      <c r="A1605" s="150"/>
      <c r="B1605" s="157"/>
    </row>
    <row r="1606" spans="1:2">
      <c r="A1606" s="150"/>
      <c r="B1606" s="157"/>
    </row>
    <row r="1607" spans="1:2">
      <c r="A1607" s="150"/>
      <c r="B1607" s="157"/>
    </row>
    <row r="1608" spans="1:2">
      <c r="A1608" s="150"/>
      <c r="B1608" s="157"/>
    </row>
    <row r="1609" spans="1:2">
      <c r="A1609" s="150"/>
      <c r="B1609" s="157"/>
    </row>
    <row r="1610" spans="1:2">
      <c r="A1610" s="150"/>
      <c r="B1610" s="157"/>
    </row>
    <row r="1611" spans="1:2">
      <c r="A1611" s="150"/>
      <c r="B1611" s="157"/>
    </row>
    <row r="1612" spans="1:2">
      <c r="A1612" s="150"/>
      <c r="B1612" s="157"/>
    </row>
    <row r="1613" spans="1:2">
      <c r="A1613" s="150"/>
      <c r="B1613" s="157"/>
    </row>
    <row r="1614" spans="1:2">
      <c r="A1614" s="150"/>
      <c r="B1614" s="157"/>
    </row>
    <row r="1615" spans="1:2">
      <c r="A1615" s="150"/>
      <c r="B1615" s="157"/>
    </row>
    <row r="1616" spans="1:2">
      <c r="A1616" s="150"/>
      <c r="B1616" s="157"/>
    </row>
    <row r="1617" spans="1:2">
      <c r="A1617" s="150"/>
      <c r="B1617" s="157"/>
    </row>
    <row r="1618" spans="1:2">
      <c r="A1618" s="150"/>
      <c r="B1618" s="157"/>
    </row>
    <row r="1619" spans="1:2">
      <c r="A1619" s="150"/>
      <c r="B1619" s="157"/>
    </row>
    <row r="1620" spans="1:2">
      <c r="A1620" s="150"/>
      <c r="B1620" s="157"/>
    </row>
    <row r="1621" spans="1:2">
      <c r="A1621" s="150"/>
      <c r="B1621" s="157"/>
    </row>
    <row r="1622" spans="1:2">
      <c r="A1622" s="150"/>
      <c r="B1622" s="157"/>
    </row>
    <row r="1623" spans="1:2">
      <c r="A1623" s="150"/>
      <c r="B1623" s="157"/>
    </row>
    <row r="1624" spans="1:2">
      <c r="A1624" s="150"/>
      <c r="B1624" s="157"/>
    </row>
    <row r="1625" spans="1:2">
      <c r="A1625" s="150"/>
      <c r="B1625" s="157"/>
    </row>
    <row r="1626" spans="1:2">
      <c r="A1626" s="150"/>
      <c r="B1626" s="157"/>
    </row>
    <row r="1627" spans="1:2">
      <c r="A1627" s="150"/>
      <c r="B1627" s="157"/>
    </row>
    <row r="1628" spans="1:2">
      <c r="A1628" s="150"/>
      <c r="B1628" s="157"/>
    </row>
    <row r="1629" spans="1:2">
      <c r="A1629" s="150"/>
      <c r="B1629" s="157"/>
    </row>
    <row r="1630" spans="1:2">
      <c r="A1630" s="150"/>
      <c r="B1630" s="157"/>
    </row>
    <row r="1631" spans="1:2">
      <c r="A1631" s="150"/>
      <c r="B1631" s="157"/>
    </row>
    <row r="1632" spans="1:2">
      <c r="A1632" s="150"/>
      <c r="B1632" s="157"/>
    </row>
    <row r="1633" spans="1:2">
      <c r="A1633" s="150"/>
      <c r="B1633" s="157"/>
    </row>
    <row r="1634" spans="1:2">
      <c r="A1634" s="150"/>
      <c r="B1634" s="157"/>
    </row>
    <row r="1635" spans="1:2">
      <c r="A1635" s="150"/>
      <c r="B1635" s="157"/>
    </row>
    <row r="1636" spans="1:2">
      <c r="A1636" s="150"/>
      <c r="B1636" s="157"/>
    </row>
    <row r="1637" spans="1:2">
      <c r="A1637" s="150"/>
      <c r="B1637" s="157"/>
    </row>
    <row r="1638" spans="1:2">
      <c r="A1638" s="150"/>
      <c r="B1638" s="157"/>
    </row>
    <row r="1639" spans="1:2">
      <c r="A1639" s="150"/>
      <c r="B1639" s="157"/>
    </row>
    <row r="1640" spans="1:2">
      <c r="A1640" s="150"/>
      <c r="B1640" s="157"/>
    </row>
    <row r="1641" spans="1:2">
      <c r="A1641" s="150"/>
      <c r="B1641" s="157"/>
    </row>
    <row r="1642" spans="1:2">
      <c r="A1642" s="150"/>
      <c r="B1642" s="157"/>
    </row>
    <row r="1643" spans="1:2">
      <c r="A1643" s="150"/>
      <c r="B1643" s="157"/>
    </row>
    <row r="1644" spans="1:2">
      <c r="A1644" s="150"/>
      <c r="B1644" s="157"/>
    </row>
    <row r="1645" spans="1:2">
      <c r="A1645" s="150"/>
      <c r="B1645" s="157"/>
    </row>
    <row r="1646" spans="1:2">
      <c r="A1646" s="150"/>
      <c r="B1646" s="157"/>
    </row>
    <row r="1647" spans="1:2">
      <c r="A1647" s="150"/>
      <c r="B1647" s="157"/>
    </row>
    <row r="1648" spans="1:2">
      <c r="A1648" s="150"/>
      <c r="B1648" s="157"/>
    </row>
    <row r="1649" spans="1:2">
      <c r="A1649" s="150"/>
      <c r="B1649" s="157"/>
    </row>
    <row r="1650" spans="1:2">
      <c r="A1650" s="150"/>
      <c r="B1650" s="157"/>
    </row>
    <row r="1651" spans="1:2">
      <c r="A1651" s="150"/>
      <c r="B1651" s="157"/>
    </row>
    <row r="1652" spans="1:2">
      <c r="A1652" s="150"/>
      <c r="B1652" s="157"/>
    </row>
    <row r="1653" spans="1:2">
      <c r="A1653" s="150"/>
      <c r="B1653" s="157"/>
    </row>
    <row r="1654" spans="1:2">
      <c r="A1654" s="150"/>
      <c r="B1654" s="157"/>
    </row>
    <row r="1655" spans="1:2">
      <c r="A1655" s="150"/>
      <c r="B1655" s="157"/>
    </row>
    <row r="1656" spans="1:2">
      <c r="A1656" s="150"/>
      <c r="B1656" s="157"/>
    </row>
    <row r="1657" spans="1:2">
      <c r="A1657" s="150"/>
      <c r="B1657" s="157"/>
    </row>
    <row r="1658" spans="1:2">
      <c r="A1658" s="150"/>
      <c r="B1658" s="157"/>
    </row>
    <row r="1659" spans="1:2">
      <c r="A1659" s="150"/>
      <c r="B1659" s="157"/>
    </row>
    <row r="1660" spans="1:2">
      <c r="A1660" s="150"/>
      <c r="B1660" s="157"/>
    </row>
    <row r="1661" spans="1:2">
      <c r="A1661" s="150"/>
      <c r="B1661" s="157"/>
    </row>
    <row r="1662" spans="1:2">
      <c r="A1662" s="150"/>
      <c r="B1662" s="157"/>
    </row>
    <row r="1663" spans="1:2">
      <c r="A1663" s="150"/>
      <c r="B1663" s="157"/>
    </row>
    <row r="1664" spans="1:2">
      <c r="A1664" s="150"/>
      <c r="B1664" s="157"/>
    </row>
    <row r="1665" spans="1:2">
      <c r="A1665" s="150"/>
      <c r="B1665" s="157"/>
    </row>
    <row r="1666" spans="1:2">
      <c r="A1666" s="150"/>
      <c r="B1666" s="157"/>
    </row>
    <row r="1667" spans="1:2">
      <c r="A1667" s="150"/>
      <c r="B1667" s="157"/>
    </row>
    <row r="1668" spans="1:2">
      <c r="A1668" s="150"/>
      <c r="B1668" s="157"/>
    </row>
    <row r="1669" spans="1:2">
      <c r="A1669" s="150"/>
      <c r="B1669" s="157"/>
    </row>
    <row r="1670" spans="1:2">
      <c r="A1670" s="150"/>
      <c r="B1670" s="157"/>
    </row>
    <row r="1671" spans="1:2">
      <c r="A1671" s="150"/>
      <c r="B1671" s="157"/>
    </row>
    <row r="1672" spans="1:2">
      <c r="A1672" s="150"/>
      <c r="B1672" s="157"/>
    </row>
    <row r="1673" spans="1:2">
      <c r="A1673" s="150"/>
      <c r="B1673" s="157"/>
    </row>
    <row r="1674" spans="1:2">
      <c r="A1674" s="150"/>
      <c r="B1674" s="157"/>
    </row>
    <row r="1675" spans="1:2">
      <c r="A1675" s="150"/>
      <c r="B1675" s="157"/>
    </row>
    <row r="1676" spans="1:2">
      <c r="A1676" s="150"/>
      <c r="B1676" s="157"/>
    </row>
    <row r="1677" spans="1:2">
      <c r="A1677" s="150"/>
      <c r="B1677" s="157"/>
    </row>
    <row r="1678" spans="1:2">
      <c r="A1678" s="150"/>
      <c r="B1678" s="157"/>
    </row>
    <row r="1679" spans="1:2">
      <c r="A1679" s="150"/>
      <c r="B1679" s="157"/>
    </row>
    <row r="1680" spans="1:2">
      <c r="A1680" s="150"/>
      <c r="B1680" s="157"/>
    </row>
    <row r="1681" spans="1:2">
      <c r="A1681" s="150"/>
      <c r="B1681" s="157"/>
    </row>
    <row r="1682" spans="1:2">
      <c r="A1682" s="150"/>
      <c r="B1682" s="157"/>
    </row>
    <row r="1683" spans="1:2">
      <c r="A1683" s="150"/>
      <c r="B1683" s="157"/>
    </row>
    <row r="1684" spans="1:2">
      <c r="A1684" s="150"/>
      <c r="B1684" s="157"/>
    </row>
    <row r="1685" spans="1:2">
      <c r="A1685" s="150"/>
      <c r="B1685" s="157"/>
    </row>
    <row r="1686" spans="1:2">
      <c r="A1686" s="150"/>
      <c r="B1686" s="157"/>
    </row>
    <row r="1687" spans="1:2">
      <c r="A1687" s="150"/>
      <c r="B1687" s="157"/>
    </row>
    <row r="1688" spans="1:2">
      <c r="A1688" s="150"/>
      <c r="B1688" s="157"/>
    </row>
    <row r="1689" spans="1:2">
      <c r="A1689" s="150"/>
      <c r="B1689" s="157"/>
    </row>
    <row r="1690" spans="1:2">
      <c r="A1690" s="150"/>
      <c r="B1690" s="157"/>
    </row>
    <row r="1691" spans="1:2">
      <c r="A1691" s="150"/>
      <c r="B1691" s="157"/>
    </row>
    <row r="1692" spans="1:2">
      <c r="A1692" s="150"/>
      <c r="B1692" s="157"/>
    </row>
    <row r="1693" spans="1:2">
      <c r="A1693" s="150"/>
      <c r="B1693" s="157"/>
    </row>
    <row r="1694" spans="1:2">
      <c r="A1694" s="150"/>
      <c r="B1694" s="157"/>
    </row>
    <row r="1695" spans="1:2">
      <c r="A1695" s="150"/>
      <c r="B1695" s="157"/>
    </row>
    <row r="1696" spans="1:2">
      <c r="A1696" s="150"/>
      <c r="B1696" s="157"/>
    </row>
    <row r="1697" spans="1:2">
      <c r="A1697" s="150"/>
      <c r="B1697" s="157"/>
    </row>
    <row r="1698" spans="1:2">
      <c r="A1698" s="150"/>
      <c r="B1698" s="157"/>
    </row>
    <row r="1699" spans="1:2">
      <c r="A1699" s="150"/>
      <c r="B1699" s="157"/>
    </row>
    <row r="1700" spans="1:2">
      <c r="A1700" s="150"/>
      <c r="B1700" s="157"/>
    </row>
    <row r="1701" spans="1:2">
      <c r="A1701" s="150"/>
      <c r="B1701" s="157"/>
    </row>
    <row r="1702" spans="1:2">
      <c r="A1702" s="150"/>
      <c r="B1702" s="157"/>
    </row>
    <row r="1703" spans="1:2">
      <c r="A1703" s="150"/>
      <c r="B1703" s="157"/>
    </row>
    <row r="1704" spans="1:2">
      <c r="A1704" s="150"/>
      <c r="B1704" s="157"/>
    </row>
    <row r="1705" spans="1:2">
      <c r="A1705" s="150"/>
      <c r="B1705" s="157"/>
    </row>
    <row r="1706" spans="1:2">
      <c r="A1706" s="150"/>
      <c r="B1706" s="157"/>
    </row>
    <row r="1707" spans="1:2">
      <c r="A1707" s="150"/>
      <c r="B1707" s="157"/>
    </row>
    <row r="1708" spans="1:2">
      <c r="A1708" s="150"/>
      <c r="B1708" s="157"/>
    </row>
    <row r="1709" spans="1:2">
      <c r="A1709" s="150"/>
      <c r="B1709" s="157"/>
    </row>
    <row r="1710" spans="1:2">
      <c r="A1710" s="150"/>
      <c r="B1710" s="157"/>
    </row>
    <row r="1711" spans="1:2">
      <c r="A1711" s="150"/>
      <c r="B1711" s="157"/>
    </row>
    <row r="1712" spans="1:2">
      <c r="A1712" s="150"/>
      <c r="B1712" s="157"/>
    </row>
    <row r="1713" spans="1:2">
      <c r="A1713" s="150"/>
      <c r="B1713" s="157"/>
    </row>
    <row r="1714" spans="1:2">
      <c r="A1714" s="150"/>
      <c r="B1714" s="157"/>
    </row>
    <row r="1715" spans="1:2">
      <c r="A1715" s="150"/>
      <c r="B1715" s="157"/>
    </row>
    <row r="1716" spans="1:2">
      <c r="A1716" s="150"/>
      <c r="B1716" s="157"/>
    </row>
    <row r="1717" spans="1:2">
      <c r="A1717" s="150"/>
      <c r="B1717" s="157"/>
    </row>
    <row r="1718" spans="1:2">
      <c r="A1718" s="150"/>
      <c r="B1718" s="157"/>
    </row>
    <row r="1719" spans="1:2">
      <c r="A1719" s="150"/>
      <c r="B1719" s="157"/>
    </row>
    <row r="1720" spans="1:2">
      <c r="A1720" s="150"/>
      <c r="B1720" s="157"/>
    </row>
    <row r="1721" spans="1:2">
      <c r="A1721" s="150"/>
      <c r="B1721" s="157"/>
    </row>
    <row r="1722" spans="1:2">
      <c r="A1722" s="150"/>
      <c r="B1722" s="157"/>
    </row>
    <row r="1723" spans="1:2">
      <c r="A1723" s="150"/>
      <c r="B1723" s="157"/>
    </row>
    <row r="1724" spans="1:2">
      <c r="A1724" s="150"/>
      <c r="B1724" s="157"/>
    </row>
    <row r="1725" spans="1:2">
      <c r="A1725" s="150"/>
      <c r="B1725" s="157"/>
    </row>
    <row r="1726" spans="1:2">
      <c r="A1726" s="150"/>
      <c r="B1726" s="157"/>
    </row>
    <row r="1727" spans="1:2">
      <c r="A1727" s="150"/>
      <c r="B1727" s="157"/>
    </row>
    <row r="1728" spans="1:2">
      <c r="A1728" s="150"/>
      <c r="B1728" s="157"/>
    </row>
    <row r="1729" spans="1:2">
      <c r="A1729" s="150"/>
      <c r="B1729" s="157"/>
    </row>
    <row r="1730" spans="1:2">
      <c r="A1730" s="150"/>
      <c r="B1730" s="157"/>
    </row>
    <row r="1731" spans="1:2">
      <c r="A1731" s="150"/>
      <c r="B1731" s="157"/>
    </row>
    <row r="1732" spans="1:2">
      <c r="A1732" s="150"/>
      <c r="B1732" s="157"/>
    </row>
    <row r="1733" spans="1:2">
      <c r="A1733" s="150"/>
      <c r="B1733" s="157"/>
    </row>
    <row r="1734" spans="1:2">
      <c r="A1734" s="150"/>
      <c r="B1734" s="157"/>
    </row>
    <row r="1735" spans="1:2">
      <c r="A1735" s="150"/>
      <c r="B1735" s="157"/>
    </row>
    <row r="1736" spans="1:2">
      <c r="A1736" s="150"/>
      <c r="B1736" s="157"/>
    </row>
    <row r="1737" spans="1:2">
      <c r="A1737" s="150"/>
      <c r="B1737" s="157"/>
    </row>
    <row r="1738" spans="1:2">
      <c r="A1738" s="150"/>
      <c r="B1738" s="157"/>
    </row>
    <row r="1739" spans="1:2">
      <c r="A1739" s="150"/>
      <c r="B1739" s="157"/>
    </row>
    <row r="1740" spans="1:2">
      <c r="A1740" s="150"/>
      <c r="B1740" s="157"/>
    </row>
    <row r="1741" spans="1:2">
      <c r="A1741" s="150"/>
      <c r="B1741" s="157"/>
    </row>
    <row r="1742" spans="1:2">
      <c r="A1742" s="150"/>
      <c r="B1742" s="157"/>
    </row>
    <row r="1743" spans="1:2">
      <c r="A1743" s="150"/>
      <c r="B1743" s="157"/>
    </row>
    <row r="1744" spans="1:2">
      <c r="A1744" s="150"/>
      <c r="B1744" s="157"/>
    </row>
    <row r="1745" spans="1:2">
      <c r="A1745" s="150"/>
      <c r="B1745" s="157"/>
    </row>
    <row r="1746" spans="1:2">
      <c r="A1746" s="150"/>
      <c r="B1746" s="157"/>
    </row>
    <row r="1747" spans="1:2">
      <c r="A1747" s="150"/>
      <c r="B1747" s="157"/>
    </row>
    <row r="1748" spans="1:2">
      <c r="A1748" s="150"/>
      <c r="B1748" s="157"/>
    </row>
    <row r="1749" spans="1:2">
      <c r="A1749" s="150"/>
      <c r="B1749" s="157"/>
    </row>
    <row r="1750" spans="1:2">
      <c r="A1750" s="150"/>
      <c r="B1750" s="157"/>
    </row>
    <row r="1751" spans="1:2">
      <c r="A1751" s="150"/>
      <c r="B1751" s="157"/>
    </row>
    <row r="1752" spans="1:2">
      <c r="A1752" s="150"/>
      <c r="B1752" s="157"/>
    </row>
    <row r="1753" spans="1:2">
      <c r="A1753" s="150"/>
      <c r="B1753" s="157"/>
    </row>
    <row r="1754" spans="1:2">
      <c r="A1754" s="150"/>
      <c r="B1754" s="157"/>
    </row>
    <row r="1755" spans="1:2">
      <c r="A1755" s="150"/>
      <c r="B1755" s="157"/>
    </row>
    <row r="1756" spans="1:2">
      <c r="A1756" s="150"/>
      <c r="B1756" s="157"/>
    </row>
    <row r="1757" spans="1:2">
      <c r="A1757" s="150"/>
      <c r="B1757" s="157"/>
    </row>
    <row r="1758" spans="1:2">
      <c r="A1758" s="150"/>
      <c r="B1758" s="157"/>
    </row>
    <row r="1759" spans="1:2">
      <c r="A1759" s="150"/>
      <c r="B1759" s="157"/>
    </row>
    <row r="1760" spans="1:2">
      <c r="A1760" s="150"/>
      <c r="B1760" s="157"/>
    </row>
    <row r="1761" spans="1:2">
      <c r="A1761" s="150"/>
      <c r="B1761" s="157"/>
    </row>
    <row r="1762" spans="1:2">
      <c r="A1762" s="150"/>
      <c r="B1762" s="157"/>
    </row>
    <row r="1763" spans="1:2">
      <c r="A1763" s="150"/>
      <c r="B1763" s="157"/>
    </row>
    <row r="1764" spans="1:2">
      <c r="A1764" s="150"/>
      <c r="B1764" s="157"/>
    </row>
    <row r="1765" spans="1:2">
      <c r="A1765" s="150"/>
      <c r="B1765" s="157"/>
    </row>
    <row r="1766" spans="1:2">
      <c r="A1766" s="150"/>
      <c r="B1766" s="157"/>
    </row>
    <row r="1767" spans="1:2">
      <c r="A1767" s="150"/>
      <c r="B1767" s="157"/>
    </row>
    <row r="1768" spans="1:2">
      <c r="A1768" s="150"/>
      <c r="B1768" s="157"/>
    </row>
    <row r="1769" spans="1:2">
      <c r="A1769" s="150"/>
      <c r="B1769" s="157"/>
    </row>
    <row r="1770" spans="1:2">
      <c r="A1770" s="150"/>
      <c r="B1770" s="157"/>
    </row>
    <row r="1771" spans="1:2">
      <c r="A1771" s="150"/>
      <c r="B1771" s="157"/>
    </row>
    <row r="1772" spans="1:2">
      <c r="A1772" s="150"/>
      <c r="B1772" s="157"/>
    </row>
    <row r="1773" spans="1:2">
      <c r="A1773" s="150"/>
      <c r="B1773" s="157"/>
    </row>
    <row r="1774" spans="1:2">
      <c r="A1774" s="150"/>
      <c r="B1774" s="157"/>
    </row>
    <row r="1775" spans="1:2">
      <c r="A1775" s="150"/>
      <c r="B1775" s="157"/>
    </row>
    <row r="1776" spans="1:2">
      <c r="A1776" s="150"/>
      <c r="B1776" s="157"/>
    </row>
    <row r="1777" spans="1:2">
      <c r="A1777" s="150"/>
      <c r="B1777" s="157"/>
    </row>
    <row r="1778" spans="1:2">
      <c r="A1778" s="150"/>
      <c r="B1778" s="157"/>
    </row>
    <row r="1779" spans="1:2">
      <c r="A1779" s="150"/>
      <c r="B1779" s="157"/>
    </row>
    <row r="1780" spans="1:2">
      <c r="A1780" s="150"/>
      <c r="B1780" s="157"/>
    </row>
    <row r="1781" spans="1:2">
      <c r="A1781" s="150"/>
      <c r="B1781" s="157"/>
    </row>
    <row r="1782" spans="1:2">
      <c r="A1782" s="150"/>
      <c r="B1782" s="157"/>
    </row>
    <row r="1783" spans="1:2">
      <c r="A1783" s="150"/>
      <c r="B1783" s="157"/>
    </row>
    <row r="1784" spans="1:2">
      <c r="A1784" s="150"/>
      <c r="B1784" s="157"/>
    </row>
    <row r="1785" spans="1:2">
      <c r="A1785" s="150"/>
      <c r="B1785" s="157"/>
    </row>
    <row r="1786" spans="1:2">
      <c r="A1786" s="150"/>
      <c r="B1786" s="157"/>
    </row>
    <row r="1787" spans="1:2">
      <c r="A1787" s="150"/>
      <c r="B1787" s="157"/>
    </row>
    <row r="1788" spans="1:2">
      <c r="A1788" s="150"/>
      <c r="B1788" s="157"/>
    </row>
    <row r="1789" spans="1:2">
      <c r="A1789" s="150"/>
      <c r="B1789" s="157"/>
    </row>
    <row r="1790" spans="1:2">
      <c r="A1790" s="150"/>
      <c r="B1790" s="157"/>
    </row>
    <row r="1791" spans="1:2">
      <c r="A1791" s="150"/>
      <c r="B1791" s="157"/>
    </row>
    <row r="1792" spans="1:2">
      <c r="A1792" s="150"/>
      <c r="B1792" s="157"/>
    </row>
    <row r="1793" spans="1:2">
      <c r="A1793" s="150"/>
      <c r="B1793" s="157"/>
    </row>
    <row r="1794" spans="1:2">
      <c r="A1794" s="150"/>
      <c r="B1794" s="157"/>
    </row>
    <row r="1795" spans="1:2">
      <c r="A1795" s="150"/>
      <c r="B1795" s="157"/>
    </row>
    <row r="1796" spans="1:2">
      <c r="A1796" s="150"/>
      <c r="B1796" s="157"/>
    </row>
    <row r="1797" spans="1:2">
      <c r="A1797" s="150"/>
      <c r="B1797" s="157"/>
    </row>
    <row r="1798" spans="1:2">
      <c r="A1798" s="150"/>
      <c r="B1798" s="157"/>
    </row>
    <row r="1799" spans="1:2">
      <c r="A1799" s="150"/>
      <c r="B1799" s="157"/>
    </row>
    <row r="1800" spans="1:2">
      <c r="A1800" s="150"/>
      <c r="B1800" s="157"/>
    </row>
    <row r="1801" spans="1:2">
      <c r="A1801" s="150"/>
      <c r="B1801" s="157"/>
    </row>
    <row r="1802" spans="1:2">
      <c r="A1802" s="150"/>
      <c r="B1802" s="157"/>
    </row>
    <row r="1803" spans="1:2">
      <c r="A1803" s="150"/>
      <c r="B1803" s="157"/>
    </row>
    <row r="1804" spans="1:2">
      <c r="A1804" s="150"/>
      <c r="B1804" s="157"/>
    </row>
    <row r="1805" spans="1:2">
      <c r="A1805" s="150"/>
      <c r="B1805" s="157"/>
    </row>
    <row r="1806" spans="1:2">
      <c r="A1806" s="150"/>
      <c r="B1806" s="157"/>
    </row>
    <row r="1807" spans="1:2">
      <c r="A1807" s="150"/>
      <c r="B1807" s="157"/>
    </row>
    <row r="1808" spans="1:2">
      <c r="A1808" s="150"/>
      <c r="B1808" s="157"/>
    </row>
    <row r="1809" spans="1:2">
      <c r="A1809" s="150"/>
      <c r="B1809" s="157"/>
    </row>
    <row r="1810" spans="1:2">
      <c r="A1810" s="150"/>
      <c r="B1810" s="157"/>
    </row>
    <row r="1811" spans="1:2">
      <c r="A1811" s="150"/>
      <c r="B1811" s="157"/>
    </row>
    <row r="1812" spans="1:2">
      <c r="A1812" s="150"/>
      <c r="B1812" s="157"/>
    </row>
    <row r="1813" spans="1:2">
      <c r="A1813" s="150"/>
      <c r="B1813" s="157"/>
    </row>
    <row r="1814" spans="1:2">
      <c r="A1814" s="150"/>
      <c r="B1814" s="157"/>
    </row>
    <row r="1815" spans="1:2">
      <c r="A1815" s="150"/>
      <c r="B1815" s="157"/>
    </row>
    <row r="1816" spans="1:2">
      <c r="A1816" s="150"/>
      <c r="B1816" s="157"/>
    </row>
    <row r="1817" spans="1:2">
      <c r="A1817" s="150"/>
      <c r="B1817" s="157"/>
    </row>
    <row r="1818" spans="1:2">
      <c r="A1818" s="150"/>
      <c r="B1818" s="157"/>
    </row>
    <row r="1819" spans="1:2">
      <c r="A1819" s="150"/>
      <c r="B1819" s="157"/>
    </row>
    <row r="1820" spans="1:2">
      <c r="A1820" s="150"/>
      <c r="B1820" s="157"/>
    </row>
    <row r="1821" spans="1:2">
      <c r="A1821" s="150"/>
      <c r="B1821" s="157"/>
    </row>
    <row r="1822" spans="1:2">
      <c r="A1822" s="150"/>
      <c r="B1822" s="157"/>
    </row>
    <row r="1823" spans="1:2">
      <c r="A1823" s="150"/>
      <c r="B1823" s="157"/>
    </row>
    <row r="1824" spans="1:2">
      <c r="A1824" s="150"/>
      <c r="B1824" s="157"/>
    </row>
    <row r="1825" spans="1:2">
      <c r="A1825" s="150"/>
      <c r="B1825" s="157"/>
    </row>
    <row r="1826" spans="1:2">
      <c r="A1826" s="150"/>
      <c r="B1826" s="157"/>
    </row>
    <row r="1827" spans="1:2">
      <c r="A1827" s="150"/>
      <c r="B1827" s="157"/>
    </row>
    <row r="1828" spans="1:2">
      <c r="A1828" s="150"/>
      <c r="B1828" s="157"/>
    </row>
    <row r="1829" spans="1:2">
      <c r="A1829" s="150"/>
      <c r="B1829" s="157"/>
    </row>
    <row r="1830" spans="1:2">
      <c r="A1830" s="150"/>
      <c r="B1830" s="157"/>
    </row>
    <row r="1831" spans="1:2">
      <c r="A1831" s="150"/>
      <c r="B1831" s="157"/>
    </row>
    <row r="1832" spans="1:2">
      <c r="A1832" s="150"/>
      <c r="B1832" s="157"/>
    </row>
    <row r="1833" spans="1:2">
      <c r="A1833" s="150"/>
      <c r="B1833" s="157"/>
    </row>
    <row r="1834" spans="1:2">
      <c r="A1834" s="150"/>
      <c r="B1834" s="157"/>
    </row>
    <row r="1835" spans="1:2">
      <c r="A1835" s="150"/>
      <c r="B1835" s="157"/>
    </row>
    <row r="1836" spans="1:2">
      <c r="A1836" s="150"/>
      <c r="B1836" s="157"/>
    </row>
    <row r="1837" spans="1:2">
      <c r="A1837" s="150"/>
      <c r="B1837" s="157"/>
    </row>
    <row r="1838" spans="1:2">
      <c r="A1838" s="150"/>
      <c r="B1838" s="157"/>
    </row>
    <row r="1839" spans="1:2">
      <c r="A1839" s="150"/>
      <c r="B1839" s="157"/>
    </row>
    <row r="1840" spans="1:2">
      <c r="A1840" s="150"/>
      <c r="B1840" s="157"/>
    </row>
    <row r="1841" spans="1:2">
      <c r="A1841" s="150"/>
      <c r="B1841" s="157"/>
    </row>
    <row r="1842" spans="1:2">
      <c r="A1842" s="150"/>
      <c r="B1842" s="157"/>
    </row>
    <row r="1843" spans="1:2">
      <c r="A1843" s="150"/>
      <c r="B1843" s="157"/>
    </row>
    <row r="1844" spans="1:2">
      <c r="A1844" s="150"/>
      <c r="B1844" s="157"/>
    </row>
    <row r="1845" spans="1:2">
      <c r="A1845" s="150"/>
      <c r="B1845" s="157"/>
    </row>
    <row r="1846" spans="1:2">
      <c r="A1846" s="150"/>
      <c r="B1846" s="157"/>
    </row>
    <row r="1847" spans="1:2">
      <c r="A1847" s="150"/>
      <c r="B1847" s="157"/>
    </row>
    <row r="1848" spans="1:2">
      <c r="A1848" s="150"/>
      <c r="B1848" s="157"/>
    </row>
    <row r="1849" spans="1:2">
      <c r="A1849" s="150"/>
      <c r="B1849" s="157"/>
    </row>
    <row r="1850" spans="1:2">
      <c r="A1850" s="150"/>
      <c r="B1850" s="157"/>
    </row>
    <row r="1851" spans="1:2">
      <c r="A1851" s="150"/>
      <c r="B1851" s="157"/>
    </row>
    <row r="1852" spans="1:2">
      <c r="A1852" s="150"/>
      <c r="B1852" s="157"/>
    </row>
    <row r="1853" spans="1:2">
      <c r="A1853" s="150"/>
      <c r="B1853" s="157"/>
    </row>
    <row r="1854" spans="1:2">
      <c r="A1854" s="150"/>
      <c r="B1854" s="157"/>
    </row>
    <row r="1855" spans="1:2">
      <c r="A1855" s="150"/>
      <c r="B1855" s="157"/>
    </row>
    <row r="1856" spans="1:2">
      <c r="A1856" s="150"/>
      <c r="B1856" s="157"/>
    </row>
    <row r="1857" spans="1:2">
      <c r="A1857" s="150"/>
      <c r="B1857" s="157"/>
    </row>
    <row r="1858" spans="1:2">
      <c r="A1858" s="150"/>
      <c r="B1858" s="157"/>
    </row>
    <row r="1859" spans="1:2">
      <c r="A1859" s="150"/>
      <c r="B1859" s="157"/>
    </row>
    <row r="1860" spans="1:2">
      <c r="A1860" s="150"/>
      <c r="B1860" s="157"/>
    </row>
    <row r="1861" spans="1:2">
      <c r="A1861" s="150"/>
      <c r="B1861" s="157"/>
    </row>
    <row r="1862" spans="1:2">
      <c r="A1862" s="150"/>
      <c r="B1862" s="157"/>
    </row>
    <row r="1863" spans="1:2">
      <c r="A1863" s="150"/>
      <c r="B1863" s="157"/>
    </row>
    <row r="1864" spans="1:2">
      <c r="A1864" s="150"/>
      <c r="B1864" s="157"/>
    </row>
    <row r="1865" spans="1:2">
      <c r="A1865" s="150"/>
      <c r="B1865" s="157"/>
    </row>
    <row r="1866" spans="1:2">
      <c r="A1866" s="150"/>
      <c r="B1866" s="157"/>
    </row>
    <row r="1867" spans="1:2">
      <c r="A1867" s="150"/>
      <c r="B1867" s="157"/>
    </row>
    <row r="1868" spans="1:2">
      <c r="A1868" s="150"/>
      <c r="B1868" s="157"/>
    </row>
    <row r="1869" spans="1:2">
      <c r="A1869" s="150"/>
      <c r="B1869" s="157"/>
    </row>
    <row r="1870" spans="1:2">
      <c r="A1870" s="150"/>
      <c r="B1870" s="157"/>
    </row>
    <row r="1871" spans="1:2">
      <c r="A1871" s="150"/>
      <c r="B1871" s="157"/>
    </row>
    <row r="1872" spans="1:2">
      <c r="A1872" s="150"/>
      <c r="B1872" s="157"/>
    </row>
    <row r="1873" spans="1:2">
      <c r="A1873" s="150"/>
      <c r="B1873" s="157"/>
    </row>
    <row r="1874" spans="1:2">
      <c r="A1874" s="150"/>
      <c r="B1874" s="157"/>
    </row>
    <row r="1875" spans="1:2">
      <c r="A1875" s="150"/>
      <c r="B1875" s="157"/>
    </row>
    <row r="1876" spans="1:2">
      <c r="A1876" s="150"/>
      <c r="B1876" s="157"/>
    </row>
    <row r="1877" spans="1:2">
      <c r="A1877" s="150"/>
      <c r="B1877" s="157"/>
    </row>
    <row r="1878" spans="1:2">
      <c r="A1878" s="150"/>
      <c r="B1878" s="157"/>
    </row>
    <row r="1879" spans="1:2">
      <c r="A1879" s="150"/>
      <c r="B1879" s="157"/>
    </row>
    <row r="1880" spans="1:2">
      <c r="A1880" s="150"/>
      <c r="B1880" s="157"/>
    </row>
    <row r="1881" spans="1:2">
      <c r="A1881" s="150"/>
      <c r="B1881" s="157"/>
    </row>
    <row r="1882" spans="1:2">
      <c r="A1882" s="150"/>
      <c r="B1882" s="157"/>
    </row>
    <row r="1883" spans="1:2">
      <c r="A1883" s="150"/>
      <c r="B1883" s="157"/>
    </row>
    <row r="1884" spans="1:2">
      <c r="A1884" s="150"/>
      <c r="B1884" s="157"/>
    </row>
    <row r="1885" spans="1:2">
      <c r="A1885" s="150"/>
      <c r="B1885" s="157"/>
    </row>
    <row r="1886" spans="1:2">
      <c r="A1886" s="150"/>
      <c r="B1886" s="157"/>
    </row>
    <row r="1887" spans="1:2">
      <c r="A1887" s="150"/>
      <c r="B1887" s="157"/>
    </row>
    <row r="1888" spans="1:2">
      <c r="A1888" s="150"/>
      <c r="B1888" s="157"/>
    </row>
    <row r="1889" spans="1:2">
      <c r="A1889" s="150"/>
      <c r="B1889" s="157"/>
    </row>
    <row r="1890" spans="1:2">
      <c r="A1890" s="150"/>
      <c r="B1890" s="157"/>
    </row>
    <row r="1891" spans="1:2">
      <c r="A1891" s="150"/>
      <c r="B1891" s="157"/>
    </row>
    <row r="1892" spans="1:2">
      <c r="A1892" s="150"/>
      <c r="B1892" s="157"/>
    </row>
    <row r="1893" spans="1:2">
      <c r="A1893" s="150"/>
      <c r="B1893" s="157"/>
    </row>
    <row r="1894" spans="1:2">
      <c r="A1894" s="150"/>
      <c r="B1894" s="157"/>
    </row>
    <row r="1895" spans="1:2">
      <c r="A1895" s="150"/>
      <c r="B1895" s="157"/>
    </row>
    <row r="1896" spans="1:2">
      <c r="A1896" s="150"/>
      <c r="B1896" s="157"/>
    </row>
    <row r="1897" spans="1:2">
      <c r="A1897" s="150"/>
      <c r="B1897" s="157"/>
    </row>
    <row r="1898" spans="1:2">
      <c r="A1898" s="150"/>
      <c r="B1898" s="157"/>
    </row>
    <row r="1899" spans="1:2">
      <c r="A1899" s="150"/>
      <c r="B1899" s="157"/>
    </row>
    <row r="1900" spans="1:2">
      <c r="A1900" s="150"/>
      <c r="B1900" s="157"/>
    </row>
    <row r="1901" spans="1:2">
      <c r="A1901" s="150"/>
      <c r="B1901" s="157"/>
    </row>
    <row r="1902" spans="1:2">
      <c r="A1902" s="150"/>
      <c r="B1902" s="157"/>
    </row>
    <row r="1903" spans="1:2">
      <c r="A1903" s="150"/>
      <c r="B1903" s="157"/>
    </row>
    <row r="1904" spans="1:2">
      <c r="A1904" s="150"/>
      <c r="B1904" s="157"/>
    </row>
    <row r="1905" spans="1:2">
      <c r="A1905" s="150"/>
      <c r="B1905" s="157"/>
    </row>
    <row r="1906" spans="1:2">
      <c r="A1906" s="150"/>
      <c r="B1906" s="157"/>
    </row>
    <row r="1907" spans="1:2">
      <c r="A1907" s="150"/>
      <c r="B1907" s="157"/>
    </row>
    <row r="1908" spans="1:2">
      <c r="A1908" s="150"/>
      <c r="B1908" s="157"/>
    </row>
    <row r="1909" spans="1:2">
      <c r="A1909" s="150"/>
      <c r="B1909" s="157"/>
    </row>
    <row r="1910" spans="1:2">
      <c r="A1910" s="150"/>
      <c r="B1910" s="157"/>
    </row>
    <row r="1911" spans="1:2">
      <c r="A1911" s="150"/>
      <c r="B1911" s="157"/>
    </row>
    <row r="1912" spans="1:2">
      <c r="A1912" s="150"/>
      <c r="B1912" s="157"/>
    </row>
    <row r="1913" spans="1:2">
      <c r="A1913" s="150"/>
      <c r="B1913" s="157"/>
    </row>
    <row r="1914" spans="1:2">
      <c r="A1914" s="150"/>
      <c r="B1914" s="157"/>
    </row>
    <row r="1915" spans="1:2">
      <c r="A1915" s="150"/>
      <c r="B1915" s="157"/>
    </row>
    <row r="1916" spans="1:2">
      <c r="A1916" s="150"/>
      <c r="B1916" s="157"/>
    </row>
    <row r="1917" spans="1:2">
      <c r="A1917" s="150"/>
      <c r="B1917" s="157"/>
    </row>
    <row r="1918" spans="1:2">
      <c r="A1918" s="150"/>
      <c r="B1918" s="157"/>
    </row>
    <row r="1919" spans="1:2">
      <c r="A1919" s="150"/>
      <c r="B1919" s="157"/>
    </row>
    <row r="1920" spans="1:2">
      <c r="A1920" s="150"/>
      <c r="B1920" s="157"/>
    </row>
    <row r="1921" spans="1:2">
      <c r="A1921" s="150"/>
      <c r="B1921" s="157"/>
    </row>
    <row r="1922" spans="1:2">
      <c r="A1922" s="150"/>
      <c r="B1922" s="157"/>
    </row>
    <row r="1923" spans="1:2">
      <c r="A1923" s="150"/>
      <c r="B1923" s="157"/>
    </row>
    <row r="1924" spans="1:2">
      <c r="A1924" s="150"/>
      <c r="B1924" s="157"/>
    </row>
    <row r="1925" spans="1:2">
      <c r="A1925" s="150"/>
      <c r="B1925" s="157"/>
    </row>
    <row r="1926" spans="1:2">
      <c r="A1926" s="150"/>
      <c r="B1926" s="157"/>
    </row>
    <row r="1927" spans="1:2">
      <c r="A1927" s="150"/>
      <c r="B1927" s="157"/>
    </row>
    <row r="1928" spans="1:2">
      <c r="A1928" s="150"/>
      <c r="B1928" s="157"/>
    </row>
    <row r="1929" spans="1:2">
      <c r="A1929" s="150"/>
      <c r="B1929" s="157"/>
    </row>
    <row r="1930" spans="1:2">
      <c r="A1930" s="150"/>
      <c r="B1930" s="157"/>
    </row>
    <row r="1931" spans="1:2">
      <c r="A1931" s="150"/>
      <c r="B1931" s="157"/>
    </row>
    <row r="1932" spans="1:2">
      <c r="A1932" s="150"/>
      <c r="B1932" s="157"/>
    </row>
    <row r="1933" spans="1:2">
      <c r="A1933" s="150"/>
      <c r="B1933" s="157"/>
    </row>
    <row r="1934" spans="1:2">
      <c r="A1934" s="150"/>
      <c r="B1934" s="157"/>
    </row>
    <row r="1935" spans="1:2">
      <c r="A1935" s="150"/>
      <c r="B1935" s="157"/>
    </row>
    <row r="1936" spans="1:2">
      <c r="A1936" s="150"/>
      <c r="B1936" s="157"/>
    </row>
    <row r="1937" spans="1:2">
      <c r="A1937" s="150"/>
      <c r="B1937" s="157"/>
    </row>
    <row r="1938" spans="1:2">
      <c r="A1938" s="150"/>
      <c r="B1938" s="157"/>
    </row>
    <row r="1939" spans="1:2">
      <c r="A1939" s="150"/>
      <c r="B1939" s="157"/>
    </row>
    <row r="1940" spans="1:2">
      <c r="A1940" s="150"/>
      <c r="B1940" s="157"/>
    </row>
    <row r="1941" spans="1:2">
      <c r="A1941" s="150"/>
      <c r="B1941" s="157"/>
    </row>
    <row r="1942" spans="1:2">
      <c r="A1942" s="150"/>
      <c r="B1942" s="157"/>
    </row>
    <row r="1943" spans="1:2">
      <c r="A1943" s="150"/>
      <c r="B1943" s="157"/>
    </row>
    <row r="1944" spans="1:2">
      <c r="A1944" s="150"/>
      <c r="B1944" s="157"/>
    </row>
    <row r="1945" spans="1:2">
      <c r="A1945" s="150"/>
      <c r="B1945" s="157"/>
    </row>
    <row r="1946" spans="1:2">
      <c r="A1946" s="150"/>
      <c r="B1946" s="157"/>
    </row>
    <row r="1947" spans="1:2">
      <c r="A1947" s="150"/>
      <c r="B1947" s="157"/>
    </row>
    <row r="1948" spans="1:2">
      <c r="A1948" s="150"/>
      <c r="B1948" s="157"/>
    </row>
    <row r="1949" spans="1:2">
      <c r="A1949" s="150"/>
      <c r="B1949" s="157"/>
    </row>
    <row r="1950" spans="1:2">
      <c r="A1950" s="150"/>
      <c r="B1950" s="157"/>
    </row>
    <row r="1951" spans="1:2">
      <c r="A1951" s="150"/>
      <c r="B1951" s="157"/>
    </row>
    <row r="1952" spans="1:2">
      <c r="A1952" s="150"/>
      <c r="B1952" s="157"/>
    </row>
    <row r="1953" spans="1:2">
      <c r="A1953" s="150"/>
      <c r="B1953" s="157"/>
    </row>
    <row r="1954" spans="1:2">
      <c r="A1954" s="150"/>
      <c r="B1954" s="157"/>
    </row>
    <row r="1955" spans="1:2">
      <c r="A1955" s="150"/>
      <c r="B1955" s="157"/>
    </row>
    <row r="1956" spans="1:2">
      <c r="A1956" s="150"/>
      <c r="B1956" s="157"/>
    </row>
    <row r="1957" spans="1:2">
      <c r="A1957" s="150"/>
      <c r="B1957" s="157"/>
    </row>
    <row r="1958" spans="1:2">
      <c r="A1958" s="150"/>
      <c r="B1958" s="157"/>
    </row>
    <row r="1959" spans="1:2">
      <c r="A1959" s="150"/>
      <c r="B1959" s="157"/>
    </row>
    <row r="1960" spans="1:2">
      <c r="A1960" s="150"/>
      <c r="B1960" s="157"/>
    </row>
    <row r="1961" spans="1:2">
      <c r="A1961" s="150"/>
      <c r="B1961" s="157"/>
    </row>
    <row r="1962" spans="1:2">
      <c r="A1962" s="150"/>
      <c r="B1962" s="157"/>
    </row>
    <row r="1963" spans="1:2">
      <c r="A1963" s="150"/>
      <c r="B1963" s="157"/>
    </row>
    <row r="1964" spans="1:2">
      <c r="A1964" s="150"/>
      <c r="B1964" s="157"/>
    </row>
    <row r="1965" spans="1:2">
      <c r="A1965" s="150"/>
      <c r="B1965" s="157"/>
    </row>
    <row r="1966" spans="1:2">
      <c r="A1966" s="150"/>
      <c r="B1966" s="157"/>
    </row>
    <row r="1967" spans="1:2">
      <c r="A1967" s="150"/>
      <c r="B1967" s="157"/>
    </row>
    <row r="1968" spans="1:2">
      <c r="A1968" s="150"/>
      <c r="B1968" s="157"/>
    </row>
    <row r="1969" spans="1:2">
      <c r="A1969" s="150"/>
      <c r="B1969" s="157"/>
    </row>
    <row r="1970" spans="1:2">
      <c r="A1970" s="150"/>
      <c r="B1970" s="157"/>
    </row>
    <row r="1971" spans="1:2">
      <c r="A1971" s="150"/>
      <c r="B1971" s="157"/>
    </row>
    <row r="1972" spans="1:2">
      <c r="A1972" s="150"/>
      <c r="B1972" s="157"/>
    </row>
    <row r="1973" spans="1:2">
      <c r="A1973" s="150"/>
      <c r="B1973" s="157"/>
    </row>
    <row r="1974" spans="1:2">
      <c r="A1974" s="150"/>
      <c r="B1974" s="157"/>
    </row>
    <row r="1975" spans="1:2">
      <c r="A1975" s="150"/>
      <c r="B1975" s="157"/>
    </row>
    <row r="1976" spans="1:2">
      <c r="A1976" s="150"/>
      <c r="B1976" s="157"/>
    </row>
    <row r="1977" spans="1:2">
      <c r="A1977" s="150"/>
      <c r="B1977" s="157"/>
    </row>
    <row r="1978" spans="1:2">
      <c r="A1978" s="150"/>
      <c r="B1978" s="157"/>
    </row>
    <row r="1979" spans="1:2">
      <c r="A1979" s="150"/>
      <c r="B1979" s="157"/>
    </row>
    <row r="1980" spans="1:2">
      <c r="A1980" s="150"/>
      <c r="B1980" s="157"/>
    </row>
    <row r="1981" spans="1:2">
      <c r="A1981" s="150"/>
      <c r="B1981" s="157"/>
    </row>
    <row r="1982" spans="1:2">
      <c r="A1982" s="150"/>
      <c r="B1982" s="157"/>
    </row>
    <row r="1983" spans="1:2">
      <c r="A1983" s="150"/>
      <c r="B1983" s="157"/>
    </row>
    <row r="1984" spans="1:2">
      <c r="A1984" s="150"/>
      <c r="B1984" s="157"/>
    </row>
    <row r="1985" spans="1:2">
      <c r="A1985" s="150"/>
      <c r="B1985" s="157"/>
    </row>
    <row r="1986" spans="1:2">
      <c r="A1986" s="150"/>
      <c r="B1986" s="157"/>
    </row>
    <row r="1987" spans="1:2">
      <c r="A1987" s="150"/>
      <c r="B1987" s="157"/>
    </row>
    <row r="1988" spans="1:2">
      <c r="A1988" s="150"/>
      <c r="B1988" s="157"/>
    </row>
    <row r="1989" spans="1:2">
      <c r="A1989" s="150"/>
      <c r="B1989" s="157"/>
    </row>
    <row r="1990" spans="1:2">
      <c r="A1990" s="150"/>
      <c r="B1990" s="157"/>
    </row>
    <row r="1991" spans="1:2">
      <c r="A1991" s="150"/>
      <c r="B1991" s="157"/>
    </row>
    <row r="1992" spans="1:2">
      <c r="A1992" s="150"/>
      <c r="B1992" s="157"/>
    </row>
    <row r="1993" spans="1:2">
      <c r="A1993" s="150"/>
      <c r="B1993" s="157"/>
    </row>
    <row r="1994" spans="1:2">
      <c r="A1994" s="150"/>
      <c r="B1994" s="157"/>
    </row>
    <row r="1995" spans="1:2">
      <c r="A1995" s="150"/>
      <c r="B1995" s="157"/>
    </row>
    <row r="1996" spans="1:2">
      <c r="A1996" s="150"/>
      <c r="B1996" s="157"/>
    </row>
    <row r="1997" spans="1:2">
      <c r="A1997" s="150"/>
      <c r="B1997" s="157"/>
    </row>
    <row r="1998" spans="1:2">
      <c r="A1998" s="150"/>
      <c r="B1998" s="157"/>
    </row>
    <row r="1999" spans="1:2">
      <c r="A1999" s="150"/>
      <c r="B1999" s="157"/>
    </row>
    <row r="2000" spans="1:2">
      <c r="A2000" s="150"/>
      <c r="B2000" s="157"/>
    </row>
    <row r="2001" spans="1:2">
      <c r="A2001" s="150"/>
      <c r="B2001" s="157"/>
    </row>
    <row r="2002" spans="1:2">
      <c r="A2002" s="150"/>
      <c r="B2002" s="157"/>
    </row>
    <row r="2003" spans="1:2">
      <c r="A2003" s="150"/>
      <c r="B2003" s="157"/>
    </row>
    <row r="2004" spans="1:2">
      <c r="A2004" s="150"/>
      <c r="B2004" s="157"/>
    </row>
    <row r="2005" spans="1:2">
      <c r="A2005" s="150"/>
      <c r="B2005" s="157"/>
    </row>
    <row r="2006" spans="1:2">
      <c r="A2006" s="150"/>
      <c r="B2006" s="157"/>
    </row>
    <row r="2007" spans="1:2">
      <c r="A2007" s="150"/>
      <c r="B2007" s="157"/>
    </row>
    <row r="2008" spans="1:2">
      <c r="A2008" s="150"/>
      <c r="B2008" s="157"/>
    </row>
    <row r="2009" spans="1:2">
      <c r="A2009" s="150"/>
      <c r="B2009" s="157"/>
    </row>
    <row r="2010" spans="1:2">
      <c r="A2010" s="150"/>
      <c r="B2010" s="157"/>
    </row>
    <row r="2011" spans="1:2">
      <c r="A2011" s="150"/>
      <c r="B2011" s="157"/>
    </row>
    <row r="2012" spans="1:2">
      <c r="A2012" s="150"/>
      <c r="B2012" s="157"/>
    </row>
    <row r="2013" spans="1:2">
      <c r="A2013" s="150"/>
      <c r="B2013" s="157"/>
    </row>
    <row r="2014" spans="1:2">
      <c r="A2014" s="150"/>
      <c r="B2014" s="157"/>
    </row>
    <row r="2015" spans="1:2">
      <c r="A2015" s="150"/>
      <c r="B2015" s="157"/>
    </row>
    <row r="2016" spans="1:2">
      <c r="A2016" s="150"/>
      <c r="B2016" s="157"/>
    </row>
    <row r="2017" spans="1:2">
      <c r="A2017" s="150"/>
      <c r="B2017" s="157"/>
    </row>
    <row r="2018" spans="1:2">
      <c r="A2018" s="150"/>
      <c r="B2018" s="157"/>
    </row>
    <row r="2019" spans="1:2">
      <c r="A2019" s="150"/>
      <c r="B2019" s="157"/>
    </row>
    <row r="2020" spans="1:2">
      <c r="A2020" s="150"/>
      <c r="B2020" s="157"/>
    </row>
    <row r="2021" spans="1:2">
      <c r="A2021" s="150"/>
      <c r="B2021" s="157"/>
    </row>
    <row r="2022" spans="1:2">
      <c r="A2022" s="150"/>
      <c r="B2022" s="157"/>
    </row>
    <row r="2023" spans="1:2">
      <c r="A2023" s="150"/>
      <c r="B2023" s="157"/>
    </row>
    <row r="2024" spans="1:2">
      <c r="A2024" s="150"/>
      <c r="B2024" s="157"/>
    </row>
    <row r="2025" spans="1:2">
      <c r="A2025" s="150"/>
      <c r="B2025" s="157"/>
    </row>
    <row r="2026" spans="1:2">
      <c r="A2026" s="150"/>
      <c r="B2026" s="157"/>
    </row>
    <row r="2027" spans="1:2">
      <c r="A2027" s="150"/>
      <c r="B2027" s="157"/>
    </row>
    <row r="2028" spans="1:2">
      <c r="A2028" s="150"/>
      <c r="B2028" s="157"/>
    </row>
    <row r="2029" spans="1:2">
      <c r="A2029" s="150"/>
      <c r="B2029" s="157"/>
    </row>
    <row r="2030" spans="1:2">
      <c r="A2030" s="150"/>
      <c r="B2030" s="157"/>
    </row>
    <row r="2031" spans="1:2">
      <c r="A2031" s="150"/>
      <c r="B2031" s="157"/>
    </row>
    <row r="2032" spans="1:2">
      <c r="A2032" s="150"/>
      <c r="B2032" s="157"/>
    </row>
    <row r="2033" spans="1:2">
      <c r="A2033" s="150"/>
      <c r="B2033" s="157"/>
    </row>
    <row r="2034" spans="1:2">
      <c r="A2034" s="150"/>
      <c r="B2034" s="157"/>
    </row>
    <row r="2035" spans="1:2">
      <c r="A2035" s="150"/>
      <c r="B2035" s="157"/>
    </row>
    <row r="2036" spans="1:2">
      <c r="A2036" s="150"/>
      <c r="B2036" s="157"/>
    </row>
    <row r="2037" spans="1:2">
      <c r="A2037" s="150"/>
      <c r="B2037" s="157"/>
    </row>
    <row r="2038" spans="1:2">
      <c r="A2038" s="150"/>
      <c r="B2038" s="157"/>
    </row>
    <row r="2039" spans="1:2">
      <c r="A2039" s="150"/>
      <c r="B2039" s="157"/>
    </row>
    <row r="2040" spans="1:2">
      <c r="A2040" s="150"/>
      <c r="B2040" s="157"/>
    </row>
    <row r="2041" spans="1:2">
      <c r="A2041" s="150"/>
      <c r="B2041" s="157"/>
    </row>
    <row r="2042" spans="1:2">
      <c r="A2042" s="150"/>
      <c r="B2042" s="157"/>
    </row>
    <row r="2043" spans="1:2">
      <c r="A2043" s="150"/>
      <c r="B2043" s="157"/>
    </row>
    <row r="2044" spans="1:2">
      <c r="A2044" s="150"/>
      <c r="B2044" s="157"/>
    </row>
    <row r="2045" spans="1:2">
      <c r="A2045" s="150"/>
      <c r="B2045" s="157"/>
    </row>
    <row r="2046" spans="1:2">
      <c r="A2046" s="150"/>
      <c r="B2046" s="157"/>
    </row>
    <row r="2047" spans="1:2">
      <c r="A2047" s="150"/>
      <c r="B2047" s="157"/>
    </row>
    <row r="2048" spans="1:2">
      <c r="A2048" s="150"/>
      <c r="B2048" s="157"/>
    </row>
    <row r="2049" spans="1:2">
      <c r="A2049" s="150"/>
      <c r="B2049" s="157"/>
    </row>
    <row r="2050" spans="1:2">
      <c r="A2050" s="150"/>
      <c r="B2050" s="157"/>
    </row>
    <row r="2051" spans="1:2">
      <c r="A2051" s="150"/>
      <c r="B2051" s="157"/>
    </row>
    <row r="2052" spans="1:2">
      <c r="A2052" s="150"/>
      <c r="B2052" s="157"/>
    </row>
    <row r="2053" spans="1:2">
      <c r="A2053" s="150"/>
      <c r="B2053" s="157"/>
    </row>
    <row r="2054" spans="1:2">
      <c r="A2054" s="150"/>
      <c r="B2054" s="157"/>
    </row>
    <row r="2055" spans="1:2">
      <c r="A2055" s="150"/>
      <c r="B2055" s="157"/>
    </row>
    <row r="2056" spans="1:2">
      <c r="A2056" s="150"/>
      <c r="B2056" s="157"/>
    </row>
    <row r="2057" spans="1:2">
      <c r="A2057" s="150"/>
      <c r="B2057" s="157"/>
    </row>
    <row r="2058" spans="1:2">
      <c r="A2058" s="150"/>
      <c r="B2058" s="157"/>
    </row>
    <row r="2059" spans="1:2">
      <c r="A2059" s="150"/>
      <c r="B2059" s="157"/>
    </row>
    <row r="2060" spans="1:2">
      <c r="A2060" s="150"/>
      <c r="B2060" s="157"/>
    </row>
    <row r="2061" spans="1:2">
      <c r="A2061" s="150"/>
    </row>
    <row r="2062" spans="1:2">
      <c r="A2062" s="150"/>
    </row>
    <row r="2063" spans="1:2">
      <c r="A2063" s="150"/>
    </row>
    <row r="2064" spans="1:2">
      <c r="A2064" s="150"/>
    </row>
    <row r="2065" spans="1:1">
      <c r="A2065" s="150"/>
    </row>
    <row r="2066" spans="1:1">
      <c r="A2066" s="150"/>
    </row>
    <row r="2067" spans="1:1">
      <c r="A2067" s="150"/>
    </row>
    <row r="2068" spans="1:1">
      <c r="A2068" s="150"/>
    </row>
    <row r="2069" spans="1:1">
      <c r="A2069" s="150"/>
    </row>
    <row r="2070" spans="1:1">
      <c r="A2070" s="150"/>
    </row>
    <row r="2071" spans="1:1">
      <c r="A2071" s="150"/>
    </row>
    <row r="2072" spans="1:1">
      <c r="A2072" s="150"/>
    </row>
    <row r="2073" spans="1:1">
      <c r="A2073" s="150"/>
    </row>
    <row r="2074" spans="1:1">
      <c r="A2074" s="150"/>
    </row>
    <row r="2075" spans="1:1">
      <c r="A2075" s="150"/>
    </row>
    <row r="2076" spans="1:1">
      <c r="A2076" s="150"/>
    </row>
    <row r="2077" spans="1:1">
      <c r="A2077" s="150"/>
    </row>
    <row r="2078" spans="1:1">
      <c r="A2078" s="150"/>
    </row>
    <row r="2079" spans="1:1">
      <c r="A2079" s="150"/>
    </row>
    <row r="2080" spans="1:1">
      <c r="A2080" s="150"/>
    </row>
    <row r="2081" spans="1:1">
      <c r="A2081" s="150"/>
    </row>
    <row r="2082" spans="1:1">
      <c r="A2082" s="150"/>
    </row>
    <row r="2083" spans="1:1">
      <c r="A2083" s="150"/>
    </row>
    <row r="2084" spans="1:1">
      <c r="A2084" s="150"/>
    </row>
    <row r="2085" spans="1:1">
      <c r="A2085" s="150"/>
    </row>
    <row r="2086" spans="1:1">
      <c r="A2086" s="150"/>
    </row>
    <row r="2087" spans="1:1">
      <c r="A2087" s="150"/>
    </row>
    <row r="2088" spans="1:1">
      <c r="A2088" s="150"/>
    </row>
    <row r="2089" spans="1:1">
      <c r="A2089" s="150"/>
    </row>
    <row r="2090" spans="1:1">
      <c r="A2090" s="150"/>
    </row>
    <row r="2091" spans="1:1">
      <c r="A2091" s="150"/>
    </row>
    <row r="2092" spans="1:1">
      <c r="A2092" s="150"/>
    </row>
    <row r="2093" spans="1:1">
      <c r="A2093" s="150"/>
    </row>
    <row r="2094" spans="1:1">
      <c r="A2094" s="150"/>
    </row>
    <row r="2095" spans="1:1">
      <c r="A2095" s="150"/>
    </row>
    <row r="2096" spans="1:1">
      <c r="A2096" s="150"/>
    </row>
    <row r="2097" spans="1:1">
      <c r="A2097" s="150"/>
    </row>
    <row r="2098" spans="1:1">
      <c r="A2098" s="150"/>
    </row>
    <row r="2099" spans="1:1">
      <c r="A2099" s="150"/>
    </row>
    <row r="2100" spans="1:1">
      <c r="A2100" s="150"/>
    </row>
    <row r="2101" spans="1:1">
      <c r="A2101" s="150"/>
    </row>
    <row r="2102" spans="1:1">
      <c r="A2102" s="150"/>
    </row>
    <row r="2103" spans="1:1">
      <c r="A2103" s="150"/>
    </row>
    <row r="2104" spans="1:1">
      <c r="A2104" s="150"/>
    </row>
    <row r="2105" spans="1:1">
      <c r="A2105" s="150"/>
    </row>
    <row r="2106" spans="1:1">
      <c r="A2106" s="150"/>
    </row>
    <row r="2107" spans="1:1">
      <c r="A2107" s="150"/>
    </row>
    <row r="2108" spans="1:1">
      <c r="A2108" s="150"/>
    </row>
    <row r="2109" spans="1:1">
      <c r="A2109" s="150"/>
    </row>
    <row r="2110" spans="1:1">
      <c r="A2110" s="150"/>
    </row>
    <row r="2111" spans="1:1">
      <c r="A2111" s="150"/>
    </row>
    <row r="2112" spans="1:1">
      <c r="A2112" s="150"/>
    </row>
    <row r="2113" spans="1:1">
      <c r="A2113" s="150"/>
    </row>
    <row r="2114" spans="1:1">
      <c r="A2114" s="150"/>
    </row>
    <row r="2115" spans="1:1">
      <c r="A2115" s="150"/>
    </row>
    <row r="2116" spans="1:1">
      <c r="A2116" s="150"/>
    </row>
    <row r="2117" spans="1:1">
      <c r="A2117" s="150"/>
    </row>
    <row r="2118" spans="1:1">
      <c r="A2118" s="150"/>
    </row>
    <row r="2119" spans="1:1">
      <c r="A2119" s="150"/>
    </row>
    <row r="2120" spans="1:1">
      <c r="A2120" s="150"/>
    </row>
    <row r="2121" spans="1:1">
      <c r="A2121" s="150"/>
    </row>
    <row r="2122" spans="1:1">
      <c r="A2122" s="150"/>
    </row>
    <row r="2123" spans="1:1">
      <c r="A2123" s="150"/>
    </row>
    <row r="2124" spans="1:1">
      <c r="A2124" s="150"/>
    </row>
    <row r="2125" spans="1:1">
      <c r="A2125" s="150"/>
    </row>
    <row r="2126" spans="1:1">
      <c r="A2126" s="150"/>
    </row>
    <row r="2127" spans="1:1">
      <c r="A2127" s="150"/>
    </row>
    <row r="2128" spans="1:1">
      <c r="A2128" s="150"/>
    </row>
    <row r="2129" spans="1:1">
      <c r="A2129" s="150"/>
    </row>
    <row r="2130" spans="1:1">
      <c r="A2130" s="150"/>
    </row>
    <row r="2131" spans="1:1">
      <c r="A2131" s="150"/>
    </row>
    <row r="2132" spans="1:1">
      <c r="A2132" s="150"/>
    </row>
    <row r="2133" spans="1:1">
      <c r="A2133" s="150"/>
    </row>
    <row r="2134" spans="1:1">
      <c r="A2134" s="150"/>
    </row>
    <row r="2135" spans="1:1">
      <c r="A2135" s="150"/>
    </row>
    <row r="2136" spans="1:1">
      <c r="A2136" s="150"/>
    </row>
    <row r="2137" spans="1:1">
      <c r="A2137" s="150"/>
    </row>
    <row r="2138" spans="1:1">
      <c r="A2138" s="150"/>
    </row>
    <row r="2139" spans="1:1">
      <c r="A2139" s="150"/>
    </row>
    <row r="2140" spans="1:1">
      <c r="A2140" s="150"/>
    </row>
    <row r="2141" spans="1:1">
      <c r="A2141" s="150"/>
    </row>
    <row r="2142" spans="1:1">
      <c r="A2142" s="150"/>
    </row>
    <row r="2143" spans="1:1">
      <c r="A2143" s="150"/>
    </row>
    <row r="2144" spans="1:1">
      <c r="A2144" s="150"/>
    </row>
    <row r="2145" spans="1:1">
      <c r="A2145" s="150"/>
    </row>
    <row r="2146" spans="1:1">
      <c r="A2146" s="150"/>
    </row>
    <row r="2147" spans="1:1">
      <c r="A2147" s="150"/>
    </row>
    <row r="2148" spans="1:1">
      <c r="A2148" s="150"/>
    </row>
    <row r="2149" spans="1:1">
      <c r="A2149" s="150"/>
    </row>
    <row r="2150" spans="1:1">
      <c r="A2150" s="150"/>
    </row>
    <row r="2151" spans="1:1">
      <c r="A2151" s="150"/>
    </row>
    <row r="2152" spans="1:1">
      <c r="A2152" s="150"/>
    </row>
    <row r="2153" spans="1:1">
      <c r="A2153" s="150"/>
    </row>
    <row r="2154" spans="1:1">
      <c r="A2154" s="150"/>
    </row>
    <row r="2155" spans="1:1">
      <c r="A2155" s="150"/>
    </row>
    <row r="2156" spans="1:1">
      <c r="A2156" s="150"/>
    </row>
    <row r="2157" spans="1:1">
      <c r="A2157" s="150"/>
    </row>
    <row r="2158" spans="1:1">
      <c r="A2158" s="150"/>
    </row>
    <row r="2159" spans="1:1">
      <c r="A2159" s="150"/>
    </row>
    <row r="2160" spans="1:1">
      <c r="A2160" s="150"/>
    </row>
    <row r="2161" spans="1:1">
      <c r="A2161" s="150"/>
    </row>
    <row r="2162" spans="1:1">
      <c r="A2162" s="150"/>
    </row>
    <row r="2163" spans="1:1">
      <c r="A2163" s="150"/>
    </row>
    <row r="2164" spans="1:1">
      <c r="A2164" s="150"/>
    </row>
    <row r="2165" spans="1:1">
      <c r="A2165" s="150"/>
    </row>
    <row r="2166" spans="1:1">
      <c r="A2166" s="150"/>
    </row>
    <row r="2167" spans="1:1">
      <c r="A2167" s="150"/>
    </row>
    <row r="2168" spans="1:1">
      <c r="A2168" s="150"/>
    </row>
    <row r="2169" spans="1:1">
      <c r="A2169" s="150"/>
    </row>
    <row r="2170" spans="1:1">
      <c r="A2170" s="150"/>
    </row>
    <row r="2171" spans="1:1">
      <c r="A2171" s="150"/>
    </row>
    <row r="2172" spans="1:1">
      <c r="A2172" s="150"/>
    </row>
    <row r="2173" spans="1:1">
      <c r="A2173" s="150"/>
    </row>
    <row r="2174" spans="1:1">
      <c r="A2174" s="150"/>
    </row>
    <row r="2175" spans="1:1">
      <c r="A2175" s="150"/>
    </row>
    <row r="2176" spans="1:1">
      <c r="A2176" s="150"/>
    </row>
    <row r="2177" spans="1:1">
      <c r="A2177" s="150"/>
    </row>
    <row r="2178" spans="1:1">
      <c r="A2178" s="150"/>
    </row>
    <row r="2179" spans="1:1">
      <c r="A2179" s="150"/>
    </row>
    <row r="2180" spans="1:1">
      <c r="A2180" s="150"/>
    </row>
    <row r="2181" spans="1:1">
      <c r="A2181" s="150"/>
    </row>
    <row r="2182" spans="1:1">
      <c r="A2182" s="150"/>
    </row>
    <row r="2183" spans="1:1">
      <c r="A2183" s="150"/>
    </row>
    <row r="2184" spans="1:1">
      <c r="A2184" s="150"/>
    </row>
    <row r="2185" spans="1:1">
      <c r="A2185" s="150"/>
    </row>
    <row r="2186" spans="1:1">
      <c r="A2186" s="150"/>
    </row>
    <row r="2187" spans="1:1">
      <c r="A2187" s="150"/>
    </row>
    <row r="2188" spans="1:1">
      <c r="A2188" s="150"/>
    </row>
    <row r="2189" spans="1:1">
      <c r="A2189" s="150"/>
    </row>
    <row r="2190" spans="1:1">
      <c r="A2190" s="150"/>
    </row>
    <row r="2191" spans="1:1">
      <c r="A2191" s="150"/>
    </row>
    <row r="2192" spans="1:1">
      <c r="A2192" s="150"/>
    </row>
    <row r="2193" spans="1:1">
      <c r="A2193" s="150"/>
    </row>
    <row r="2194" spans="1:1">
      <c r="A2194" s="150"/>
    </row>
    <row r="2195" spans="1:1">
      <c r="A2195" s="150"/>
    </row>
    <row r="2196" spans="1:1">
      <c r="A2196" s="150"/>
    </row>
    <row r="2197" spans="1:1">
      <c r="A2197" s="150"/>
    </row>
    <row r="2198" spans="1:1">
      <c r="A2198" s="150"/>
    </row>
    <row r="2199" spans="1:1">
      <c r="A2199" s="150"/>
    </row>
    <row r="2200" spans="1:1">
      <c r="A2200" s="150"/>
    </row>
    <row r="2201" spans="1:1">
      <c r="A2201" s="150"/>
    </row>
    <row r="2202" spans="1:1">
      <c r="A2202" s="150"/>
    </row>
    <row r="2203" spans="1:1">
      <c r="A2203" s="150"/>
    </row>
    <row r="2204" spans="1:1">
      <c r="A2204" s="150"/>
    </row>
    <row r="2205" spans="1:1">
      <c r="A2205" s="150"/>
    </row>
    <row r="2206" spans="1:1">
      <c r="A2206" s="150"/>
    </row>
    <row r="2207" spans="1:1">
      <c r="A2207" s="150"/>
    </row>
    <row r="2208" spans="1:1">
      <c r="A2208" s="150"/>
    </row>
    <row r="2209" spans="1:1">
      <c r="A2209" s="150"/>
    </row>
    <row r="2210" spans="1:1">
      <c r="A2210" s="150"/>
    </row>
    <row r="2211" spans="1:1">
      <c r="A2211" s="150"/>
    </row>
    <row r="2212" spans="1:1">
      <c r="A2212" s="150"/>
    </row>
    <row r="2213" spans="1:1">
      <c r="A2213" s="150"/>
    </row>
    <row r="2214" spans="1:1">
      <c r="A2214" s="150"/>
    </row>
    <row r="2215" spans="1:1">
      <c r="A2215" s="150"/>
    </row>
    <row r="2216" spans="1:1">
      <c r="A2216" s="150"/>
    </row>
    <row r="2217" spans="1:1">
      <c r="A2217" s="150"/>
    </row>
    <row r="2218" spans="1:1">
      <c r="A2218" s="150"/>
    </row>
    <row r="2219" spans="1:1">
      <c r="A2219" s="150"/>
    </row>
    <row r="2220" spans="1:1">
      <c r="A2220" s="150"/>
    </row>
    <row r="2221" spans="1:1">
      <c r="A2221" s="150"/>
    </row>
    <row r="2222" spans="1:1">
      <c r="A2222" s="150"/>
    </row>
    <row r="2223" spans="1:1">
      <c r="A2223" s="150"/>
    </row>
    <row r="2224" spans="1:1">
      <c r="A2224" s="150"/>
    </row>
    <row r="2225" spans="1:1">
      <c r="A2225" s="150"/>
    </row>
    <row r="2226" spans="1:1">
      <c r="A2226" s="150"/>
    </row>
    <row r="2227" spans="1:1">
      <c r="A2227" s="150"/>
    </row>
    <row r="2228" spans="1:1">
      <c r="A2228" s="150"/>
    </row>
    <row r="2229" spans="1:1">
      <c r="A2229" s="150"/>
    </row>
    <row r="2230" spans="1:1">
      <c r="A2230" s="150"/>
    </row>
    <row r="2231" spans="1:1">
      <c r="A2231" s="150"/>
    </row>
    <row r="2232" spans="1:1">
      <c r="A2232" s="150"/>
    </row>
    <row r="2233" spans="1:1">
      <c r="A2233" s="150"/>
    </row>
    <row r="2234" spans="1:1">
      <c r="A2234" s="150"/>
    </row>
    <row r="2235" spans="1:1">
      <c r="A2235" s="150"/>
    </row>
    <row r="2236" spans="1:1">
      <c r="A2236" s="150"/>
    </row>
    <row r="2237" spans="1:1">
      <c r="A2237" s="150"/>
    </row>
    <row r="2238" spans="1:1">
      <c r="A2238" s="150"/>
    </row>
    <row r="2239" spans="1:1">
      <c r="A2239" s="150"/>
    </row>
    <row r="2240" spans="1:1">
      <c r="A2240" s="150"/>
    </row>
    <row r="2241" spans="1:1">
      <c r="A2241" s="150"/>
    </row>
    <row r="2242" spans="1:1">
      <c r="A2242" s="150"/>
    </row>
    <row r="2243" spans="1:1">
      <c r="A2243" s="150"/>
    </row>
    <row r="2244" spans="1:1">
      <c r="A2244" s="150"/>
    </row>
    <row r="2245" spans="1:1">
      <c r="A2245" s="150"/>
    </row>
    <row r="2246" spans="1:1">
      <c r="A2246" s="150"/>
    </row>
    <row r="2247" spans="1:1">
      <c r="A2247" s="150"/>
    </row>
    <row r="2248" spans="1:1">
      <c r="A2248" s="150"/>
    </row>
    <row r="2249" spans="1:1">
      <c r="A2249" s="150"/>
    </row>
    <row r="2250" spans="1:1">
      <c r="A2250" s="150"/>
    </row>
    <row r="2251" spans="1:1">
      <c r="A2251" s="150"/>
    </row>
    <row r="2252" spans="1:1">
      <c r="A2252" s="150"/>
    </row>
    <row r="2253" spans="1:1">
      <c r="A2253" s="150"/>
    </row>
    <row r="2254" spans="1:1">
      <c r="A2254" s="150"/>
    </row>
    <row r="2255" spans="1:1">
      <c r="A2255" s="150"/>
    </row>
    <row r="2256" spans="1:1">
      <c r="A2256" s="150"/>
    </row>
    <row r="2257" spans="1:1">
      <c r="A2257" s="150"/>
    </row>
    <row r="2258" spans="1:1">
      <c r="A2258" s="150"/>
    </row>
    <row r="2259" spans="1:1">
      <c r="A2259" s="150"/>
    </row>
    <row r="2260" spans="1:1">
      <c r="A2260" s="150"/>
    </row>
    <row r="2261" spans="1:1">
      <c r="A2261" s="150"/>
    </row>
    <row r="2262" spans="1:1">
      <c r="A2262" s="150"/>
    </row>
    <row r="2263" spans="1:1">
      <c r="A2263" s="150"/>
    </row>
    <row r="2264" spans="1:1">
      <c r="A2264" s="150"/>
    </row>
    <row r="2265" spans="1:1">
      <c r="A2265" s="150"/>
    </row>
    <row r="2266" spans="1:1">
      <c r="A2266" s="150"/>
    </row>
    <row r="2267" spans="1:1">
      <c r="A2267" s="150"/>
    </row>
    <row r="2268" spans="1:1">
      <c r="A2268" s="150"/>
    </row>
    <row r="2269" spans="1:1">
      <c r="A2269" s="150"/>
    </row>
    <row r="2270" spans="1:1">
      <c r="A2270" s="150"/>
    </row>
    <row r="2271" spans="1:1">
      <c r="A2271" s="150"/>
    </row>
    <row r="2272" spans="1:1">
      <c r="A2272" s="150"/>
    </row>
    <row r="2273" spans="1:1">
      <c r="A2273" s="150"/>
    </row>
    <row r="2274" spans="1:1">
      <c r="A2274" s="150"/>
    </row>
    <row r="2275" spans="1:1">
      <c r="A2275" s="150"/>
    </row>
    <row r="2276" spans="1:1">
      <c r="A2276" s="150"/>
    </row>
    <row r="2277" spans="1:1">
      <c r="A2277" s="150"/>
    </row>
    <row r="2278" spans="1:1">
      <c r="A2278" s="150"/>
    </row>
    <row r="2279" spans="1:1">
      <c r="A2279" s="150"/>
    </row>
    <row r="2280" spans="1:1">
      <c r="A2280" s="150"/>
    </row>
    <row r="2281" spans="1:1">
      <c r="A2281" s="150"/>
    </row>
    <row r="2282" spans="1:1">
      <c r="A2282" s="150"/>
    </row>
    <row r="2283" spans="1:1">
      <c r="A2283" s="150"/>
    </row>
    <row r="2284" spans="1:1">
      <c r="A2284" s="150"/>
    </row>
    <row r="2285" spans="1:1">
      <c r="A2285" s="150"/>
    </row>
    <row r="2286" spans="1:1">
      <c r="A2286" s="150"/>
    </row>
    <row r="2287" spans="1:1">
      <c r="A2287" s="150"/>
    </row>
    <row r="2288" spans="1:1">
      <c r="A2288" s="150"/>
    </row>
    <row r="2289" spans="1:1">
      <c r="A2289" s="150"/>
    </row>
    <row r="2290" spans="1:1">
      <c r="A2290" s="150"/>
    </row>
    <row r="2291" spans="1:1">
      <c r="A2291" s="150"/>
    </row>
    <row r="2292" spans="1:1">
      <c r="A2292" s="150"/>
    </row>
    <row r="2293" spans="1:1">
      <c r="A2293" s="150"/>
    </row>
    <row r="2294" spans="1:1">
      <c r="A2294" s="150"/>
    </row>
    <row r="2295" spans="1:1">
      <c r="A2295" s="150"/>
    </row>
    <row r="2296" spans="1:1">
      <c r="A2296" s="150"/>
    </row>
    <row r="2297" spans="1:1">
      <c r="A2297" s="150"/>
    </row>
    <row r="2298" spans="1:1">
      <c r="A2298" s="150"/>
    </row>
    <row r="2299" spans="1:1">
      <c r="A2299" s="150"/>
    </row>
    <row r="2300" spans="1:1">
      <c r="A2300" s="150"/>
    </row>
    <row r="2301" spans="1:1">
      <c r="A2301" s="150"/>
    </row>
    <row r="2302" spans="1:1">
      <c r="A2302" s="150"/>
    </row>
    <row r="2303" spans="1:1">
      <c r="A2303" s="150"/>
    </row>
    <row r="2304" spans="1:1">
      <c r="A2304" s="150"/>
    </row>
    <row r="2305" spans="1:1">
      <c r="A2305" s="150"/>
    </row>
    <row r="2306" spans="1:1">
      <c r="A2306" s="150"/>
    </row>
    <row r="2307" spans="1:1">
      <c r="A2307" s="150"/>
    </row>
    <row r="2308" spans="1:1">
      <c r="A2308" s="150"/>
    </row>
    <row r="2309" spans="1:1">
      <c r="A2309" s="150"/>
    </row>
    <row r="2310" spans="1:1">
      <c r="A2310" s="150"/>
    </row>
    <row r="2311" spans="1:1">
      <c r="A2311" s="150"/>
    </row>
    <row r="2312" spans="1:1">
      <c r="A2312" s="150"/>
    </row>
    <row r="2313" spans="1:1">
      <c r="A2313" s="150"/>
    </row>
    <row r="2314" spans="1:1">
      <c r="A2314" s="150"/>
    </row>
    <row r="2315" spans="1:1">
      <c r="A2315" s="150"/>
    </row>
    <row r="2316" spans="1:1">
      <c r="A2316" s="150"/>
    </row>
    <row r="2317" spans="1:1">
      <c r="A2317" s="150"/>
    </row>
    <row r="2318" spans="1:1">
      <c r="A2318" s="150"/>
    </row>
    <row r="2319" spans="1:1">
      <c r="A2319" s="150"/>
    </row>
    <row r="2320" spans="1:1">
      <c r="A2320" s="150"/>
    </row>
    <row r="2321" spans="1:1">
      <c r="A2321" s="150"/>
    </row>
    <row r="2322" spans="1:1">
      <c r="A2322" s="150"/>
    </row>
    <row r="2323" spans="1:1">
      <c r="A2323" s="150"/>
    </row>
    <row r="2324" spans="1:1">
      <c r="A2324" s="150"/>
    </row>
    <row r="2325" spans="1:1">
      <c r="A2325" s="150"/>
    </row>
    <row r="2326" spans="1:1">
      <c r="A2326" s="150"/>
    </row>
    <row r="2327" spans="1:1">
      <c r="A2327" s="150"/>
    </row>
    <row r="2328" spans="1:1">
      <c r="A2328" s="150"/>
    </row>
    <row r="2329" spans="1:1">
      <c r="A2329" s="150"/>
    </row>
    <row r="2330" spans="1:1">
      <c r="A2330" s="150"/>
    </row>
    <row r="2331" spans="1:1">
      <c r="A2331" s="150"/>
    </row>
    <row r="2332" spans="1:1">
      <c r="A2332" s="150"/>
    </row>
    <row r="2333" spans="1:1">
      <c r="A2333" s="150"/>
    </row>
    <row r="2334" spans="1:1">
      <c r="A2334" s="150"/>
    </row>
    <row r="2335" spans="1:1">
      <c r="A2335" s="150"/>
    </row>
    <row r="2336" spans="1:1">
      <c r="A2336" s="150"/>
    </row>
    <row r="2337" spans="1:1">
      <c r="A2337" s="150"/>
    </row>
    <row r="2338" spans="1:1">
      <c r="A2338" s="150"/>
    </row>
    <row r="2339" spans="1:1">
      <c r="A2339" s="150"/>
    </row>
    <row r="2340" spans="1:1">
      <c r="A2340" s="150"/>
    </row>
    <row r="2341" spans="1:1">
      <c r="A2341" s="150"/>
    </row>
    <row r="2342" spans="1:1">
      <c r="A2342" s="150"/>
    </row>
    <row r="2343" spans="1:1">
      <c r="A2343" s="150"/>
    </row>
    <row r="2344" spans="1:1">
      <c r="A2344" s="150"/>
    </row>
    <row r="2345" spans="1:1">
      <c r="A2345" s="150"/>
    </row>
    <row r="2346" spans="1:1">
      <c r="A2346" s="150"/>
    </row>
    <row r="2347" spans="1:1">
      <c r="A2347" s="150"/>
    </row>
    <row r="2348" spans="1:1">
      <c r="A2348" s="150"/>
    </row>
    <row r="2349" spans="1:1">
      <c r="A2349" s="150"/>
    </row>
    <row r="2350" spans="1:1">
      <c r="A2350" s="150"/>
    </row>
    <row r="2351" spans="1:1">
      <c r="A2351" s="150"/>
    </row>
    <row r="2352" spans="1:1">
      <c r="A2352" s="150"/>
    </row>
    <row r="2353" spans="1:1">
      <c r="A2353" s="150"/>
    </row>
    <row r="2354" spans="1:1">
      <c r="A2354" s="150"/>
    </row>
    <row r="2355" spans="1:1">
      <c r="A2355" s="150"/>
    </row>
    <row r="2356" spans="1:1">
      <c r="A2356" s="150"/>
    </row>
    <row r="2357" spans="1:1">
      <c r="A2357" s="150"/>
    </row>
    <row r="2358" spans="1:1">
      <c r="A2358" s="150"/>
    </row>
    <row r="2359" spans="1:1">
      <c r="A2359" s="150"/>
    </row>
    <row r="2360" spans="1:1">
      <c r="A2360" s="150"/>
    </row>
    <row r="2361" spans="1:1">
      <c r="A2361" s="150"/>
    </row>
    <row r="2362" spans="1:1">
      <c r="A2362" s="150"/>
    </row>
    <row r="2363" spans="1:1">
      <c r="A2363" s="150"/>
    </row>
    <row r="2364" spans="1:1">
      <c r="A2364" s="150"/>
    </row>
    <row r="2365" spans="1:1">
      <c r="A2365" s="150"/>
    </row>
    <row r="2366" spans="1:1">
      <c r="A2366" s="150"/>
    </row>
    <row r="2367" spans="1:1">
      <c r="A2367" s="150"/>
    </row>
    <row r="2368" spans="1:1">
      <c r="A2368" s="150"/>
    </row>
    <row r="2369" spans="1:1">
      <c r="A2369" s="150"/>
    </row>
    <row r="2370" spans="1:1">
      <c r="A2370" s="150"/>
    </row>
    <row r="2371" spans="1:1">
      <c r="A2371" s="150"/>
    </row>
    <row r="2372" spans="1:1">
      <c r="A2372" s="150"/>
    </row>
    <row r="2373" spans="1:1">
      <c r="A2373" s="150"/>
    </row>
    <row r="2374" spans="1:1">
      <c r="A2374" s="150"/>
    </row>
    <row r="2375" spans="1:1">
      <c r="A2375" s="150"/>
    </row>
    <row r="2376" spans="1:1">
      <c r="A2376" s="150"/>
    </row>
    <row r="2377" spans="1:1">
      <c r="A2377" s="150"/>
    </row>
    <row r="2378" spans="1:1">
      <c r="A2378" s="150"/>
    </row>
    <row r="2379" spans="1:1">
      <c r="A2379" s="150"/>
    </row>
    <row r="2380" spans="1:1">
      <c r="A2380" s="150"/>
    </row>
    <row r="2381" spans="1:1">
      <c r="A2381" s="150"/>
    </row>
    <row r="2382" spans="1:1">
      <c r="A2382" s="150"/>
    </row>
    <row r="2383" spans="1:1">
      <c r="A2383" s="150"/>
    </row>
    <row r="2384" spans="1:1">
      <c r="A2384" s="150"/>
    </row>
    <row r="2385" spans="1:1">
      <c r="A2385" s="150"/>
    </row>
    <row r="2386" spans="1:1">
      <c r="A2386" s="150"/>
    </row>
    <row r="2387" spans="1:1">
      <c r="A2387" s="150"/>
    </row>
    <row r="2388" spans="1:1">
      <c r="A2388" s="150"/>
    </row>
    <row r="2389" spans="1:1">
      <c r="A2389" s="150"/>
    </row>
    <row r="2390" spans="1:1">
      <c r="A2390" s="150"/>
    </row>
    <row r="2391" spans="1:1">
      <c r="A2391" s="150"/>
    </row>
    <row r="2392" spans="1:1">
      <c r="A2392" s="150"/>
    </row>
    <row r="2393" spans="1:1">
      <c r="A2393" s="150"/>
    </row>
    <row r="2394" spans="1:1">
      <c r="A2394" s="150"/>
    </row>
    <row r="2395" spans="1:1">
      <c r="A2395" s="150"/>
    </row>
    <row r="2396" spans="1:1">
      <c r="A2396" s="150"/>
    </row>
    <row r="2397" spans="1:1">
      <c r="A2397" s="150"/>
    </row>
    <row r="2398" spans="1:1">
      <c r="A2398" s="150"/>
    </row>
    <row r="2399" spans="1:1">
      <c r="A2399" s="150"/>
    </row>
    <row r="2400" spans="1:1">
      <c r="A2400" s="150"/>
    </row>
    <row r="2401" spans="1:1">
      <c r="A2401" s="150"/>
    </row>
    <row r="2402" spans="1:1">
      <c r="A2402" s="150"/>
    </row>
    <row r="2403" spans="1:1">
      <c r="A2403" s="150"/>
    </row>
    <row r="2404" spans="1:1">
      <c r="A2404" s="150"/>
    </row>
    <row r="2405" spans="1:1">
      <c r="A2405" s="150"/>
    </row>
    <row r="2406" spans="1:1">
      <c r="A2406" s="150"/>
    </row>
    <row r="2407" spans="1:1">
      <c r="A2407" s="150"/>
    </row>
    <row r="2408" spans="1:1">
      <c r="A2408" s="150"/>
    </row>
    <row r="2409" spans="1:1">
      <c r="A2409" s="150"/>
    </row>
    <row r="2410" spans="1:1">
      <c r="A2410" s="150"/>
    </row>
    <row r="2411" spans="1:1">
      <c r="A2411" s="150"/>
    </row>
    <row r="2412" spans="1:1">
      <c r="A2412" s="150"/>
    </row>
    <row r="2413" spans="1:1">
      <c r="A2413" s="150"/>
    </row>
    <row r="2414" spans="1:1">
      <c r="A2414" s="150"/>
    </row>
    <row r="2415" spans="1:1">
      <c r="A2415" s="150"/>
    </row>
    <row r="2416" spans="1:1">
      <c r="A2416" s="150"/>
    </row>
    <row r="2417" spans="1:1">
      <c r="A2417" s="150"/>
    </row>
    <row r="2418" spans="1:1">
      <c r="A2418" s="150"/>
    </row>
    <row r="2419" spans="1:1">
      <c r="A2419" s="150"/>
    </row>
    <row r="2420" spans="1:1">
      <c r="A2420" s="150"/>
    </row>
    <row r="2421" spans="1:1">
      <c r="A2421" s="150"/>
    </row>
    <row r="2422" spans="1:1">
      <c r="A2422" s="150"/>
    </row>
    <row r="2423" spans="1:1">
      <c r="A2423" s="150"/>
    </row>
    <row r="2424" spans="1:1">
      <c r="A2424" s="150"/>
    </row>
    <row r="2425" spans="1:1">
      <c r="A2425" s="150"/>
    </row>
    <row r="2426" spans="1:1">
      <c r="A2426" s="150"/>
    </row>
  </sheetData>
  <mergeCells count="2">
    <mergeCell ref="B6:F6"/>
    <mergeCell ref="B305:D305"/>
  </mergeCells>
  <printOptions horizontalCentered="1"/>
  <pageMargins left="0.5089285714285714" right="0.11811023622047245" top="0.98425196850393704" bottom="0.86614173228346458" header="0.51181102362204722" footer="0.47244094488188981"/>
  <pageSetup paperSize="9" scale="90" orientation="portrait" r:id="rId1"/>
  <headerFooter alignWithMargins="0"/>
  <rowBreaks count="35" manualBreakCount="35">
    <brk id="21" max="5" man="1"/>
    <brk id="28" max="5" man="1"/>
    <brk id="36" max="5" man="1"/>
    <brk id="44" max="5" man="1"/>
    <brk id="52" max="5" man="1"/>
    <brk id="60" max="5" man="1"/>
    <brk id="65" max="5" man="1"/>
    <brk id="74" max="5" man="1"/>
    <brk id="81" max="5" man="1"/>
    <brk id="88" max="5" man="1"/>
    <brk id="93" max="5" man="1"/>
    <brk id="102" max="5" man="1"/>
    <brk id="109" max="5" man="1"/>
    <brk id="117" max="5" man="1"/>
    <brk id="125" max="5" man="1"/>
    <brk id="129" max="5" man="1"/>
    <brk id="133" max="5" man="1"/>
    <brk id="143" max="5" man="1"/>
    <brk id="152" max="5" man="1"/>
    <brk id="158" max="5" man="1"/>
    <brk id="167" max="5" man="1"/>
    <brk id="183" max="5" man="1"/>
    <brk id="194" max="5" man="1"/>
    <brk id="203" max="5" man="1"/>
    <brk id="210" max="5" man="1"/>
    <brk id="218" max="5" man="1"/>
    <brk id="228" max="5" man="1"/>
    <brk id="237" max="5" man="1"/>
    <brk id="248" max="5" man="1"/>
    <brk id="258" max="5" man="1"/>
    <brk id="267" max="5" man="1"/>
    <brk id="276" max="5" man="1"/>
    <brk id="285" max="5" man="1"/>
    <brk id="294" max="5" man="1"/>
    <brk id="299"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15E9-48C2-45AB-9EE9-2A74601F1B89}">
  <sheetPr>
    <tabColor rgb="FFFF0000"/>
  </sheetPr>
  <dimension ref="A1:I82"/>
  <sheetViews>
    <sheetView view="pageBreakPreview" topLeftCell="A22" zoomScale="80" zoomScaleNormal="85" zoomScaleSheetLayoutView="80" workbookViewId="0">
      <selection activeCell="A30" sqref="A30"/>
    </sheetView>
  </sheetViews>
  <sheetFormatPr defaultRowHeight="12.75"/>
  <cols>
    <col min="1" max="1" width="6.5703125" style="605" customWidth="1"/>
    <col min="2" max="2" width="57.140625" style="656" customWidth="1"/>
    <col min="3" max="3" width="6.5703125" style="631" customWidth="1"/>
    <col min="4" max="4" width="9.140625" style="602"/>
    <col min="5" max="5" width="10.85546875" style="602" bestFit="1" customWidth="1"/>
    <col min="6" max="6" width="13.140625" style="605" bestFit="1" customWidth="1"/>
    <col min="7" max="16384" width="9.140625" style="602"/>
  </cols>
  <sheetData>
    <row r="1" spans="1:8" ht="14.25" customHeight="1">
      <c r="A1" s="729"/>
      <c r="B1" s="729"/>
      <c r="C1" s="729"/>
      <c r="D1" s="729"/>
      <c r="E1" s="729"/>
      <c r="F1" s="729"/>
    </row>
    <row r="2" spans="1:8" ht="14.25" customHeight="1">
      <c r="A2" s="729"/>
      <c r="B2" s="729"/>
      <c r="C2" s="729"/>
      <c r="D2" s="729"/>
      <c r="E2" s="729"/>
      <c r="F2" s="729"/>
    </row>
    <row r="3" spans="1:8" ht="14.25" customHeight="1">
      <c r="A3" s="729"/>
      <c r="B3" s="729"/>
      <c r="C3" s="729"/>
      <c r="D3" s="729"/>
      <c r="E3" s="729"/>
      <c r="F3" s="729"/>
    </row>
    <row r="4" spans="1:8" ht="14.25" customHeight="1">
      <c r="A4" s="729"/>
      <c r="B4" s="729"/>
      <c r="C4" s="729"/>
      <c r="D4" s="729"/>
      <c r="E4" s="729"/>
      <c r="F4" s="729"/>
    </row>
    <row r="5" spans="1:8" ht="14.25" customHeight="1">
      <c r="A5" s="730"/>
      <c r="B5" s="730"/>
      <c r="C5" s="730"/>
      <c r="D5" s="730"/>
      <c r="E5" s="730"/>
      <c r="F5" s="730"/>
    </row>
    <row r="6" spans="1:8" ht="14.25" customHeight="1">
      <c r="A6" s="603"/>
      <c r="B6" s="604"/>
      <c r="C6" s="603"/>
    </row>
    <row r="7" spans="1:8" s="607" customFormat="1" ht="15">
      <c r="A7" s="606"/>
      <c r="B7" s="732" t="s">
        <v>1086</v>
      </c>
      <c r="C7" s="733"/>
      <c r="D7" s="606"/>
      <c r="E7" s="731"/>
      <c r="F7" s="731"/>
    </row>
    <row r="8" spans="1:8" s="609" customFormat="1" ht="14.25" customHeight="1">
      <c r="A8" s="608"/>
      <c r="B8" s="606"/>
      <c r="C8" s="608"/>
      <c r="D8" s="608"/>
      <c r="E8" s="608"/>
      <c r="F8" s="608"/>
    </row>
    <row r="9" spans="1:8" s="614" customFormat="1" ht="14.25" customHeight="1">
      <c r="A9" s="732" t="s">
        <v>18</v>
      </c>
      <c r="B9" s="733"/>
      <c r="C9" s="610"/>
      <c r="D9" s="611"/>
      <c r="E9" s="612"/>
      <c r="F9" s="612"/>
      <c r="G9" s="613"/>
      <c r="H9" s="613"/>
    </row>
    <row r="10" spans="1:8" s="614" customFormat="1" ht="14.25" customHeight="1">
      <c r="A10" s="615"/>
      <c r="B10" s="616"/>
      <c r="C10" s="610"/>
      <c r="D10" s="611"/>
      <c r="E10" s="612"/>
      <c r="F10" s="612"/>
      <c r="G10" s="613"/>
      <c r="H10" s="613"/>
    </row>
    <row r="11" spans="1:8" s="614" customFormat="1" ht="34.5" customHeight="1">
      <c r="A11" s="617" t="s">
        <v>4</v>
      </c>
      <c r="B11" s="725" t="s">
        <v>23</v>
      </c>
      <c r="C11" s="725"/>
      <c r="D11" s="725"/>
      <c r="E11" s="725"/>
      <c r="F11" s="618"/>
      <c r="G11" s="618"/>
      <c r="H11" s="618"/>
    </row>
    <row r="12" spans="1:8" s="614" customFormat="1" ht="14.25" customHeight="1">
      <c r="A12" s="619"/>
      <c r="B12" s="619"/>
      <c r="C12" s="620"/>
      <c r="D12" s="620"/>
      <c r="E12" s="621"/>
      <c r="F12" s="622"/>
      <c r="G12" s="623"/>
      <c r="H12" s="623"/>
    </row>
    <row r="13" spans="1:8" s="614" customFormat="1" ht="175.5" customHeight="1">
      <c r="A13" s="617" t="s">
        <v>5</v>
      </c>
      <c r="B13" s="725" t="s">
        <v>24</v>
      </c>
      <c r="C13" s="725"/>
      <c r="D13" s="725"/>
      <c r="E13" s="725"/>
      <c r="F13" s="618"/>
      <c r="G13" s="618"/>
      <c r="H13" s="618"/>
    </row>
    <row r="14" spans="1:8" s="614" customFormat="1" ht="14.25">
      <c r="A14" s="619"/>
      <c r="B14" s="624"/>
      <c r="C14" s="624"/>
      <c r="D14" s="624"/>
      <c r="E14" s="624"/>
      <c r="F14" s="618"/>
      <c r="G14" s="618"/>
      <c r="H14" s="618"/>
    </row>
    <row r="15" spans="1:8" s="614" customFormat="1" ht="207.75" customHeight="1">
      <c r="A15" s="617" t="s">
        <v>6</v>
      </c>
      <c r="B15" s="725" t="s">
        <v>25</v>
      </c>
      <c r="C15" s="725"/>
      <c r="D15" s="725"/>
      <c r="E15" s="725"/>
      <c r="F15" s="618"/>
      <c r="G15" s="618"/>
      <c r="H15" s="618"/>
    </row>
    <row r="16" spans="1:8" s="614" customFormat="1" ht="14.25">
      <c r="A16" s="619"/>
      <c r="B16" s="624"/>
      <c r="C16" s="624"/>
      <c r="D16" s="624"/>
      <c r="E16" s="624"/>
      <c r="F16" s="618"/>
      <c r="G16" s="618"/>
      <c r="H16" s="618"/>
    </row>
    <row r="17" spans="1:8" s="614" customFormat="1" ht="48.75" customHeight="1">
      <c r="A17" s="617" t="s">
        <v>8</v>
      </c>
      <c r="B17" s="725" t="s">
        <v>19</v>
      </c>
      <c r="C17" s="725"/>
      <c r="D17" s="725"/>
      <c r="E17" s="725"/>
      <c r="F17" s="618"/>
      <c r="G17" s="618"/>
      <c r="H17" s="618"/>
    </row>
    <row r="18" spans="1:8" s="614" customFormat="1" ht="14.25">
      <c r="A18" s="619"/>
      <c r="B18" s="624"/>
      <c r="C18" s="624"/>
      <c r="D18" s="624"/>
      <c r="E18" s="624"/>
      <c r="F18" s="618"/>
      <c r="G18" s="618"/>
      <c r="H18" s="618"/>
    </row>
    <row r="19" spans="1:8" s="614" customFormat="1" ht="118.5" customHeight="1">
      <c r="A19" s="617" t="s">
        <v>10</v>
      </c>
      <c r="B19" s="725" t="s">
        <v>38</v>
      </c>
      <c r="C19" s="725"/>
      <c r="D19" s="725"/>
      <c r="E19" s="725"/>
      <c r="F19" s="618"/>
      <c r="G19" s="618"/>
      <c r="H19" s="618"/>
    </row>
    <row r="20" spans="1:8" s="614" customFormat="1" ht="14.25">
      <c r="A20" s="619"/>
      <c r="B20" s="624"/>
      <c r="C20" s="624"/>
      <c r="D20" s="624"/>
      <c r="E20" s="624"/>
      <c r="F20" s="618"/>
      <c r="G20" s="618"/>
      <c r="H20" s="618"/>
    </row>
    <row r="21" spans="1:8" s="614" customFormat="1" ht="18" customHeight="1">
      <c r="A21" s="617" t="s">
        <v>13</v>
      </c>
      <c r="B21" s="725" t="s">
        <v>20</v>
      </c>
      <c r="C21" s="725"/>
      <c r="D21" s="725"/>
      <c r="E21" s="725"/>
      <c r="F21" s="622"/>
      <c r="G21" s="623"/>
      <c r="H21" s="623"/>
    </row>
    <row r="22" spans="1:8" s="614" customFormat="1" ht="14.25">
      <c r="A22" s="619"/>
      <c r="B22" s="624"/>
      <c r="C22" s="620"/>
      <c r="D22" s="620"/>
      <c r="E22" s="621"/>
      <c r="F22" s="622"/>
      <c r="G22" s="623"/>
      <c r="H22" s="623"/>
    </row>
    <row r="23" spans="1:8" s="614" customFormat="1" ht="31.5" customHeight="1">
      <c r="A23" s="617" t="s">
        <v>14</v>
      </c>
      <c r="B23" s="725" t="s">
        <v>21</v>
      </c>
      <c r="C23" s="725"/>
      <c r="D23" s="725"/>
      <c r="E23" s="725"/>
      <c r="F23" s="618"/>
      <c r="G23" s="618"/>
      <c r="H23" s="618"/>
    </row>
    <row r="24" spans="1:8" s="614" customFormat="1" ht="14.25">
      <c r="A24" s="619"/>
      <c r="B24" s="624"/>
      <c r="C24" s="624"/>
      <c r="D24" s="624"/>
      <c r="E24" s="624"/>
      <c r="F24" s="618"/>
      <c r="G24" s="618"/>
      <c r="H24" s="618"/>
    </row>
    <row r="25" spans="1:8" s="614" customFormat="1" ht="46.5" customHeight="1">
      <c r="A25" s="617" t="s">
        <v>15</v>
      </c>
      <c r="B25" s="725" t="s">
        <v>22</v>
      </c>
      <c r="C25" s="725"/>
      <c r="D25" s="725"/>
      <c r="E25" s="725"/>
      <c r="F25" s="618"/>
      <c r="G25" s="618"/>
      <c r="H25" s="618"/>
    </row>
    <row r="26" spans="1:8" s="614" customFormat="1" ht="14.25">
      <c r="A26" s="619"/>
      <c r="B26" s="624"/>
      <c r="C26" s="624"/>
      <c r="D26" s="624"/>
      <c r="E26" s="624"/>
      <c r="F26" s="618"/>
      <c r="G26" s="618"/>
      <c r="H26" s="618"/>
    </row>
    <row r="27" spans="1:8" s="614" customFormat="1" ht="14.25">
      <c r="A27" s="619"/>
      <c r="B27" s="624"/>
      <c r="C27" s="624"/>
      <c r="D27" s="624"/>
      <c r="E27" s="624"/>
      <c r="F27" s="618"/>
      <c r="G27" s="618"/>
      <c r="H27" s="618"/>
    </row>
    <row r="28" spans="1:8" s="614" customFormat="1" ht="377.25" customHeight="1">
      <c r="A28" s="617" t="s">
        <v>16</v>
      </c>
      <c r="B28" s="725" t="s">
        <v>1191</v>
      </c>
      <c r="C28" s="725"/>
      <c r="D28" s="725"/>
      <c r="E28" s="725"/>
      <c r="F28" s="618"/>
      <c r="G28" s="618"/>
      <c r="H28" s="618"/>
    </row>
    <row r="29" spans="1:8" s="614" customFormat="1" ht="14.25">
      <c r="A29" s="625"/>
      <c r="B29" s="618"/>
      <c r="C29" s="618"/>
      <c r="D29" s="618"/>
      <c r="E29" s="618"/>
      <c r="F29" s="618"/>
      <c r="G29" s="618"/>
      <c r="H29" s="618"/>
    </row>
    <row r="30" spans="1:8" s="614" customFormat="1" ht="60.75" customHeight="1">
      <c r="A30" s="617"/>
      <c r="B30" s="725"/>
      <c r="C30" s="725"/>
      <c r="D30" s="725"/>
      <c r="E30" s="725"/>
      <c r="F30" s="618"/>
      <c r="G30" s="618"/>
      <c r="H30" s="618"/>
    </row>
    <row r="31" spans="1:8" s="614" customFormat="1" ht="14.25">
      <c r="A31" s="626"/>
      <c r="B31" s="618"/>
      <c r="C31" s="618"/>
      <c r="D31" s="618"/>
      <c r="E31" s="618"/>
      <c r="F31" s="618"/>
      <c r="G31" s="618"/>
      <c r="H31" s="618"/>
    </row>
    <row r="32" spans="1:8" s="614" customFormat="1">
      <c r="A32" s="626"/>
      <c r="B32" s="627"/>
      <c r="C32" s="608"/>
      <c r="D32" s="628"/>
      <c r="E32" s="628"/>
      <c r="F32" s="629"/>
    </row>
    <row r="33" spans="1:9">
      <c r="B33" s="630"/>
    </row>
    <row r="34" spans="1:9">
      <c r="B34" s="632"/>
      <c r="C34" s="633"/>
      <c r="D34" s="614"/>
      <c r="E34" s="614"/>
      <c r="F34" s="634"/>
    </row>
    <row r="35" spans="1:9">
      <c r="B35" s="632"/>
      <c r="C35" s="633"/>
      <c r="D35" s="614"/>
      <c r="E35" s="614"/>
      <c r="F35" s="634"/>
    </row>
    <row r="36" spans="1:9">
      <c r="B36" s="635"/>
      <c r="C36" s="636"/>
      <c r="D36" s="637"/>
      <c r="E36" s="637"/>
      <c r="F36" s="638"/>
    </row>
    <row r="37" spans="1:9">
      <c r="B37" s="635"/>
      <c r="C37" s="633"/>
      <c r="D37" s="637"/>
      <c r="E37" s="637"/>
      <c r="F37" s="634"/>
    </row>
    <row r="38" spans="1:9">
      <c r="B38" s="630"/>
    </row>
    <row r="39" spans="1:9" s="614" customFormat="1">
      <c r="A39" s="626"/>
      <c r="B39" s="627"/>
      <c r="C39" s="608"/>
      <c r="D39" s="628"/>
      <c r="E39" s="628"/>
      <c r="F39" s="629"/>
    </row>
    <row r="40" spans="1:9" s="614" customFormat="1">
      <c r="A40" s="626"/>
      <c r="B40" s="627"/>
      <c r="C40" s="608"/>
      <c r="D40" s="628"/>
      <c r="E40" s="628"/>
      <c r="F40" s="629"/>
    </row>
    <row r="41" spans="1:9" s="614" customFormat="1">
      <c r="A41" s="626"/>
      <c r="B41" s="627"/>
      <c r="C41" s="608"/>
      <c r="D41" s="628"/>
      <c r="E41" s="628"/>
      <c r="F41" s="629"/>
    </row>
    <row r="42" spans="1:9" s="614" customFormat="1">
      <c r="A42" s="626"/>
      <c r="B42" s="627"/>
      <c r="C42" s="608"/>
      <c r="D42" s="628"/>
      <c r="E42" s="628"/>
      <c r="F42" s="629"/>
    </row>
    <row r="43" spans="1:9" s="614" customFormat="1">
      <c r="A43" s="634"/>
      <c r="B43" s="627"/>
      <c r="C43" s="608"/>
      <c r="D43" s="628"/>
      <c r="E43" s="629"/>
      <c r="F43" s="629"/>
    </row>
    <row r="44" spans="1:9" s="614" customFormat="1">
      <c r="A44" s="626"/>
      <c r="B44" s="627"/>
      <c r="C44" s="608"/>
      <c r="D44" s="628"/>
      <c r="E44" s="629"/>
      <c r="F44" s="629"/>
    </row>
    <row r="45" spans="1:9" s="614" customFormat="1">
      <c r="A45" s="626"/>
      <c r="B45" s="627"/>
      <c r="C45" s="608"/>
      <c r="D45" s="628"/>
      <c r="E45" s="628"/>
      <c r="F45" s="629"/>
    </row>
    <row r="46" spans="1:9" s="641" customFormat="1" ht="14.85" customHeight="1">
      <c r="A46" s="639"/>
      <c r="B46" s="640"/>
      <c r="C46" s="608"/>
      <c r="D46" s="628"/>
      <c r="E46" s="629"/>
      <c r="F46" s="629"/>
    </row>
    <row r="47" spans="1:9" s="608" customFormat="1">
      <c r="A47" s="626"/>
      <c r="B47" s="627"/>
      <c r="C47" s="642"/>
      <c r="D47" s="643"/>
      <c r="E47" s="644"/>
      <c r="F47" s="645"/>
      <c r="I47" s="646"/>
    </row>
    <row r="48" spans="1:9" s="614" customFormat="1">
      <c r="A48" s="626"/>
      <c r="B48" s="627"/>
      <c r="C48" s="608"/>
      <c r="D48" s="628"/>
      <c r="E48" s="628"/>
      <c r="F48" s="629"/>
    </row>
    <row r="49" spans="1:9" s="608" customFormat="1" ht="14.25" customHeight="1">
      <c r="A49" s="647"/>
      <c r="B49" s="648"/>
      <c r="C49" s="642"/>
      <c r="D49" s="643"/>
      <c r="E49" s="644"/>
      <c r="F49" s="645"/>
      <c r="I49" s="646"/>
    </row>
    <row r="50" spans="1:9" s="614" customFormat="1">
      <c r="A50" s="626"/>
      <c r="B50" s="627"/>
      <c r="C50" s="608"/>
      <c r="D50" s="628"/>
      <c r="E50" s="649"/>
      <c r="F50" s="649"/>
    </row>
    <row r="51" spans="1:9" s="614" customFormat="1">
      <c r="A51" s="626"/>
      <c r="B51" s="627"/>
      <c r="C51" s="608"/>
      <c r="D51" s="628"/>
      <c r="E51" s="628"/>
      <c r="F51" s="629"/>
    </row>
    <row r="52" spans="1:9" s="614" customFormat="1">
      <c r="A52" s="634"/>
      <c r="B52" s="650"/>
      <c r="C52" s="633"/>
      <c r="F52" s="634"/>
    </row>
    <row r="53" spans="1:9" s="614" customFormat="1">
      <c r="A53" s="626"/>
      <c r="B53" s="627"/>
      <c r="C53" s="608"/>
      <c r="D53" s="628"/>
      <c r="E53" s="629"/>
      <c r="F53" s="629"/>
    </row>
    <row r="54" spans="1:9" s="614" customFormat="1">
      <c r="A54" s="626"/>
      <c r="B54" s="627"/>
      <c r="C54" s="608"/>
      <c r="D54" s="628"/>
      <c r="E54" s="628"/>
      <c r="F54" s="629"/>
    </row>
    <row r="55" spans="1:9" s="614" customFormat="1">
      <c r="A55" s="634"/>
      <c r="B55" s="650"/>
      <c r="C55" s="633"/>
      <c r="F55" s="634"/>
    </row>
    <row r="56" spans="1:9" s="614" customFormat="1">
      <c r="A56" s="626"/>
      <c r="B56" s="627"/>
      <c r="C56" s="608"/>
      <c r="D56" s="628"/>
      <c r="E56" s="629"/>
      <c r="F56" s="629"/>
    </row>
    <row r="57" spans="1:9" s="614" customFormat="1">
      <c r="A57" s="626"/>
      <c r="B57" s="627"/>
      <c r="C57" s="608"/>
      <c r="D57" s="628"/>
      <c r="E57" s="628"/>
      <c r="F57" s="629"/>
    </row>
    <row r="58" spans="1:9" s="614" customFormat="1">
      <c r="A58" s="634"/>
      <c r="B58" s="650"/>
      <c r="C58" s="633"/>
      <c r="F58" s="634"/>
    </row>
    <row r="59" spans="1:9" s="614" customFormat="1">
      <c r="A59" s="626"/>
      <c r="B59" s="627"/>
      <c r="C59" s="608"/>
      <c r="D59" s="628"/>
      <c r="E59" s="629"/>
      <c r="F59" s="629"/>
    </row>
    <row r="60" spans="1:9" s="614" customFormat="1">
      <c r="A60" s="626"/>
      <c r="B60" s="627"/>
      <c r="C60" s="608"/>
      <c r="D60" s="628"/>
      <c r="E60" s="628"/>
      <c r="F60" s="629"/>
    </row>
    <row r="61" spans="1:9" s="614" customFormat="1">
      <c r="A61" s="634"/>
      <c r="B61" s="650"/>
      <c r="C61" s="633"/>
      <c r="F61" s="634"/>
    </row>
    <row r="62" spans="1:9" s="614" customFormat="1">
      <c r="A62" s="626"/>
      <c r="B62" s="627"/>
      <c r="C62" s="608"/>
      <c r="D62" s="628"/>
      <c r="E62" s="629"/>
      <c r="F62" s="629"/>
    </row>
    <row r="63" spans="1:9" s="614" customFormat="1">
      <c r="A63" s="626"/>
      <c r="B63" s="627"/>
      <c r="C63" s="608"/>
      <c r="D63" s="628"/>
      <c r="E63" s="628"/>
      <c r="F63" s="629"/>
    </row>
    <row r="64" spans="1:9" s="614" customFormat="1">
      <c r="A64" s="634"/>
      <c r="B64" s="650"/>
      <c r="C64" s="633"/>
      <c r="F64" s="634"/>
    </row>
    <row r="65" spans="1:6" s="614" customFormat="1">
      <c r="A65" s="626"/>
      <c r="B65" s="627"/>
      <c r="C65" s="608"/>
      <c r="D65" s="628"/>
      <c r="E65" s="629"/>
      <c r="F65" s="629"/>
    </row>
    <row r="66" spans="1:6" s="614" customFormat="1">
      <c r="A66" s="626"/>
      <c r="B66" s="627"/>
      <c r="C66" s="608"/>
      <c r="D66" s="628"/>
      <c r="E66" s="628"/>
      <c r="F66" s="629"/>
    </row>
    <row r="67" spans="1:6" s="614" customFormat="1">
      <c r="A67" s="634"/>
      <c r="B67" s="650"/>
      <c r="C67" s="633"/>
      <c r="F67" s="634"/>
    </row>
    <row r="68" spans="1:6" s="614" customFormat="1">
      <c r="A68" s="626"/>
      <c r="B68" s="627"/>
      <c r="C68" s="608"/>
      <c r="D68" s="628"/>
      <c r="E68" s="629"/>
      <c r="F68" s="629"/>
    </row>
    <row r="69" spans="1:6" s="614" customFormat="1">
      <c r="A69" s="626"/>
      <c r="B69" s="627"/>
      <c r="C69" s="608"/>
      <c r="D69" s="628"/>
      <c r="E69" s="628"/>
      <c r="F69" s="629"/>
    </row>
    <row r="70" spans="1:6" s="614" customFormat="1">
      <c r="A70" s="634"/>
      <c r="B70" s="650"/>
      <c r="C70" s="633"/>
      <c r="F70" s="634"/>
    </row>
    <row r="71" spans="1:6" s="614" customFormat="1" ht="14.85" customHeight="1">
      <c r="A71" s="651"/>
      <c r="B71" s="652"/>
      <c r="C71" s="608"/>
      <c r="D71" s="628"/>
      <c r="E71" s="649"/>
      <c r="F71" s="653"/>
    </row>
    <row r="72" spans="1:6" s="614" customFormat="1">
      <c r="A72" s="634"/>
      <c r="B72" s="650"/>
      <c r="C72" s="633"/>
      <c r="F72" s="634"/>
    </row>
    <row r="73" spans="1:6" s="614" customFormat="1">
      <c r="A73" s="634"/>
      <c r="B73" s="650"/>
      <c r="C73" s="633"/>
      <c r="F73" s="634"/>
    </row>
    <row r="74" spans="1:6" s="614" customFormat="1">
      <c r="A74" s="634"/>
      <c r="B74" s="650"/>
      <c r="C74" s="633"/>
      <c r="F74" s="634"/>
    </row>
    <row r="75" spans="1:6" s="614" customFormat="1">
      <c r="A75" s="634"/>
      <c r="B75" s="650"/>
      <c r="C75" s="633"/>
      <c r="F75" s="634"/>
    </row>
    <row r="76" spans="1:6" s="614" customFormat="1">
      <c r="A76" s="654"/>
      <c r="B76" s="655"/>
      <c r="C76" s="633"/>
      <c r="F76" s="634"/>
    </row>
    <row r="77" spans="1:6" s="614" customFormat="1">
      <c r="A77" s="634"/>
      <c r="B77" s="650"/>
      <c r="C77" s="633"/>
      <c r="E77" s="726"/>
      <c r="F77" s="726"/>
    </row>
    <row r="78" spans="1:6" s="614" customFormat="1">
      <c r="A78" s="651"/>
      <c r="B78" s="727"/>
      <c r="C78" s="727"/>
      <c r="D78" s="727"/>
      <c r="E78" s="728"/>
      <c r="F78" s="728"/>
    </row>
    <row r="79" spans="1:6" s="614" customFormat="1">
      <c r="A79" s="634"/>
      <c r="B79" s="650"/>
      <c r="C79" s="633"/>
      <c r="F79" s="634"/>
    </row>
    <row r="80" spans="1:6" s="614" customFormat="1">
      <c r="A80" s="651"/>
      <c r="B80" s="727"/>
      <c r="C80" s="727"/>
      <c r="D80" s="727"/>
      <c r="E80" s="728"/>
      <c r="F80" s="728"/>
    </row>
    <row r="82" spans="2:2">
      <c r="B82" s="655"/>
    </row>
  </sheetData>
  <mergeCells count="19">
    <mergeCell ref="B28:E28"/>
    <mergeCell ref="A1:F5"/>
    <mergeCell ref="E7:F7"/>
    <mergeCell ref="A9:B9"/>
    <mergeCell ref="B11:E11"/>
    <mergeCell ref="B13:E13"/>
    <mergeCell ref="B15:E15"/>
    <mergeCell ref="B7:C7"/>
    <mergeCell ref="B17:E17"/>
    <mergeCell ref="B19:E19"/>
    <mergeCell ref="B21:E21"/>
    <mergeCell ref="B23:E23"/>
    <mergeCell ref="B25:E25"/>
    <mergeCell ref="B30:E30"/>
    <mergeCell ref="E77:F77"/>
    <mergeCell ref="B78:D78"/>
    <mergeCell ref="E78:F78"/>
    <mergeCell ref="B80:D80"/>
    <mergeCell ref="E80:F80"/>
  </mergeCells>
  <pageMargins left="0.98425196850393704" right="0.98425196850393704" top="0.51181102362204722" bottom="0.98425196850393704" header="0.19685039370078741" footer="0.70866141732283472"/>
  <pageSetup paperSize="9" scale="78" orientation="portrait" r:id="rId1"/>
  <headerFooter scaleWithDoc="0">
    <oddFooter>&amp;L&amp;"Tahoma,Regular"&amp;9Prosinac 2018.&amp;C8-&amp;P&amp;R&amp;"Tahoma,Regular"&amp;9rev. 0</oddFooter>
  </headerFooter>
  <rowBreaks count="2" manualBreakCount="2">
    <brk id="73" max="5" man="1"/>
    <brk id="94"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CD55-977B-4725-9744-9AD22CE77992}">
  <sheetPr>
    <tabColor rgb="FFFF0000"/>
  </sheetPr>
  <dimension ref="A1:G312"/>
  <sheetViews>
    <sheetView tabSelected="1" view="pageLayout" topLeftCell="A124" zoomScale="80" zoomScaleNormal="85" zoomScaleSheetLayoutView="110" zoomScalePageLayoutView="80" workbookViewId="0">
      <selection activeCell="A83" sqref="A83:XFD83"/>
    </sheetView>
  </sheetViews>
  <sheetFormatPr defaultRowHeight="12.75"/>
  <cols>
    <col min="1" max="1" width="6.5703125" style="4" customWidth="1"/>
    <col min="2" max="2" width="57.140625" style="3" customWidth="1"/>
    <col min="3" max="3" width="6.5703125" style="2" customWidth="1"/>
    <col min="4" max="4" width="9.140625" style="1"/>
    <col min="5" max="5" width="10" style="1" customWidth="1"/>
    <col min="6" max="6" width="14.5703125" style="4" customWidth="1"/>
    <col min="7" max="16384" width="9.140625" style="602"/>
  </cols>
  <sheetData>
    <row r="1" spans="1:6" s="607" customFormat="1" ht="39.75" thickTop="1" thickBot="1">
      <c r="A1" s="658" t="s">
        <v>7</v>
      </c>
      <c r="B1" s="658" t="s">
        <v>0</v>
      </c>
      <c r="C1" s="658" t="s">
        <v>1</v>
      </c>
      <c r="D1" s="658" t="s">
        <v>1192</v>
      </c>
      <c r="E1" s="736" t="s">
        <v>11</v>
      </c>
      <c r="F1" s="736"/>
    </row>
    <row r="2" spans="1:6" s="609" customFormat="1">
      <c r="A2" s="659"/>
      <c r="B2" s="660"/>
      <c r="C2" s="659"/>
      <c r="D2" s="659"/>
      <c r="E2" s="659" t="s">
        <v>2</v>
      </c>
      <c r="F2" s="659" t="s">
        <v>3</v>
      </c>
    </row>
    <row r="3" spans="1:6" ht="13.5" thickBot="1">
      <c r="A3" s="661">
        <v>1</v>
      </c>
      <c r="B3" s="662">
        <v>2</v>
      </c>
      <c r="C3" s="661">
        <v>3</v>
      </c>
      <c r="D3" s="661">
        <v>4</v>
      </c>
      <c r="E3" s="661">
        <v>5</v>
      </c>
      <c r="F3" s="661">
        <v>6</v>
      </c>
    </row>
    <row r="4" spans="1:6">
      <c r="A4" s="7"/>
      <c r="B4" s="5"/>
      <c r="C4" s="6"/>
    </row>
    <row r="5" spans="1:6">
      <c r="A5" s="23" t="s">
        <v>4</v>
      </c>
      <c r="B5" s="663" t="s">
        <v>31</v>
      </c>
      <c r="C5" s="10"/>
      <c r="D5" s="10"/>
      <c r="E5" s="10"/>
      <c r="F5" s="664"/>
    </row>
    <row r="6" spans="1:6">
      <c r="A6" s="10"/>
      <c r="B6" s="19"/>
      <c r="C6" s="10"/>
      <c r="D6" s="11"/>
      <c r="E6" s="18"/>
      <c r="F6" s="18"/>
    </row>
    <row r="7" spans="1:6" ht="105.75" customHeight="1">
      <c r="A7" s="9" t="str">
        <f>A$5&amp;COUNTA(A$5:A6)&amp;"."</f>
        <v>1.1.</v>
      </c>
      <c r="B7" s="665" t="s">
        <v>61</v>
      </c>
      <c r="C7" s="10"/>
      <c r="D7" s="11"/>
      <c r="E7" s="666"/>
      <c r="F7" s="667"/>
    </row>
    <row r="8" spans="1:6">
      <c r="A8" s="9"/>
      <c r="B8" s="665"/>
      <c r="C8" s="10" t="s">
        <v>27</v>
      </c>
      <c r="D8" s="11">
        <v>950</v>
      </c>
      <c r="E8" s="666"/>
      <c r="F8" s="666">
        <f>D8*E8</f>
        <v>0</v>
      </c>
    </row>
    <row r="9" spans="1:6">
      <c r="A9" s="10"/>
      <c r="B9" s="19"/>
      <c r="C9" s="10"/>
      <c r="D9" s="11"/>
      <c r="E9" s="668"/>
      <c r="F9" s="668"/>
    </row>
    <row r="10" spans="1:6" ht="41.25" customHeight="1">
      <c r="A10" s="9" t="str">
        <f>A$5&amp;COUNTA(A$5:A9)&amp;"."</f>
        <v>1.2.</v>
      </c>
      <c r="B10" s="665" t="s">
        <v>32</v>
      </c>
      <c r="C10" s="10"/>
      <c r="D10" s="11"/>
      <c r="E10" s="666"/>
      <c r="F10" s="667"/>
    </row>
    <row r="11" spans="1:6">
      <c r="A11" s="9"/>
      <c r="B11" s="665"/>
      <c r="C11" s="10" t="s">
        <v>9</v>
      </c>
      <c r="D11" s="11">
        <v>1</v>
      </c>
      <c r="E11" s="666"/>
      <c r="F11" s="666">
        <f>D11*E11</f>
        <v>0</v>
      </c>
    </row>
    <row r="12" spans="1:6">
      <c r="A12" s="10"/>
      <c r="B12" s="19"/>
      <c r="C12" s="10"/>
      <c r="D12" s="11"/>
      <c r="E12" s="668"/>
      <c r="F12" s="668"/>
    </row>
    <row r="13" spans="1:6" ht="105.75" customHeight="1">
      <c r="A13" s="9" t="str">
        <f>A$5&amp;COUNTA(A$5:A12)&amp;"."</f>
        <v>1.3.</v>
      </c>
      <c r="B13" s="665" t="s">
        <v>40</v>
      </c>
      <c r="C13" s="10"/>
      <c r="D13" s="11"/>
      <c r="E13" s="666"/>
      <c r="F13" s="667"/>
    </row>
    <row r="14" spans="1:6">
      <c r="A14" s="9"/>
      <c r="B14" s="665"/>
      <c r="C14" s="10" t="s">
        <v>27</v>
      </c>
      <c r="D14" s="669">
        <v>800</v>
      </c>
      <c r="E14" s="666"/>
      <c r="F14" s="666">
        <f>D14*E14</f>
        <v>0</v>
      </c>
    </row>
    <row r="15" spans="1:6">
      <c r="A15" s="10"/>
      <c r="B15" s="19"/>
      <c r="C15" s="10"/>
      <c r="D15" s="11"/>
      <c r="E15" s="668"/>
      <c r="F15" s="668"/>
    </row>
    <row r="16" spans="1:6" ht="42" customHeight="1">
      <c r="A16" s="9" t="str">
        <f>A$5&amp;COUNTA(A$5:A15)&amp;"."</f>
        <v>1.4.</v>
      </c>
      <c r="B16" s="665" t="s">
        <v>33</v>
      </c>
      <c r="C16" s="10"/>
      <c r="D16" s="11"/>
      <c r="E16" s="666"/>
      <c r="F16" s="667"/>
    </row>
    <row r="17" spans="1:6">
      <c r="A17" s="9"/>
      <c r="B17" s="665"/>
      <c r="C17" s="10" t="s">
        <v>9</v>
      </c>
      <c r="D17" s="11">
        <v>1</v>
      </c>
      <c r="E17" s="666"/>
      <c r="F17" s="666">
        <f>D17*E17</f>
        <v>0</v>
      </c>
    </row>
    <row r="18" spans="1:6">
      <c r="A18" s="10"/>
      <c r="B18" s="19"/>
      <c r="C18" s="10"/>
      <c r="D18" s="11"/>
      <c r="E18" s="668"/>
      <c r="F18" s="668"/>
    </row>
    <row r="19" spans="1:6" ht="42" customHeight="1">
      <c r="A19" s="9" t="str">
        <f>A$5&amp;COUNTA(A$5:A18)&amp;"."</f>
        <v>1.5.</v>
      </c>
      <c r="B19" s="665" t="s">
        <v>62</v>
      </c>
      <c r="C19" s="10"/>
      <c r="D19" s="11"/>
      <c r="E19" s="666"/>
      <c r="F19" s="667"/>
    </row>
    <row r="20" spans="1:6">
      <c r="A20" s="9"/>
      <c r="B20" s="665"/>
      <c r="C20" s="10" t="s">
        <v>9</v>
      </c>
      <c r="D20" s="11">
        <v>1</v>
      </c>
      <c r="E20" s="666"/>
      <c r="F20" s="666">
        <f>D20*E20</f>
        <v>0</v>
      </c>
    </row>
    <row r="21" spans="1:6">
      <c r="A21" s="9"/>
      <c r="B21" s="665"/>
      <c r="C21" s="10"/>
      <c r="D21" s="11"/>
      <c r="E21" s="666"/>
      <c r="F21" s="667"/>
    </row>
    <row r="22" spans="1:6">
      <c r="A22" s="20" t="str">
        <f>A5</f>
        <v>1.</v>
      </c>
      <c r="B22" s="670" t="str">
        <f>B5&amp;" UKUPNO:"</f>
        <v>PRIPREMNI RADOVI UKUPNO:</v>
      </c>
      <c r="C22" s="10"/>
      <c r="D22" s="11"/>
      <c r="E22" s="668"/>
      <c r="F22" s="671">
        <f>SUM(F8:F21)</f>
        <v>0</v>
      </c>
    </row>
    <row r="23" spans="1:6">
      <c r="A23" s="7"/>
      <c r="B23" s="5"/>
      <c r="C23" s="6"/>
      <c r="E23" s="672"/>
      <c r="F23" s="673"/>
    </row>
    <row r="24" spans="1:6">
      <c r="A24" s="7"/>
      <c r="B24" s="5"/>
      <c r="C24" s="6"/>
      <c r="E24" s="672"/>
      <c r="F24" s="673"/>
    </row>
    <row r="25" spans="1:6">
      <c r="A25" s="7"/>
      <c r="B25" s="5"/>
      <c r="C25" s="6"/>
      <c r="E25" s="672"/>
      <c r="F25" s="673"/>
    </row>
    <row r="26" spans="1:6">
      <c r="A26" s="23" t="s">
        <v>5</v>
      </c>
      <c r="B26" s="663" t="s">
        <v>63</v>
      </c>
      <c r="C26" s="10"/>
      <c r="D26" s="10"/>
      <c r="E26" s="674"/>
      <c r="F26" s="675"/>
    </row>
    <row r="27" spans="1:6">
      <c r="A27" s="10"/>
      <c r="B27" s="19"/>
      <c r="C27" s="10"/>
      <c r="D27" s="11"/>
      <c r="E27" s="668"/>
      <c r="F27" s="668"/>
    </row>
    <row r="28" spans="1:6" ht="289.5" customHeight="1">
      <c r="A28" s="9" t="str">
        <f>A$26&amp;COUNTA(A$26:A27)&amp;"."</f>
        <v>2.1.</v>
      </c>
      <c r="B28" s="665" t="s">
        <v>128</v>
      </c>
      <c r="C28" s="10"/>
      <c r="D28" s="11"/>
      <c r="E28" s="666"/>
      <c r="F28" s="667"/>
    </row>
    <row r="29" spans="1:6" ht="273.75" customHeight="1">
      <c r="A29" s="9"/>
      <c r="B29" s="665" t="s">
        <v>127</v>
      </c>
      <c r="C29" s="10"/>
      <c r="D29" s="11"/>
      <c r="E29" s="666"/>
      <c r="F29" s="667"/>
    </row>
    <row r="30" spans="1:6" ht="15" customHeight="1">
      <c r="A30" s="9"/>
      <c r="B30" s="676" t="s">
        <v>26</v>
      </c>
      <c r="C30" s="10"/>
      <c r="D30" s="11"/>
      <c r="E30" s="666"/>
      <c r="F30" s="667"/>
    </row>
    <row r="31" spans="1:6" ht="15" customHeight="1">
      <c r="A31" s="9"/>
      <c r="B31" s="677"/>
      <c r="C31" s="10"/>
      <c r="D31" s="11"/>
      <c r="E31" s="666"/>
      <c r="F31" s="667"/>
    </row>
    <row r="32" spans="1:6" ht="15" customHeight="1">
      <c r="A32" s="9"/>
      <c r="B32" s="677"/>
      <c r="C32" s="10"/>
      <c r="D32" s="11"/>
      <c r="E32" s="666"/>
      <c r="F32" s="667"/>
    </row>
    <row r="33" spans="1:6" ht="14.25" customHeight="1">
      <c r="A33" s="9"/>
      <c r="B33" s="678"/>
      <c r="C33" s="10" t="s">
        <v>28</v>
      </c>
      <c r="D33" s="669">
        <v>18</v>
      </c>
      <c r="E33" s="666"/>
      <c r="F33" s="666">
        <f>D33*E33</f>
        <v>0</v>
      </c>
    </row>
    <row r="34" spans="1:6">
      <c r="A34" s="10"/>
      <c r="B34" s="19"/>
      <c r="C34" s="10"/>
      <c r="D34" s="11"/>
      <c r="E34" s="668"/>
      <c r="F34" s="668"/>
    </row>
    <row r="35" spans="1:6" ht="288" customHeight="1">
      <c r="A35" s="9" t="str">
        <f>A$26&amp;COUNTA(A$26:A34)&amp;"."</f>
        <v>2.2.</v>
      </c>
      <c r="B35" s="665" t="s">
        <v>128</v>
      </c>
      <c r="C35" s="10"/>
      <c r="D35" s="11"/>
      <c r="E35" s="666"/>
      <c r="F35" s="667"/>
    </row>
    <row r="36" spans="1:6" ht="276.75" customHeight="1">
      <c r="A36" s="9"/>
      <c r="B36" s="665" t="s">
        <v>129</v>
      </c>
      <c r="C36" s="10"/>
      <c r="D36" s="11"/>
      <c r="E36" s="666"/>
      <c r="F36" s="667"/>
    </row>
    <row r="37" spans="1:6" ht="15" customHeight="1">
      <c r="A37" s="9"/>
      <c r="B37" s="676" t="s">
        <v>26</v>
      </c>
      <c r="C37" s="10"/>
      <c r="D37" s="11"/>
      <c r="E37" s="666"/>
      <c r="F37" s="667"/>
    </row>
    <row r="38" spans="1:6" ht="15" customHeight="1">
      <c r="A38" s="9"/>
      <c r="B38" s="677"/>
      <c r="C38" s="10"/>
      <c r="D38" s="11"/>
      <c r="E38" s="666"/>
      <c r="F38" s="667"/>
    </row>
    <row r="39" spans="1:6" ht="15" customHeight="1">
      <c r="A39" s="9"/>
      <c r="B39" s="677"/>
      <c r="C39" s="10"/>
      <c r="D39" s="11"/>
      <c r="E39" s="666"/>
      <c r="F39" s="667"/>
    </row>
    <row r="40" spans="1:6" ht="14.25" customHeight="1">
      <c r="A40" s="9"/>
      <c r="B40" s="678"/>
      <c r="C40" s="10" t="s">
        <v>28</v>
      </c>
      <c r="D40" s="669">
        <v>12</v>
      </c>
      <c r="E40" s="666"/>
      <c r="F40" s="666">
        <f>D40*E40</f>
        <v>0</v>
      </c>
    </row>
    <row r="41" spans="1:6">
      <c r="A41" s="10"/>
      <c r="B41" s="19"/>
      <c r="C41" s="10"/>
      <c r="D41" s="11"/>
      <c r="E41" s="668"/>
      <c r="F41" s="668"/>
    </row>
    <row r="42" spans="1:6" ht="42" customHeight="1">
      <c r="A42" s="9" t="str">
        <f>A$26&amp;COUNTA(A$26:A41)&amp;"."</f>
        <v>2.3.</v>
      </c>
      <c r="B42" s="665" t="s">
        <v>64</v>
      </c>
      <c r="C42" s="10"/>
      <c r="D42" s="11"/>
      <c r="E42" s="666"/>
      <c r="F42" s="667"/>
    </row>
    <row r="43" spans="1:6">
      <c r="A43" s="9"/>
      <c r="B43" s="678"/>
      <c r="C43" s="10" t="s">
        <v>28</v>
      </c>
      <c r="D43" s="11">
        <v>4</v>
      </c>
      <c r="E43" s="666"/>
      <c r="F43" s="666">
        <f>D43*E43</f>
        <v>0</v>
      </c>
    </row>
    <row r="44" spans="1:6">
      <c r="A44" s="10"/>
      <c r="B44" s="19"/>
      <c r="C44" s="10"/>
      <c r="D44" s="11"/>
      <c r="E44" s="668"/>
      <c r="F44" s="668"/>
    </row>
    <row r="45" spans="1:6" ht="42" customHeight="1">
      <c r="A45" s="9" t="str">
        <f>A$26&amp;COUNTA(A$26:A44)&amp;"."</f>
        <v>2.4.</v>
      </c>
      <c r="B45" s="665" t="s">
        <v>65</v>
      </c>
      <c r="C45" s="10"/>
      <c r="D45" s="11"/>
      <c r="E45" s="666"/>
      <c r="F45" s="667"/>
    </row>
    <row r="46" spans="1:6">
      <c r="A46" s="9"/>
      <c r="B46" s="678"/>
      <c r="C46" s="10" t="s">
        <v>28</v>
      </c>
      <c r="D46" s="11">
        <v>10</v>
      </c>
      <c r="E46" s="666"/>
      <c r="F46" s="666">
        <f>D46*E46</f>
        <v>0</v>
      </c>
    </row>
    <row r="47" spans="1:6">
      <c r="A47" s="10"/>
      <c r="B47" s="19"/>
      <c r="C47" s="10"/>
      <c r="D47" s="11"/>
      <c r="E47" s="668"/>
      <c r="F47" s="668"/>
    </row>
    <row r="48" spans="1:6" ht="69" customHeight="1">
      <c r="A48" s="9" t="str">
        <f>A$26&amp;COUNTA(A$26:A47)&amp;"."</f>
        <v>2.5.</v>
      </c>
      <c r="B48" s="665" t="s">
        <v>66</v>
      </c>
      <c r="C48" s="10"/>
      <c r="D48" s="11"/>
      <c r="E48" s="666"/>
      <c r="F48" s="667"/>
    </row>
    <row r="49" spans="1:6">
      <c r="A49" s="9"/>
      <c r="B49" s="678"/>
      <c r="C49" s="10" t="s">
        <v>28</v>
      </c>
      <c r="D49" s="11">
        <v>3</v>
      </c>
      <c r="E49" s="666"/>
      <c r="F49" s="666">
        <f>D49*E49</f>
        <v>0</v>
      </c>
    </row>
    <row r="50" spans="1:6">
      <c r="A50" s="10"/>
      <c r="B50" s="19"/>
      <c r="C50" s="10"/>
      <c r="D50" s="11"/>
      <c r="E50" s="668"/>
      <c r="F50" s="668"/>
    </row>
    <row r="51" spans="1:6" ht="69" customHeight="1">
      <c r="A51" s="9" t="str">
        <f>A$26&amp;COUNTA(A$26:A50)&amp;"."</f>
        <v>2.6.</v>
      </c>
      <c r="B51" s="665" t="s">
        <v>67</v>
      </c>
      <c r="C51" s="10"/>
      <c r="D51" s="11"/>
      <c r="E51" s="666"/>
      <c r="F51" s="667"/>
    </row>
    <row r="52" spans="1:6">
      <c r="A52" s="9"/>
      <c r="B52" s="678"/>
      <c r="C52" s="10" t="s">
        <v>28</v>
      </c>
      <c r="D52" s="11">
        <v>3</v>
      </c>
      <c r="E52" s="666"/>
      <c r="F52" s="666">
        <f>D52*E52</f>
        <v>0</v>
      </c>
    </row>
    <row r="53" spans="1:6">
      <c r="A53" s="10"/>
      <c r="B53" s="19"/>
      <c r="C53" s="10"/>
      <c r="D53" s="11"/>
      <c r="E53" s="668"/>
      <c r="F53" s="668"/>
    </row>
    <row r="54" spans="1:6" ht="54" customHeight="1">
      <c r="A54" s="9" t="str">
        <f>A$26&amp;COUNTA(A$26:A53)&amp;"."</f>
        <v>2.7.</v>
      </c>
      <c r="B54" s="665" t="s">
        <v>68</v>
      </c>
      <c r="C54" s="10"/>
      <c r="D54" s="11"/>
      <c r="E54" s="666"/>
      <c r="F54" s="667"/>
    </row>
    <row r="55" spans="1:6">
      <c r="A55" s="9"/>
      <c r="B55" s="678"/>
      <c r="C55" s="10" t="s">
        <v>28</v>
      </c>
      <c r="D55" s="11">
        <v>15</v>
      </c>
      <c r="E55" s="666"/>
      <c r="F55" s="666">
        <f>D55*E55</f>
        <v>0</v>
      </c>
    </row>
    <row r="56" spans="1:6">
      <c r="A56" s="9"/>
      <c r="B56" s="665"/>
      <c r="C56" s="10"/>
      <c r="D56" s="11"/>
      <c r="E56" s="666"/>
      <c r="F56" s="667"/>
    </row>
    <row r="57" spans="1:6" ht="42.75" customHeight="1">
      <c r="A57" s="9" t="str">
        <f>A$26&amp;COUNTA(A$26:A56)&amp;"."</f>
        <v>2.8.</v>
      </c>
      <c r="B57" s="665" t="s">
        <v>69</v>
      </c>
      <c r="C57" s="10"/>
      <c r="D57" s="11"/>
      <c r="E57" s="666"/>
      <c r="F57" s="667"/>
    </row>
    <row r="58" spans="1:6">
      <c r="A58" s="9"/>
      <c r="B58" s="665"/>
      <c r="C58" s="10" t="s">
        <v>28</v>
      </c>
      <c r="D58" s="11">
        <v>60</v>
      </c>
      <c r="E58" s="666"/>
      <c r="F58" s="666">
        <f>D58*E58</f>
        <v>0</v>
      </c>
    </row>
    <row r="59" spans="1:6">
      <c r="A59" s="10"/>
      <c r="B59" s="19"/>
      <c r="C59" s="10"/>
      <c r="D59" s="11"/>
      <c r="E59" s="668"/>
      <c r="F59" s="668"/>
    </row>
    <row r="60" spans="1:6" ht="67.5" customHeight="1">
      <c r="A60" s="9" t="str">
        <f>A$26&amp;COUNTA(A$26:A59)&amp;"."</f>
        <v>2.9.</v>
      </c>
      <c r="B60" s="665" t="s">
        <v>115</v>
      </c>
      <c r="C60" s="10"/>
      <c r="D60" s="11"/>
      <c r="E60" s="666"/>
      <c r="F60" s="667"/>
    </row>
    <row r="61" spans="1:6" ht="14.25">
      <c r="A61" s="9"/>
      <c r="B61" s="678" t="s">
        <v>70</v>
      </c>
      <c r="C61" s="10" t="s">
        <v>27</v>
      </c>
      <c r="D61" s="11">
        <v>80</v>
      </c>
      <c r="E61" s="666"/>
      <c r="F61" s="666">
        <f>D61*E61</f>
        <v>0</v>
      </c>
    </row>
    <row r="62" spans="1:6">
      <c r="A62" s="10"/>
      <c r="B62" s="19"/>
      <c r="C62" s="10"/>
      <c r="D62" s="11"/>
      <c r="E62" s="668"/>
      <c r="F62" s="668"/>
    </row>
    <row r="63" spans="1:6" ht="94.5" customHeight="1">
      <c r="A63" s="9" t="str">
        <f>A$26&amp;COUNTA(A$26:A62)&amp;"."</f>
        <v>2.10.</v>
      </c>
      <c r="B63" s="665" t="s">
        <v>71</v>
      </c>
      <c r="C63" s="10"/>
      <c r="D63" s="11"/>
      <c r="E63" s="666"/>
      <c r="F63" s="667"/>
    </row>
    <row r="64" spans="1:6">
      <c r="A64" s="9"/>
      <c r="B64" s="678"/>
      <c r="C64" s="10" t="s">
        <v>28</v>
      </c>
      <c r="D64" s="11">
        <v>180</v>
      </c>
      <c r="E64" s="666"/>
      <c r="F64" s="666">
        <f>D64*E64</f>
        <v>0</v>
      </c>
    </row>
    <row r="65" spans="1:6">
      <c r="A65" s="9"/>
      <c r="B65" s="665"/>
      <c r="C65" s="10"/>
      <c r="D65" s="11"/>
      <c r="E65" s="666"/>
      <c r="F65" s="667"/>
    </row>
    <row r="66" spans="1:6" ht="81" customHeight="1">
      <c r="A66" s="9" t="str">
        <f>A$26&amp;COUNTA(A$26:A65)&amp;"."</f>
        <v>2.11.</v>
      </c>
      <c r="B66" s="665" t="s">
        <v>72</v>
      </c>
      <c r="C66" s="10"/>
      <c r="D66" s="11"/>
      <c r="E66" s="666"/>
      <c r="F66" s="667"/>
    </row>
    <row r="67" spans="1:6">
      <c r="A67" s="9"/>
      <c r="B67" s="678"/>
      <c r="C67" s="10" t="s">
        <v>28</v>
      </c>
      <c r="D67" s="11">
        <v>13</v>
      </c>
      <c r="E67" s="679"/>
      <c r="F67" s="666">
        <f>D67*E67</f>
        <v>0</v>
      </c>
    </row>
    <row r="68" spans="1:6">
      <c r="A68" s="9"/>
      <c r="B68" s="665"/>
      <c r="C68" s="10"/>
      <c r="D68" s="11"/>
      <c r="E68" s="666"/>
      <c r="F68" s="667"/>
    </row>
    <row r="69" spans="1:6" ht="83.25" customHeight="1">
      <c r="A69" s="9" t="str">
        <f>A$26&amp;COUNTA(A$26:A68)&amp;"."</f>
        <v>2.12.</v>
      </c>
      <c r="B69" s="665" t="s">
        <v>73</v>
      </c>
      <c r="C69" s="10"/>
      <c r="D69" s="11"/>
      <c r="E69" s="666"/>
      <c r="F69" s="667"/>
    </row>
    <row r="70" spans="1:6">
      <c r="A70" s="9"/>
      <c r="B70" s="678"/>
      <c r="C70" s="10" t="s">
        <v>28</v>
      </c>
      <c r="D70" s="11">
        <v>16</v>
      </c>
      <c r="E70" s="679"/>
      <c r="F70" s="666">
        <f>D70*E70</f>
        <v>0</v>
      </c>
    </row>
    <row r="71" spans="1:6">
      <c r="A71" s="9"/>
      <c r="B71" s="665"/>
      <c r="C71" s="10"/>
      <c r="D71" s="11"/>
      <c r="E71" s="666"/>
      <c r="F71" s="667"/>
    </row>
    <row r="72" spans="1:6" ht="119.25" customHeight="1">
      <c r="A72" s="9" t="str">
        <f>A$26&amp;COUNTA(A$26:A70)&amp;"."</f>
        <v>2.13.</v>
      </c>
      <c r="B72" s="665" t="s">
        <v>45</v>
      </c>
      <c r="C72" s="10"/>
      <c r="D72" s="11"/>
      <c r="E72" s="666"/>
      <c r="F72" s="667"/>
    </row>
    <row r="73" spans="1:6">
      <c r="A73" s="9"/>
      <c r="B73" s="678"/>
      <c r="C73" s="10" t="s">
        <v>28</v>
      </c>
      <c r="D73" s="11">
        <v>4</v>
      </c>
      <c r="E73" s="666"/>
      <c r="F73" s="666">
        <f>D73*E73</f>
        <v>0</v>
      </c>
    </row>
    <row r="74" spans="1:6">
      <c r="A74" s="9"/>
      <c r="B74" s="665"/>
      <c r="C74" s="10"/>
      <c r="D74" s="11"/>
      <c r="E74" s="666"/>
      <c r="F74" s="667"/>
    </row>
    <row r="75" spans="1:6" ht="82.5" customHeight="1">
      <c r="A75" s="9" t="str">
        <f>A$26&amp;COUNTA(A$26:A74)&amp;"."</f>
        <v>2.14.</v>
      </c>
      <c r="B75" s="665" t="s">
        <v>74</v>
      </c>
      <c r="C75" s="10"/>
      <c r="D75" s="11"/>
      <c r="E75" s="666"/>
      <c r="F75" s="667"/>
    </row>
    <row r="76" spans="1:6">
      <c r="A76" s="9"/>
      <c r="B76" s="665"/>
      <c r="C76" s="10" t="s">
        <v>29</v>
      </c>
      <c r="D76" s="11">
        <v>28</v>
      </c>
      <c r="E76" s="666"/>
      <c r="F76" s="666">
        <f>D76*E76</f>
        <v>0</v>
      </c>
    </row>
    <row r="77" spans="1:6">
      <c r="A77" s="9"/>
      <c r="B77" s="665"/>
      <c r="C77" s="10"/>
      <c r="D77" s="11"/>
      <c r="E77" s="666"/>
      <c r="F77" s="667"/>
    </row>
    <row r="78" spans="1:6" ht="82.5" customHeight="1">
      <c r="A78" s="9" t="str">
        <f>A$26&amp;COUNTA(A$26:A77)&amp;"."</f>
        <v>2.15.</v>
      </c>
      <c r="B78" s="665" t="s">
        <v>126</v>
      </c>
      <c r="C78" s="10"/>
      <c r="D78" s="11"/>
      <c r="E78" s="666"/>
      <c r="F78" s="667"/>
    </row>
    <row r="79" spans="1:6">
      <c r="A79" s="9"/>
      <c r="B79" s="665"/>
      <c r="C79" s="10" t="s">
        <v>29</v>
      </c>
      <c r="D79" s="11">
        <v>4</v>
      </c>
      <c r="E79" s="666"/>
      <c r="F79" s="666">
        <f>D79*E79</f>
        <v>0</v>
      </c>
    </row>
    <row r="80" spans="1:6">
      <c r="A80" s="9"/>
      <c r="B80" s="665"/>
      <c r="C80" s="10"/>
      <c r="D80" s="11"/>
      <c r="E80" s="666"/>
      <c r="F80" s="666"/>
    </row>
    <row r="81" spans="1:6" ht="25.5">
      <c r="A81" s="9" t="str">
        <f>A$26&amp;COUNTA(A$26:A80)&amp;"."</f>
        <v>2.16.</v>
      </c>
      <c r="B81" s="665" t="s">
        <v>1193</v>
      </c>
      <c r="E81" s="672"/>
      <c r="F81" s="673"/>
    </row>
    <row r="82" spans="1:6" ht="24" customHeight="1">
      <c r="A82" s="9"/>
      <c r="B82" s="766"/>
      <c r="E82" s="672"/>
      <c r="F82" s="673"/>
    </row>
    <row r="83" spans="1:6" ht="25.5">
      <c r="A83" s="9"/>
      <c r="B83" s="665" t="s">
        <v>1194</v>
      </c>
      <c r="E83" s="672"/>
      <c r="F83" s="673"/>
    </row>
    <row r="84" spans="1:6">
      <c r="A84" s="9"/>
      <c r="B84" s="665"/>
      <c r="C84" s="10" t="s">
        <v>9</v>
      </c>
      <c r="D84" s="11">
        <v>1</v>
      </c>
      <c r="E84" s="666"/>
      <c r="F84" s="666">
        <f>D84*E84</f>
        <v>0</v>
      </c>
    </row>
    <row r="85" spans="1:6" s="603" customFormat="1">
      <c r="A85" s="9"/>
      <c r="B85" s="680"/>
      <c r="C85" s="10"/>
      <c r="D85" s="11"/>
      <c r="E85" s="667"/>
      <c r="F85" s="667"/>
    </row>
    <row r="86" spans="1:6" s="603" customFormat="1" ht="28.5" customHeight="1">
      <c r="A86" s="9" t="str">
        <f>A$26&amp;COUNTA(A$26:A85)&amp;"."</f>
        <v>2.17.</v>
      </c>
      <c r="B86" s="681" t="s">
        <v>41</v>
      </c>
      <c r="C86" s="10"/>
      <c r="D86" s="11"/>
      <c r="E86" s="667"/>
      <c r="F86" s="667"/>
    </row>
    <row r="87" spans="1:6">
      <c r="A87" s="9"/>
      <c r="B87" s="665"/>
      <c r="C87" s="10" t="s">
        <v>9</v>
      </c>
      <c r="D87" s="11">
        <v>1</v>
      </c>
      <c r="E87" s="666"/>
      <c r="F87" s="666">
        <f>D87*E87</f>
        <v>0</v>
      </c>
    </row>
    <row r="88" spans="1:6" s="603" customFormat="1">
      <c r="A88" s="9"/>
      <c r="B88" s="680"/>
      <c r="C88" s="10"/>
      <c r="D88" s="11"/>
      <c r="E88" s="667"/>
      <c r="F88" s="667"/>
    </row>
    <row r="89" spans="1:6" s="603" customFormat="1" ht="42.75" customHeight="1">
      <c r="A89" s="9" t="str">
        <f>A$26&amp;COUNTA(A$26:A88)&amp;"."</f>
        <v>2.18.</v>
      </c>
      <c r="B89" s="681" t="s">
        <v>42</v>
      </c>
      <c r="C89" s="10"/>
      <c r="D89" s="11"/>
      <c r="E89" s="667"/>
      <c r="F89" s="667"/>
    </row>
    <row r="90" spans="1:6">
      <c r="A90" s="9"/>
      <c r="B90" s="665"/>
      <c r="C90" s="10" t="s">
        <v>9</v>
      </c>
      <c r="D90" s="11">
        <v>2</v>
      </c>
      <c r="E90" s="666"/>
      <c r="F90" s="666">
        <f>D90*E90</f>
        <v>0</v>
      </c>
    </row>
    <row r="91" spans="1:6">
      <c r="E91" s="672"/>
      <c r="F91" s="673"/>
    </row>
    <row r="92" spans="1:6" ht="66.75" customHeight="1">
      <c r="A92" s="9" t="str">
        <f>A$26&amp;COUNTA(A$26:A91)&amp;"."</f>
        <v>2.19.</v>
      </c>
      <c r="B92" s="665" t="s">
        <v>43</v>
      </c>
      <c r="E92" s="672"/>
      <c r="F92" s="673"/>
    </row>
    <row r="93" spans="1:6">
      <c r="A93" s="9"/>
      <c r="B93" s="665"/>
      <c r="C93" s="10" t="s">
        <v>9</v>
      </c>
      <c r="D93" s="11">
        <v>1</v>
      </c>
      <c r="E93" s="666"/>
      <c r="F93" s="666">
        <f>D93*E93</f>
        <v>0</v>
      </c>
    </row>
    <row r="94" spans="1:6">
      <c r="A94" s="9"/>
      <c r="B94" s="665"/>
      <c r="C94" s="10"/>
      <c r="D94" s="11"/>
      <c r="E94" s="666"/>
      <c r="F94" s="667"/>
    </row>
    <row r="95" spans="1:6">
      <c r="A95" s="20" t="str">
        <f>A26</f>
        <v>2.</v>
      </c>
      <c r="B95" s="670" t="str">
        <f>B26&amp;" UKUPNO:"</f>
        <v>ZAMJENA SVJETILJKI JAVNE RASVJETE UKUPNO:</v>
      </c>
      <c r="C95" s="10"/>
      <c r="D95" s="11"/>
      <c r="E95" s="668"/>
      <c r="F95" s="671">
        <f>SUM(F33:F94)</f>
        <v>0</v>
      </c>
    </row>
    <row r="96" spans="1:6" s="608" customFormat="1">
      <c r="A96" s="682"/>
      <c r="B96" s="665"/>
      <c r="C96" s="682"/>
      <c r="D96" s="11"/>
      <c r="E96" s="666"/>
      <c r="F96" s="667"/>
    </row>
    <row r="97" spans="1:7" s="608" customFormat="1">
      <c r="A97" s="682"/>
      <c r="B97" s="665"/>
      <c r="C97" s="682"/>
      <c r="D97" s="11"/>
      <c r="E97" s="666"/>
      <c r="F97" s="667"/>
    </row>
    <row r="98" spans="1:7" s="608" customFormat="1">
      <c r="A98" s="682"/>
      <c r="B98" s="665"/>
      <c r="C98" s="682"/>
      <c r="D98" s="11"/>
      <c r="E98" s="666"/>
      <c r="F98" s="667"/>
    </row>
    <row r="99" spans="1:7">
      <c r="A99" s="23" t="s">
        <v>6</v>
      </c>
      <c r="B99" s="683" t="s">
        <v>53</v>
      </c>
      <c r="C99" s="10"/>
      <c r="D99" s="11"/>
      <c r="E99" s="668"/>
      <c r="F99" s="668"/>
    </row>
    <row r="100" spans="1:7">
      <c r="E100" s="672"/>
      <c r="F100" s="673"/>
    </row>
    <row r="101" spans="1:7" ht="105" customHeight="1">
      <c r="A101" s="9" t="str">
        <f>A$99&amp;COUNTA(A$99:A100)&amp;"."</f>
        <v>3.1.</v>
      </c>
      <c r="B101" s="684" t="s">
        <v>75</v>
      </c>
      <c r="C101" s="685"/>
      <c r="D101" s="686"/>
      <c r="E101" s="687"/>
      <c r="F101" s="687"/>
    </row>
    <row r="102" spans="1:7">
      <c r="A102" s="9"/>
      <c r="B102" s="684"/>
      <c r="C102" s="10" t="s">
        <v>28</v>
      </c>
      <c r="D102" s="11">
        <v>14</v>
      </c>
      <c r="E102" s="666"/>
      <c r="F102" s="666">
        <f>D102*E102</f>
        <v>0</v>
      </c>
    </row>
    <row r="103" spans="1:7">
      <c r="E103" s="672"/>
      <c r="F103" s="673"/>
    </row>
    <row r="104" spans="1:7" ht="117" customHeight="1">
      <c r="A104" s="9" t="str">
        <f>A$99&amp;COUNTA(A$99:A103)&amp;"."</f>
        <v>3.2.</v>
      </c>
      <c r="B104" s="684" t="s">
        <v>76</v>
      </c>
      <c r="C104" s="685"/>
      <c r="D104" s="686"/>
      <c r="E104" s="687"/>
      <c r="F104" s="687"/>
    </row>
    <row r="105" spans="1:7">
      <c r="A105" s="9"/>
      <c r="B105" s="684"/>
      <c r="C105" s="10" t="s">
        <v>28</v>
      </c>
      <c r="D105" s="11">
        <v>2</v>
      </c>
      <c r="E105" s="666"/>
      <c r="F105" s="666">
        <f>D105*E105</f>
        <v>0</v>
      </c>
    </row>
    <row r="106" spans="1:7">
      <c r="E106" s="672"/>
      <c r="F106" s="673"/>
    </row>
    <row r="107" spans="1:7" ht="93" customHeight="1">
      <c r="A107" s="9" t="str">
        <f>A$99&amp;COUNTA(A$99:A106)&amp;"."</f>
        <v>3.3.</v>
      </c>
      <c r="B107" s="684" t="s">
        <v>77</v>
      </c>
      <c r="C107" s="685"/>
      <c r="D107" s="686"/>
      <c r="E107" s="687"/>
      <c r="F107" s="687"/>
    </row>
    <row r="108" spans="1:7">
      <c r="A108" s="9"/>
      <c r="B108" s="688" t="s">
        <v>78</v>
      </c>
      <c r="C108" s="10" t="s">
        <v>27</v>
      </c>
      <c r="D108" s="24">
        <v>1250</v>
      </c>
      <c r="E108" s="666"/>
      <c r="F108" s="666">
        <f>D108*E108</f>
        <v>0</v>
      </c>
      <c r="G108" s="657"/>
    </row>
    <row r="109" spans="1:7" s="603" customFormat="1">
      <c r="A109" s="8"/>
      <c r="B109" s="689"/>
      <c r="C109" s="10"/>
      <c r="D109" s="11"/>
      <c r="E109" s="666"/>
      <c r="F109" s="667"/>
    </row>
    <row r="110" spans="1:7" s="603" customFormat="1" ht="55.5" customHeight="1">
      <c r="A110" s="9" t="str">
        <f>A$99&amp;COUNTA(A$99:A109)&amp;"."</f>
        <v>3.4.</v>
      </c>
      <c r="B110" s="665" t="s">
        <v>46</v>
      </c>
      <c r="C110" s="10"/>
      <c r="D110" s="11"/>
      <c r="E110" s="666"/>
      <c r="F110" s="667"/>
    </row>
    <row r="111" spans="1:7">
      <c r="A111" s="9"/>
      <c r="B111" s="665"/>
      <c r="C111" s="10" t="s">
        <v>28</v>
      </c>
      <c r="D111" s="24">
        <v>650</v>
      </c>
      <c r="E111" s="666"/>
      <c r="F111" s="666">
        <f>D111*E111</f>
        <v>0</v>
      </c>
    </row>
    <row r="112" spans="1:7">
      <c r="A112" s="9"/>
      <c r="B112" s="665"/>
      <c r="C112" s="10"/>
      <c r="D112" s="11"/>
      <c r="E112" s="666"/>
      <c r="F112" s="667"/>
    </row>
    <row r="113" spans="1:7" ht="42" customHeight="1">
      <c r="A113" s="9" t="str">
        <f>A$99&amp;COUNTA(A$99:A112)&amp;"."</f>
        <v>3.5.</v>
      </c>
      <c r="B113" s="665" t="s">
        <v>47</v>
      </c>
      <c r="C113" s="10"/>
      <c r="D113" s="11"/>
      <c r="E113" s="666"/>
      <c r="F113" s="667"/>
    </row>
    <row r="114" spans="1:7">
      <c r="A114" s="9"/>
      <c r="B114" s="665"/>
      <c r="C114" s="10" t="s">
        <v>28</v>
      </c>
      <c r="D114" s="25">
        <v>80</v>
      </c>
      <c r="E114" s="666"/>
      <c r="F114" s="666">
        <f>D114*E114</f>
        <v>0</v>
      </c>
    </row>
    <row r="115" spans="1:7">
      <c r="A115" s="9"/>
      <c r="B115" s="665"/>
      <c r="C115" s="10"/>
      <c r="D115" s="11"/>
      <c r="E115" s="666"/>
      <c r="F115" s="667"/>
    </row>
    <row r="116" spans="1:7" ht="54.75" customHeight="1">
      <c r="A116" s="9" t="str">
        <f>A$99&amp;COUNTA(A$99:A115)&amp;"."</f>
        <v>3.6.</v>
      </c>
      <c r="B116" s="665" t="s">
        <v>48</v>
      </c>
      <c r="C116" s="10"/>
      <c r="D116" s="11"/>
      <c r="E116" s="666"/>
      <c r="F116" s="667"/>
    </row>
    <row r="117" spans="1:7">
      <c r="A117" s="9"/>
      <c r="B117" s="665"/>
      <c r="C117" s="10" t="s">
        <v>28</v>
      </c>
      <c r="D117" s="25">
        <v>80</v>
      </c>
      <c r="E117" s="666"/>
      <c r="F117" s="666">
        <f>D117*E117</f>
        <v>0</v>
      </c>
    </row>
    <row r="118" spans="1:7">
      <c r="A118" s="9"/>
      <c r="B118" s="665"/>
      <c r="C118" s="10"/>
      <c r="D118" s="11"/>
      <c r="E118" s="666"/>
      <c r="F118" s="667"/>
    </row>
    <row r="119" spans="1:7" ht="54.75" customHeight="1">
      <c r="A119" s="9" t="str">
        <f>A$99&amp;COUNTA(A$99:A118)&amp;"."</f>
        <v>3.7.</v>
      </c>
      <c r="B119" s="665" t="s">
        <v>49</v>
      </c>
      <c r="C119" s="10"/>
      <c r="D119" s="11"/>
      <c r="E119" s="666"/>
      <c r="F119" s="667"/>
    </row>
    <row r="120" spans="1:7">
      <c r="A120" s="9"/>
      <c r="B120" s="665"/>
      <c r="C120" s="10" t="s">
        <v>27</v>
      </c>
      <c r="D120" s="25">
        <v>2300</v>
      </c>
      <c r="E120" s="666"/>
      <c r="F120" s="666">
        <f>D120*E120</f>
        <v>0</v>
      </c>
      <c r="G120" s="657"/>
    </row>
    <row r="121" spans="1:7">
      <c r="A121" s="10"/>
      <c r="B121" s="19"/>
      <c r="C121" s="10"/>
      <c r="D121" s="11"/>
      <c r="E121" s="668"/>
      <c r="F121" s="668"/>
    </row>
    <row r="122" spans="1:7">
      <c r="A122" s="10"/>
      <c r="B122" s="19"/>
      <c r="C122" s="10"/>
      <c r="D122" s="11"/>
      <c r="E122" s="668"/>
      <c r="F122" s="668"/>
    </row>
    <row r="123" spans="1:7" ht="80.25" customHeight="1">
      <c r="A123" s="9" t="str">
        <f>A$99&amp;COUNTA(A$99:A121)&amp;"."</f>
        <v>3.8.</v>
      </c>
      <c r="B123" s="665" t="s">
        <v>79</v>
      </c>
      <c r="C123" s="10"/>
      <c r="D123" s="11"/>
      <c r="E123" s="666"/>
      <c r="F123" s="667"/>
    </row>
    <row r="124" spans="1:7">
      <c r="A124" s="9"/>
      <c r="B124" s="665"/>
      <c r="C124" s="10" t="s">
        <v>27</v>
      </c>
      <c r="D124" s="25">
        <v>1250</v>
      </c>
      <c r="E124" s="666"/>
      <c r="F124" s="666">
        <f>D124*E124</f>
        <v>0</v>
      </c>
      <c r="G124" s="657"/>
    </row>
    <row r="125" spans="1:7">
      <c r="A125" s="9"/>
      <c r="B125" s="665"/>
      <c r="C125" s="10"/>
      <c r="D125" s="11"/>
      <c r="E125" s="666"/>
      <c r="F125" s="666"/>
    </row>
    <row r="126" spans="1:7" ht="64.5" customHeight="1">
      <c r="A126" s="9" t="str">
        <f>A$99&amp;COUNTA(A$99:A125)&amp;"."</f>
        <v>3.9.</v>
      </c>
      <c r="B126" s="665" t="s">
        <v>50</v>
      </c>
      <c r="C126" s="10"/>
      <c r="D126" s="11"/>
      <c r="E126" s="666"/>
      <c r="F126" s="667"/>
    </row>
    <row r="127" spans="1:7">
      <c r="A127" s="9"/>
      <c r="B127" s="665"/>
      <c r="C127" s="10" t="s">
        <v>28</v>
      </c>
      <c r="D127" s="25">
        <v>19</v>
      </c>
      <c r="E127" s="666"/>
      <c r="F127" s="666">
        <f>D127*E127</f>
        <v>0</v>
      </c>
    </row>
    <row r="128" spans="1:7">
      <c r="A128" s="10"/>
      <c r="B128" s="19"/>
      <c r="C128" s="10"/>
      <c r="D128" s="11"/>
      <c r="E128" s="668"/>
      <c r="F128" s="668"/>
    </row>
    <row r="129" spans="1:6" ht="94.5" customHeight="1">
      <c r="A129" s="9" t="str">
        <f>A$99&amp;COUNTA(A$99:A128)&amp;"."</f>
        <v>3.10.</v>
      </c>
      <c r="B129" s="665" t="s">
        <v>80</v>
      </c>
      <c r="C129" s="10"/>
      <c r="D129" s="11"/>
      <c r="E129" s="666"/>
      <c r="F129" s="667"/>
    </row>
    <row r="130" spans="1:6">
      <c r="A130" s="9"/>
      <c r="B130" s="665"/>
      <c r="C130" s="10" t="s">
        <v>28</v>
      </c>
      <c r="D130" s="25">
        <v>50</v>
      </c>
      <c r="E130" s="666"/>
      <c r="F130" s="666">
        <f>D130*E130</f>
        <v>0</v>
      </c>
    </row>
    <row r="131" spans="1:6">
      <c r="A131" s="10"/>
      <c r="B131" s="19"/>
      <c r="C131" s="10"/>
      <c r="D131" s="11"/>
      <c r="E131" s="668"/>
      <c r="F131" s="668"/>
    </row>
    <row r="132" spans="1:6" ht="68.25" customHeight="1">
      <c r="A132" s="9" t="str">
        <f>A$99&amp;COUNTA(A$99:A131)&amp;"."</f>
        <v>3.11.</v>
      </c>
      <c r="B132" s="665" t="s">
        <v>81</v>
      </c>
      <c r="C132" s="10"/>
      <c r="D132" s="11"/>
      <c r="E132" s="666"/>
      <c r="F132" s="667"/>
    </row>
    <row r="133" spans="1:6">
      <c r="A133" s="9"/>
      <c r="B133" s="665"/>
      <c r="C133" s="10" t="s">
        <v>9</v>
      </c>
      <c r="D133" s="25">
        <v>2</v>
      </c>
      <c r="E133" s="666"/>
      <c r="F133" s="666">
        <f>D133*E133</f>
        <v>0</v>
      </c>
    </row>
    <row r="134" spans="1:6">
      <c r="A134" s="9"/>
      <c r="B134" s="665"/>
      <c r="C134" s="10"/>
      <c r="D134" s="11"/>
      <c r="E134" s="666"/>
      <c r="F134" s="667"/>
    </row>
    <row r="135" spans="1:6" ht="42" customHeight="1">
      <c r="A135" s="9" t="str">
        <f>A$99&amp;COUNTA(A$99:A134)&amp;"."</f>
        <v>3.12.</v>
      </c>
      <c r="B135" s="665" t="s">
        <v>51</v>
      </c>
      <c r="C135" s="10"/>
      <c r="D135" s="11"/>
      <c r="E135" s="666"/>
      <c r="F135" s="667"/>
    </row>
    <row r="136" spans="1:6">
      <c r="A136" s="9"/>
      <c r="B136" s="665"/>
      <c r="C136" s="10" t="s">
        <v>27</v>
      </c>
      <c r="D136" s="25">
        <v>2500</v>
      </c>
      <c r="E136" s="666"/>
      <c r="F136" s="666">
        <f>D136*E136</f>
        <v>0</v>
      </c>
    </row>
    <row r="137" spans="1:6">
      <c r="A137" s="9"/>
      <c r="B137" s="665"/>
      <c r="C137" s="10"/>
      <c r="D137" s="11"/>
      <c r="E137" s="666"/>
      <c r="F137" s="667"/>
    </row>
    <row r="138" spans="1:6" ht="43.5" customHeight="1">
      <c r="A138" s="9" t="str">
        <f>A$99&amp;COUNTA(A$99:A137)&amp;"."</f>
        <v>3.13.</v>
      </c>
      <c r="B138" s="665" t="s">
        <v>52</v>
      </c>
      <c r="C138" s="10"/>
      <c r="D138" s="11"/>
      <c r="E138" s="666"/>
      <c r="F138" s="667"/>
    </row>
    <row r="139" spans="1:6">
      <c r="A139" s="9"/>
      <c r="B139" s="665"/>
      <c r="C139" s="10" t="s">
        <v>9</v>
      </c>
      <c r="D139" s="25">
        <v>1</v>
      </c>
      <c r="E139" s="666"/>
      <c r="F139" s="666">
        <f>D139*E139</f>
        <v>0</v>
      </c>
    </row>
    <row r="140" spans="1:6">
      <c r="A140" s="9"/>
      <c r="B140" s="665"/>
      <c r="C140" s="10"/>
      <c r="D140" s="11"/>
      <c r="E140" s="666"/>
      <c r="F140" s="667"/>
    </row>
    <row r="141" spans="1:6">
      <c r="A141" s="20" t="str">
        <f>A99</f>
        <v>3.</v>
      </c>
      <c r="B141" s="670" t="str">
        <f>B99&amp;" UKUPNO:"</f>
        <v>KABELSKA KANALIZACIJA ZA EKI UKUPNO:</v>
      </c>
      <c r="C141" s="10"/>
      <c r="D141" s="11"/>
      <c r="E141" s="668"/>
      <c r="F141" s="671">
        <f>SUM(F100:F140)</f>
        <v>0</v>
      </c>
    </row>
    <row r="142" spans="1:6">
      <c r="A142" s="20"/>
      <c r="B142" s="670"/>
      <c r="C142" s="10"/>
      <c r="D142" s="11"/>
      <c r="E142" s="668"/>
      <c r="F142" s="671"/>
    </row>
    <row r="143" spans="1:6">
      <c r="A143" s="20"/>
      <c r="B143" s="670"/>
      <c r="C143" s="10"/>
      <c r="D143" s="11"/>
      <c r="E143" s="668"/>
      <c r="F143" s="671"/>
    </row>
    <row r="144" spans="1:6" s="608" customFormat="1">
      <c r="A144" s="682"/>
      <c r="B144" s="665"/>
      <c r="C144" s="682"/>
      <c r="D144" s="11"/>
      <c r="E144" s="666"/>
      <c r="F144" s="667"/>
    </row>
    <row r="145" spans="1:6">
      <c r="A145" s="23" t="s">
        <v>8</v>
      </c>
      <c r="B145" s="683" t="s">
        <v>59</v>
      </c>
      <c r="C145" s="10"/>
      <c r="D145" s="11"/>
      <c r="E145" s="668"/>
      <c r="F145" s="668"/>
    </row>
    <row r="146" spans="1:6">
      <c r="E146" s="672"/>
      <c r="F146" s="673"/>
    </row>
    <row r="147" spans="1:6" ht="81" customHeight="1">
      <c r="A147" s="9" t="str">
        <f>A$145&amp;COUNTA(A$145:A146)&amp;"."</f>
        <v>4.1.</v>
      </c>
      <c r="B147" s="684" t="s">
        <v>106</v>
      </c>
      <c r="C147" s="685"/>
      <c r="D147" s="686"/>
      <c r="E147" s="687"/>
      <c r="F147" s="687"/>
    </row>
    <row r="148" spans="1:6">
      <c r="A148" s="9"/>
      <c r="B148" s="684"/>
      <c r="C148" s="10" t="s">
        <v>28</v>
      </c>
      <c r="D148" s="11">
        <v>4</v>
      </c>
      <c r="E148" s="666"/>
      <c r="F148" s="666">
        <f>D148*E148</f>
        <v>0</v>
      </c>
    </row>
    <row r="149" spans="1:6">
      <c r="E149" s="672"/>
      <c r="F149" s="673"/>
    </row>
    <row r="150" spans="1:6" ht="69" customHeight="1">
      <c r="A150" s="9" t="str">
        <f>A$145&amp;COUNTA(A$145:A149)&amp;"."</f>
        <v>4.2.</v>
      </c>
      <c r="B150" s="684" t="s">
        <v>82</v>
      </c>
      <c r="C150" s="685"/>
      <c r="D150" s="686"/>
      <c r="E150" s="687"/>
      <c r="F150" s="687"/>
    </row>
    <row r="151" spans="1:6">
      <c r="A151" s="9"/>
      <c r="B151" s="684"/>
      <c r="C151" s="10" t="s">
        <v>35</v>
      </c>
      <c r="D151" s="11">
        <v>220</v>
      </c>
      <c r="E151" s="666"/>
      <c r="F151" s="666">
        <f>D151*E151</f>
        <v>0</v>
      </c>
    </row>
    <row r="152" spans="1:6">
      <c r="E152" s="672"/>
      <c r="F152" s="673"/>
    </row>
    <row r="153" spans="1:6" ht="55.5" customHeight="1">
      <c r="A153" s="9" t="str">
        <f>A$145&amp;COUNTA(A$145:A152)&amp;"."</f>
        <v>4.3.</v>
      </c>
      <c r="B153" s="684" t="s">
        <v>85</v>
      </c>
      <c r="C153" s="685"/>
      <c r="D153" s="686"/>
      <c r="E153" s="687"/>
      <c r="F153" s="687"/>
    </row>
    <row r="154" spans="1:6">
      <c r="A154" s="9"/>
      <c r="B154" s="684"/>
      <c r="C154" s="10" t="s">
        <v>27</v>
      </c>
      <c r="D154" s="11">
        <v>450</v>
      </c>
      <c r="E154" s="666"/>
      <c r="F154" s="666">
        <f>D154*E154</f>
        <v>0</v>
      </c>
    </row>
    <row r="155" spans="1:6">
      <c r="E155" s="672"/>
      <c r="F155" s="673"/>
    </row>
    <row r="156" spans="1:6" ht="134.25" customHeight="1">
      <c r="A156" s="9" t="str">
        <f>A$145&amp;COUNTA(A$145:A155)&amp;"."</f>
        <v>4.4.</v>
      </c>
      <c r="B156" s="665" t="s">
        <v>83</v>
      </c>
      <c r="E156" s="672"/>
      <c r="F156" s="673"/>
    </row>
    <row r="157" spans="1:6">
      <c r="A157" s="9"/>
      <c r="B157" s="678"/>
      <c r="C157" s="10" t="s">
        <v>35</v>
      </c>
      <c r="D157" s="11">
        <v>65</v>
      </c>
      <c r="E157" s="666"/>
      <c r="F157" s="666">
        <f t="shared" ref="F157" si="0">D157*E157</f>
        <v>0</v>
      </c>
    </row>
    <row r="158" spans="1:6" s="603" customFormat="1">
      <c r="A158" s="9"/>
      <c r="B158" s="680"/>
      <c r="C158" s="10"/>
      <c r="D158" s="11"/>
      <c r="E158" s="667"/>
      <c r="F158" s="667"/>
    </row>
    <row r="159" spans="1:6" s="603" customFormat="1" ht="92.25" customHeight="1">
      <c r="A159" s="9" t="str">
        <f>A$145&amp;COUNTA(A$145:A158)&amp;"."</f>
        <v>4.5.</v>
      </c>
      <c r="B159" s="681" t="s">
        <v>84</v>
      </c>
      <c r="C159" s="10"/>
      <c r="D159" s="11"/>
      <c r="E159" s="667"/>
      <c r="F159" s="667"/>
    </row>
    <row r="160" spans="1:6">
      <c r="A160" s="9"/>
      <c r="B160" s="678"/>
      <c r="C160" s="10" t="s">
        <v>35</v>
      </c>
      <c r="D160" s="11">
        <v>34</v>
      </c>
      <c r="E160" s="666"/>
      <c r="F160" s="666">
        <f t="shared" ref="F160" si="1">D160*E160</f>
        <v>0</v>
      </c>
    </row>
    <row r="161" spans="1:7">
      <c r="E161" s="672"/>
      <c r="F161" s="673"/>
    </row>
    <row r="162" spans="1:7" ht="54.75" customHeight="1">
      <c r="A162" s="9" t="str">
        <f>A$145&amp;COUNTA(A$145:A161)&amp;"."</f>
        <v>4.6.</v>
      </c>
      <c r="B162" s="684" t="s">
        <v>60</v>
      </c>
      <c r="C162" s="685"/>
      <c r="D162" s="686"/>
      <c r="E162" s="687"/>
      <c r="F162" s="687"/>
    </row>
    <row r="163" spans="1:7">
      <c r="A163" s="9"/>
      <c r="B163" s="688"/>
      <c r="C163" s="10" t="s">
        <v>27</v>
      </c>
      <c r="D163" s="24">
        <v>800</v>
      </c>
      <c r="E163" s="666"/>
      <c r="F163" s="666">
        <f>D163*E163</f>
        <v>0</v>
      </c>
      <c r="G163" s="657"/>
    </row>
    <row r="164" spans="1:7">
      <c r="E164" s="672"/>
      <c r="F164" s="673"/>
    </row>
    <row r="165" spans="1:7" ht="120" customHeight="1">
      <c r="A165" s="9" t="str">
        <f>A$145&amp;COUNTA(A$145:A164)&amp;"."</f>
        <v>4.7.</v>
      </c>
      <c r="B165" s="684" t="s">
        <v>104</v>
      </c>
      <c r="C165" s="685"/>
      <c r="D165" s="686"/>
      <c r="E165" s="687"/>
      <c r="F165" s="687"/>
      <c r="G165" s="657"/>
    </row>
    <row r="166" spans="1:7" ht="15" customHeight="1">
      <c r="A166" s="9"/>
      <c r="B166" s="676" t="s">
        <v>26</v>
      </c>
      <c r="C166" s="10"/>
      <c r="D166" s="11"/>
      <c r="E166" s="666"/>
      <c r="F166" s="667"/>
    </row>
    <row r="167" spans="1:7" ht="15" customHeight="1">
      <c r="A167" s="9"/>
      <c r="B167" s="677"/>
      <c r="C167" s="10"/>
      <c r="D167" s="11"/>
      <c r="E167" s="666"/>
      <c r="F167" s="667"/>
    </row>
    <row r="168" spans="1:7" ht="15" customHeight="1">
      <c r="A168" s="9"/>
      <c r="B168" s="677"/>
      <c r="C168" s="10"/>
      <c r="D168" s="11"/>
      <c r="E168" s="666"/>
      <c r="F168" s="667"/>
    </row>
    <row r="169" spans="1:7">
      <c r="A169" s="9"/>
      <c r="B169" s="688"/>
      <c r="C169" s="10" t="s">
        <v>28</v>
      </c>
      <c r="D169" s="24">
        <v>6</v>
      </c>
      <c r="E169" s="666"/>
      <c r="F169" s="666">
        <f>D169*E169</f>
        <v>0</v>
      </c>
      <c r="G169" s="657"/>
    </row>
    <row r="170" spans="1:7">
      <c r="E170" s="672"/>
      <c r="F170" s="673"/>
    </row>
    <row r="171" spans="1:7" ht="120" customHeight="1">
      <c r="A171" s="9" t="str">
        <f>A$145&amp;COUNTA(A$145:A169)&amp;"."</f>
        <v>4.8.</v>
      </c>
      <c r="B171" s="684" t="s">
        <v>103</v>
      </c>
      <c r="C171" s="685"/>
      <c r="D171" s="686"/>
      <c r="E171" s="687"/>
      <c r="F171" s="687"/>
      <c r="G171" s="657"/>
    </row>
    <row r="172" spans="1:7" ht="15" customHeight="1">
      <c r="A172" s="9"/>
      <c r="B172" s="676" t="s">
        <v>26</v>
      </c>
      <c r="C172" s="10"/>
      <c r="D172" s="11"/>
      <c r="E172" s="666"/>
      <c r="F172" s="667"/>
    </row>
    <row r="173" spans="1:7" ht="15" customHeight="1">
      <c r="A173" s="9"/>
      <c r="B173" s="677"/>
      <c r="C173" s="10"/>
      <c r="D173" s="11"/>
      <c r="E173" s="666"/>
      <c r="F173" s="667"/>
    </row>
    <row r="174" spans="1:7" ht="15" customHeight="1">
      <c r="A174" s="9"/>
      <c r="B174" s="677"/>
      <c r="C174" s="10"/>
      <c r="D174" s="11"/>
      <c r="E174" s="666"/>
      <c r="F174" s="667"/>
    </row>
    <row r="175" spans="1:7">
      <c r="A175" s="9"/>
      <c r="B175" s="688"/>
      <c r="C175" s="10" t="s">
        <v>28</v>
      </c>
      <c r="D175" s="24">
        <v>4</v>
      </c>
      <c r="E175" s="666"/>
      <c r="F175" s="666">
        <f>D175*E175</f>
        <v>0</v>
      </c>
      <c r="G175" s="657"/>
    </row>
    <row r="176" spans="1:7">
      <c r="E176" s="672"/>
      <c r="F176" s="673"/>
    </row>
    <row r="177" spans="1:7" ht="120" customHeight="1">
      <c r="A177" s="9" t="str">
        <f>A$145&amp;COUNTA(A$145:A176)&amp;"."</f>
        <v>4.9.</v>
      </c>
      <c r="B177" s="684" t="s">
        <v>105</v>
      </c>
      <c r="C177" s="685"/>
      <c r="D177" s="686"/>
      <c r="E177" s="687"/>
      <c r="F177" s="687"/>
      <c r="G177" s="657"/>
    </row>
    <row r="178" spans="1:7" ht="15" customHeight="1">
      <c r="A178" s="9"/>
      <c r="B178" s="676" t="s">
        <v>26</v>
      </c>
      <c r="C178" s="10"/>
      <c r="D178" s="11"/>
      <c r="E178" s="666"/>
      <c r="F178" s="667"/>
    </row>
    <row r="179" spans="1:7" ht="15" customHeight="1">
      <c r="A179" s="9"/>
      <c r="B179" s="677"/>
      <c r="C179" s="10"/>
      <c r="D179" s="11"/>
      <c r="E179" s="666"/>
      <c r="F179" s="667"/>
    </row>
    <row r="180" spans="1:7" ht="15" customHeight="1">
      <c r="A180" s="9"/>
      <c r="B180" s="677"/>
      <c r="C180" s="10"/>
      <c r="D180" s="11"/>
      <c r="E180" s="666"/>
      <c r="F180" s="667"/>
    </row>
    <row r="181" spans="1:7">
      <c r="A181" s="9"/>
      <c r="B181" s="688"/>
      <c r="C181" s="10" t="s">
        <v>28</v>
      </c>
      <c r="D181" s="24">
        <v>4</v>
      </c>
      <c r="E181" s="666"/>
      <c r="F181" s="666">
        <f>D181*E181</f>
        <v>0</v>
      </c>
      <c r="G181" s="657"/>
    </row>
    <row r="182" spans="1:7">
      <c r="E182" s="672"/>
      <c r="F182" s="673"/>
    </row>
    <row r="183" spans="1:7" ht="95.25" customHeight="1">
      <c r="A183" s="9" t="str">
        <f>A$145&amp;COUNTA(A$145:A182)&amp;"."</f>
        <v>4.10.</v>
      </c>
      <c r="B183" s="684" t="s">
        <v>116</v>
      </c>
      <c r="C183" s="685"/>
      <c r="D183" s="686"/>
      <c r="E183" s="687"/>
      <c r="F183" s="687"/>
      <c r="G183" s="657"/>
    </row>
    <row r="184" spans="1:7">
      <c r="A184" s="9"/>
      <c r="B184" s="688" t="s">
        <v>117</v>
      </c>
      <c r="C184" s="10" t="s">
        <v>27</v>
      </c>
      <c r="D184" s="24">
        <v>100</v>
      </c>
      <c r="E184" s="666"/>
      <c r="F184" s="666">
        <f>D184*E184</f>
        <v>0</v>
      </c>
      <c r="G184" s="657"/>
    </row>
    <row r="185" spans="1:7">
      <c r="A185" s="9"/>
      <c r="B185" s="688" t="s">
        <v>118</v>
      </c>
      <c r="C185" s="10" t="s">
        <v>27</v>
      </c>
      <c r="D185" s="24">
        <v>150</v>
      </c>
      <c r="E185" s="666"/>
      <c r="F185" s="666">
        <f>D185*E185</f>
        <v>0</v>
      </c>
      <c r="G185" s="657"/>
    </row>
    <row r="186" spans="1:7">
      <c r="A186" s="9"/>
      <c r="B186" s="688" t="s">
        <v>119</v>
      </c>
      <c r="C186" s="10" t="s">
        <v>27</v>
      </c>
      <c r="D186" s="24">
        <v>50</v>
      </c>
      <c r="E186" s="666"/>
      <c r="F186" s="666">
        <f>D186*E186</f>
        <v>0</v>
      </c>
      <c r="G186" s="657"/>
    </row>
    <row r="187" spans="1:7">
      <c r="E187" s="672"/>
      <c r="F187" s="673"/>
    </row>
    <row r="188" spans="1:7" ht="93" customHeight="1">
      <c r="A188" s="9" t="str">
        <f>A$145&amp;COUNTA(A$145:A187)&amp;"."</f>
        <v>4.11.</v>
      </c>
      <c r="B188" s="684" t="s">
        <v>120</v>
      </c>
      <c r="C188" s="685"/>
      <c r="D188" s="686"/>
      <c r="E188" s="687"/>
      <c r="F188" s="687"/>
    </row>
    <row r="189" spans="1:7">
      <c r="A189" s="9"/>
      <c r="B189" s="688" t="s">
        <v>121</v>
      </c>
      <c r="C189" s="10" t="s">
        <v>27</v>
      </c>
      <c r="D189" s="24">
        <v>100</v>
      </c>
      <c r="E189" s="666"/>
      <c r="F189" s="666">
        <f>D189*E189</f>
        <v>0</v>
      </c>
      <c r="G189" s="657"/>
    </row>
    <row r="190" spans="1:7">
      <c r="E190" s="672"/>
      <c r="F190" s="673"/>
    </row>
    <row r="191" spans="1:7" ht="93" customHeight="1">
      <c r="A191" s="9" t="str">
        <f>A$145&amp;COUNTA(A$145:A190)&amp;"."</f>
        <v>4.12.</v>
      </c>
      <c r="B191" s="684" t="s">
        <v>122</v>
      </c>
      <c r="C191" s="685"/>
      <c r="D191" s="686"/>
      <c r="E191" s="687"/>
      <c r="F191" s="687"/>
    </row>
    <row r="192" spans="1:7">
      <c r="A192" s="9"/>
      <c r="B192" s="688" t="s">
        <v>123</v>
      </c>
      <c r="C192" s="10" t="s">
        <v>27</v>
      </c>
      <c r="D192" s="24">
        <v>100</v>
      </c>
      <c r="E192" s="666"/>
      <c r="F192" s="666">
        <f>D192*E192</f>
        <v>0</v>
      </c>
      <c r="G192" s="657"/>
    </row>
    <row r="193" spans="1:6">
      <c r="A193" s="9"/>
      <c r="B193" s="665"/>
      <c r="C193" s="10"/>
      <c r="D193" s="11"/>
      <c r="E193" s="666"/>
      <c r="F193" s="667"/>
    </row>
    <row r="194" spans="1:6">
      <c r="A194" s="20" t="str">
        <f>A145</f>
        <v>4.</v>
      </c>
      <c r="B194" s="670" t="str">
        <f>B145&amp;" UKUPNO:"</f>
        <v>ZAŠTITA KABELSKE KANALIZACIJE HT-a UKUPNO:</v>
      </c>
      <c r="C194" s="10"/>
      <c r="D194" s="11"/>
      <c r="E194" s="668"/>
      <c r="F194" s="671">
        <f>SUM(F146:F193)</f>
        <v>0</v>
      </c>
    </row>
    <row r="195" spans="1:6">
      <c r="A195" s="20"/>
      <c r="B195" s="670"/>
      <c r="C195" s="10"/>
      <c r="D195" s="11"/>
      <c r="E195" s="668"/>
      <c r="F195" s="671"/>
    </row>
    <row r="196" spans="1:6">
      <c r="A196" s="20"/>
      <c r="B196" s="670"/>
      <c r="C196" s="10"/>
      <c r="D196" s="11"/>
      <c r="E196" s="668"/>
      <c r="F196" s="671"/>
    </row>
    <row r="197" spans="1:6" s="608" customFormat="1">
      <c r="A197" s="682"/>
      <c r="B197" s="665"/>
      <c r="C197" s="682"/>
      <c r="D197" s="11"/>
      <c r="E197" s="666"/>
      <c r="F197" s="667"/>
    </row>
    <row r="198" spans="1:6">
      <c r="A198" s="23" t="s">
        <v>10</v>
      </c>
      <c r="B198" s="683" t="s">
        <v>86</v>
      </c>
      <c r="C198" s="10"/>
      <c r="D198" s="11"/>
      <c r="E198" s="668"/>
      <c r="F198" s="668"/>
    </row>
    <row r="199" spans="1:6">
      <c r="A199" s="9"/>
      <c r="B199" s="665"/>
      <c r="C199" s="10"/>
      <c r="D199" s="11"/>
      <c r="E199" s="666"/>
      <c r="F199" s="667"/>
    </row>
    <row r="200" spans="1:6" ht="69" customHeight="1">
      <c r="A200" s="9" t="str">
        <f>A$198&amp;COUNTA(A$198:A199)&amp;"."</f>
        <v>5.1.</v>
      </c>
      <c r="B200" s="665" t="s">
        <v>124</v>
      </c>
      <c r="C200" s="10"/>
      <c r="D200" s="11"/>
      <c r="E200" s="666"/>
      <c r="F200" s="667"/>
    </row>
    <row r="201" spans="1:6">
      <c r="A201" s="9"/>
      <c r="B201" s="688" t="s">
        <v>125</v>
      </c>
      <c r="C201" s="10" t="s">
        <v>27</v>
      </c>
      <c r="D201" s="11">
        <v>350</v>
      </c>
      <c r="E201" s="666"/>
      <c r="F201" s="666">
        <f>D201*E201</f>
        <v>0</v>
      </c>
    </row>
    <row r="202" spans="1:6">
      <c r="E202" s="672"/>
      <c r="F202" s="673"/>
    </row>
    <row r="203" spans="1:6" ht="69" customHeight="1">
      <c r="A203" s="9" t="str">
        <f>A$198&amp;COUNTA(A$198:A202)&amp;"."</f>
        <v>5.2.</v>
      </c>
      <c r="B203" s="684" t="s">
        <v>88</v>
      </c>
      <c r="C203" s="685"/>
      <c r="D203" s="686"/>
      <c r="E203" s="687"/>
      <c r="F203" s="687"/>
    </row>
    <row r="204" spans="1:6">
      <c r="A204" s="9"/>
      <c r="B204" s="684"/>
      <c r="C204" s="10" t="s">
        <v>35</v>
      </c>
      <c r="D204" s="11">
        <v>550</v>
      </c>
      <c r="E204" s="666"/>
      <c r="F204" s="666">
        <f>D204*E204</f>
        <v>0</v>
      </c>
    </row>
    <row r="205" spans="1:6">
      <c r="E205" s="672"/>
      <c r="F205" s="673"/>
    </row>
    <row r="206" spans="1:6" ht="55.5" customHeight="1">
      <c r="A206" s="9" t="str">
        <f>A$198&amp;COUNTA(A$198:A205)&amp;"."</f>
        <v>5.3.</v>
      </c>
      <c r="B206" s="684" t="s">
        <v>89</v>
      </c>
      <c r="C206" s="685"/>
      <c r="D206" s="686"/>
      <c r="E206" s="687"/>
      <c r="F206" s="687"/>
    </row>
    <row r="207" spans="1:6">
      <c r="A207" s="9"/>
      <c r="B207" s="684"/>
      <c r="C207" s="10" t="s">
        <v>27</v>
      </c>
      <c r="D207" s="11">
        <v>480</v>
      </c>
      <c r="E207" s="666"/>
      <c r="F207" s="666">
        <f>D207*E207</f>
        <v>0</v>
      </c>
    </row>
    <row r="208" spans="1:6">
      <c r="E208" s="672"/>
      <c r="F208" s="673"/>
    </row>
    <row r="209" spans="1:7" ht="134.25" customHeight="1">
      <c r="A209" s="9" t="str">
        <f>A$198&amp;COUNTA(A$198:A208)&amp;"."</f>
        <v>5.4.</v>
      </c>
      <c r="B209" s="665" t="s">
        <v>83</v>
      </c>
      <c r="E209" s="672"/>
      <c r="F209" s="673"/>
    </row>
    <row r="210" spans="1:7">
      <c r="A210" s="9"/>
      <c r="B210" s="678"/>
      <c r="C210" s="10" t="s">
        <v>35</v>
      </c>
      <c r="D210" s="11">
        <v>75</v>
      </c>
      <c r="E210" s="666"/>
      <c r="F210" s="666">
        <f t="shared" ref="F210" si="2">D210*E210</f>
        <v>0</v>
      </c>
    </row>
    <row r="211" spans="1:7" s="603" customFormat="1">
      <c r="A211" s="9"/>
      <c r="B211" s="680"/>
      <c r="C211" s="10"/>
      <c r="D211" s="11"/>
      <c r="E211" s="667"/>
      <c r="F211" s="667"/>
    </row>
    <row r="212" spans="1:7" s="603" customFormat="1" ht="92.25" customHeight="1">
      <c r="A212" s="9" t="str">
        <f>A$198&amp;COUNTA(A$198:A211)&amp;"."</f>
        <v>5.5.</v>
      </c>
      <c r="B212" s="681" t="s">
        <v>90</v>
      </c>
      <c r="C212" s="10"/>
      <c r="D212" s="11"/>
      <c r="E212" s="667"/>
      <c r="F212" s="667"/>
    </row>
    <row r="213" spans="1:7">
      <c r="A213" s="9"/>
      <c r="B213" s="678"/>
      <c r="C213" s="10" t="s">
        <v>35</v>
      </c>
      <c r="D213" s="11">
        <v>45</v>
      </c>
      <c r="E213" s="666"/>
      <c r="F213" s="666">
        <f t="shared" ref="F213" si="3">D213*E213</f>
        <v>0</v>
      </c>
    </row>
    <row r="214" spans="1:7">
      <c r="E214" s="672"/>
      <c r="F214" s="673"/>
    </row>
    <row r="215" spans="1:7" ht="69" customHeight="1">
      <c r="A215" s="9" t="str">
        <f>A$145&amp;COUNTA(A$145:A214)&amp;"."</f>
        <v>4.20.</v>
      </c>
      <c r="B215" s="684" t="s">
        <v>108</v>
      </c>
      <c r="C215" s="685"/>
      <c r="D215" s="686"/>
      <c r="E215" s="687"/>
      <c r="F215" s="687"/>
    </row>
    <row r="216" spans="1:7">
      <c r="A216" s="9"/>
      <c r="B216" s="688"/>
      <c r="C216" s="10" t="s">
        <v>29</v>
      </c>
      <c r="D216" s="24">
        <v>7</v>
      </c>
      <c r="E216" s="666"/>
      <c r="F216" s="666">
        <f>D216*E216</f>
        <v>0</v>
      </c>
      <c r="G216" s="657"/>
    </row>
    <row r="217" spans="1:7">
      <c r="E217" s="672"/>
      <c r="F217" s="673"/>
    </row>
    <row r="218" spans="1:7" ht="69" customHeight="1">
      <c r="A218" s="9" t="str">
        <f>A$145&amp;COUNTA(A$145:A217)&amp;"."</f>
        <v>4.21.</v>
      </c>
      <c r="B218" s="684" t="s">
        <v>107</v>
      </c>
      <c r="C218" s="685"/>
      <c r="D218" s="686"/>
      <c r="E218" s="687"/>
      <c r="F218" s="687"/>
    </row>
    <row r="219" spans="1:7">
      <c r="A219" s="9"/>
      <c r="B219" s="688"/>
      <c r="C219" s="10" t="s">
        <v>29</v>
      </c>
      <c r="D219" s="24">
        <v>6</v>
      </c>
      <c r="E219" s="666"/>
      <c r="F219" s="666">
        <f>D219*E219</f>
        <v>0</v>
      </c>
      <c r="G219" s="657"/>
    </row>
    <row r="220" spans="1:7">
      <c r="E220" s="672"/>
      <c r="F220" s="673"/>
    </row>
    <row r="221" spans="1:7" ht="69" customHeight="1">
      <c r="A221" s="26" t="str">
        <f>A$145&amp;COUNTA(A$145:A220)&amp;"."</f>
        <v>4.22.</v>
      </c>
      <c r="B221" s="684" t="s">
        <v>109</v>
      </c>
      <c r="C221" s="685"/>
      <c r="D221" s="686"/>
      <c r="E221" s="687"/>
      <c r="F221" s="687"/>
    </row>
    <row r="222" spans="1:7">
      <c r="A222" s="26"/>
      <c r="B222" s="688"/>
      <c r="C222" s="27" t="s">
        <v>29</v>
      </c>
      <c r="D222" s="28">
        <v>15</v>
      </c>
      <c r="E222" s="679"/>
      <c r="F222" s="679">
        <f>D222*E222</f>
        <v>0</v>
      </c>
      <c r="G222" s="657"/>
    </row>
    <row r="223" spans="1:7">
      <c r="E223" s="672"/>
      <c r="F223" s="673"/>
    </row>
    <row r="224" spans="1:7" ht="41.25" customHeight="1">
      <c r="A224" s="26" t="str">
        <f>A$145&amp;COUNTA(A$145:A223)&amp;"."</f>
        <v>4.23.</v>
      </c>
      <c r="B224" s="684" t="s">
        <v>111</v>
      </c>
      <c r="C224" s="685"/>
      <c r="D224" s="686"/>
      <c r="E224" s="687"/>
      <c r="F224" s="687"/>
    </row>
    <row r="225" spans="1:7">
      <c r="A225" s="26"/>
      <c r="B225" s="688"/>
      <c r="C225" s="27" t="s">
        <v>27</v>
      </c>
      <c r="D225" s="28">
        <v>150</v>
      </c>
      <c r="E225" s="679"/>
      <c r="F225" s="679">
        <f>D225*E225</f>
        <v>0</v>
      </c>
      <c r="G225" s="657"/>
    </row>
    <row r="226" spans="1:7">
      <c r="E226" s="672"/>
      <c r="F226" s="673"/>
    </row>
    <row r="227" spans="1:7" ht="41.25" customHeight="1">
      <c r="A227" s="26" t="str">
        <f>A$145&amp;COUNTA(A$145:A226)&amp;"."</f>
        <v>4.24.</v>
      </c>
      <c r="B227" s="684" t="s">
        <v>110</v>
      </c>
      <c r="C227" s="685"/>
      <c r="D227" s="686"/>
      <c r="E227" s="687"/>
      <c r="F227" s="687"/>
    </row>
    <row r="228" spans="1:7">
      <c r="A228" s="26"/>
      <c r="B228" s="688"/>
      <c r="C228" s="27" t="s">
        <v>27</v>
      </c>
      <c r="D228" s="28">
        <v>200</v>
      </c>
      <c r="E228" s="679"/>
      <c r="F228" s="679">
        <f>D228*E228</f>
        <v>0</v>
      </c>
      <c r="G228" s="657"/>
    </row>
    <row r="229" spans="1:7">
      <c r="E229" s="672"/>
      <c r="F229" s="673"/>
    </row>
    <row r="230" spans="1:7" ht="41.25" customHeight="1">
      <c r="A230" s="26" t="str">
        <f>A$145&amp;COUNTA(A$145:A229)&amp;"."</f>
        <v>4.25.</v>
      </c>
      <c r="B230" s="684" t="s">
        <v>113</v>
      </c>
      <c r="C230" s="685"/>
      <c r="D230" s="686"/>
      <c r="E230" s="687"/>
      <c r="F230" s="687"/>
    </row>
    <row r="231" spans="1:7">
      <c r="A231" s="26"/>
      <c r="B231" s="688"/>
      <c r="C231" s="27" t="s">
        <v>27</v>
      </c>
      <c r="D231" s="28">
        <v>450</v>
      </c>
      <c r="E231" s="679"/>
      <c r="F231" s="679">
        <f>D231*E231</f>
        <v>0</v>
      </c>
      <c r="G231" s="657"/>
    </row>
    <row r="232" spans="1:7">
      <c r="E232" s="672"/>
      <c r="F232" s="673"/>
    </row>
    <row r="233" spans="1:7" ht="54.75" customHeight="1">
      <c r="A233" s="9" t="str">
        <f>A$145&amp;COUNTA(A$145:A232)&amp;"."</f>
        <v>4.26.</v>
      </c>
      <c r="B233" s="684" t="s">
        <v>114</v>
      </c>
      <c r="C233" s="685"/>
      <c r="D233" s="686"/>
      <c r="E233" s="687"/>
      <c r="F233" s="687"/>
    </row>
    <row r="234" spans="1:7">
      <c r="A234" s="9"/>
      <c r="B234" s="688"/>
      <c r="C234" s="10" t="s">
        <v>27</v>
      </c>
      <c r="D234" s="24">
        <v>800</v>
      </c>
      <c r="E234" s="666"/>
      <c r="F234" s="666">
        <f>D234*E234</f>
        <v>0</v>
      </c>
      <c r="G234" s="657"/>
    </row>
    <row r="235" spans="1:7">
      <c r="A235" s="9"/>
      <c r="B235" s="665"/>
      <c r="C235" s="10"/>
      <c r="D235" s="11"/>
      <c r="E235" s="666"/>
      <c r="F235" s="667"/>
    </row>
    <row r="236" spans="1:7" ht="57" customHeight="1">
      <c r="A236" s="9" t="str">
        <f>A$198&amp;COUNTA(A$198:A235)&amp;"."</f>
        <v>5.13.</v>
      </c>
      <c r="B236" s="665" t="s">
        <v>87</v>
      </c>
      <c r="C236" s="10"/>
      <c r="D236" s="11"/>
      <c r="E236" s="666"/>
      <c r="F236" s="667"/>
    </row>
    <row r="237" spans="1:7">
      <c r="A237" s="9"/>
      <c r="B237" s="665"/>
      <c r="C237" s="10" t="s">
        <v>9</v>
      </c>
      <c r="D237" s="25">
        <v>1</v>
      </c>
      <c r="E237" s="666"/>
      <c r="F237" s="666">
        <f>D237*E237</f>
        <v>0</v>
      </c>
    </row>
    <row r="238" spans="1:7">
      <c r="A238" s="9"/>
      <c r="B238" s="665"/>
      <c r="C238" s="10"/>
      <c r="D238" s="11"/>
      <c r="E238" s="666"/>
      <c r="F238" s="667"/>
    </row>
    <row r="239" spans="1:7" ht="17.25" customHeight="1">
      <c r="A239" s="20" t="str">
        <f>A198</f>
        <v>5.</v>
      </c>
      <c r="B239" s="670" t="str">
        <f>B198&amp;" UKUPNO:"</f>
        <v>PREKOPI I ZAŠTITA ZA HEP ODS UKUPNO:</v>
      </c>
      <c r="C239" s="10"/>
      <c r="D239" s="11"/>
      <c r="E239" s="668"/>
      <c r="F239" s="671">
        <f>SUM(F199:F238)</f>
        <v>0</v>
      </c>
    </row>
    <row r="240" spans="1:7">
      <c r="E240" s="672"/>
      <c r="F240" s="673"/>
    </row>
    <row r="241" spans="1:6">
      <c r="E241" s="672"/>
      <c r="F241" s="673"/>
    </row>
    <row r="242" spans="1:6">
      <c r="E242" s="672"/>
      <c r="F242" s="673"/>
    </row>
    <row r="243" spans="1:6">
      <c r="A243" s="23" t="s">
        <v>13</v>
      </c>
      <c r="B243" s="683" t="s">
        <v>112</v>
      </c>
      <c r="E243" s="672"/>
      <c r="F243" s="673"/>
    </row>
    <row r="244" spans="1:6">
      <c r="E244" s="672"/>
      <c r="F244" s="673"/>
    </row>
    <row r="245" spans="1:6" ht="54" customHeight="1">
      <c r="A245" s="9" t="str">
        <f>A$243&amp;COUNTA(A$243:A244)&amp;"."</f>
        <v>6.1.</v>
      </c>
      <c r="B245" s="665" t="s">
        <v>91</v>
      </c>
      <c r="E245" s="672"/>
      <c r="F245" s="673"/>
    </row>
    <row r="246" spans="1:6">
      <c r="A246" s="9"/>
      <c r="B246" s="678" t="s">
        <v>54</v>
      </c>
      <c r="C246" s="10" t="s">
        <v>27</v>
      </c>
      <c r="D246" s="11">
        <v>1100</v>
      </c>
      <c r="E246" s="666"/>
      <c r="F246" s="666">
        <f t="shared" ref="F246:F247" si="4">D246*E246</f>
        <v>0</v>
      </c>
    </row>
    <row r="247" spans="1:6">
      <c r="A247" s="9"/>
      <c r="B247" s="678" t="s">
        <v>55</v>
      </c>
      <c r="C247" s="10" t="s">
        <v>27</v>
      </c>
      <c r="D247" s="11">
        <v>140</v>
      </c>
      <c r="E247" s="666"/>
      <c r="F247" s="666">
        <f t="shared" si="4"/>
        <v>0</v>
      </c>
    </row>
    <row r="248" spans="1:6">
      <c r="E248" s="672"/>
      <c r="F248" s="673"/>
    </row>
    <row r="249" spans="1:6" ht="267" customHeight="1">
      <c r="A249" s="26" t="str">
        <f>A$243&amp;COUNTA(A$243:A248)&amp;"."</f>
        <v>6.2.</v>
      </c>
      <c r="B249" s="665" t="s">
        <v>92</v>
      </c>
      <c r="E249" s="672"/>
      <c r="F249" s="673"/>
    </row>
    <row r="250" spans="1:6">
      <c r="A250" s="9"/>
      <c r="B250" s="678" t="s">
        <v>54</v>
      </c>
      <c r="C250" s="10" t="s">
        <v>35</v>
      </c>
      <c r="D250" s="11">
        <v>375</v>
      </c>
      <c r="E250" s="666"/>
      <c r="F250" s="666">
        <f t="shared" ref="F250" si="5">D250*E250</f>
        <v>0</v>
      </c>
    </row>
    <row r="251" spans="1:6">
      <c r="E251" s="672"/>
      <c r="F251" s="673"/>
    </row>
    <row r="252" spans="1:6" ht="267" customHeight="1">
      <c r="A252" s="26" t="str">
        <f>A$243&amp;COUNTA(A$243:A251)&amp;"."</f>
        <v>6.3.</v>
      </c>
      <c r="B252" s="665" t="s">
        <v>93</v>
      </c>
      <c r="E252" s="672"/>
      <c r="F252" s="673"/>
    </row>
    <row r="253" spans="1:6">
      <c r="A253" s="9"/>
      <c r="B253" s="678" t="s">
        <v>55</v>
      </c>
      <c r="C253" s="10" t="s">
        <v>35</v>
      </c>
      <c r="D253" s="11">
        <v>60</v>
      </c>
      <c r="E253" s="666"/>
      <c r="F253" s="666">
        <f t="shared" ref="F253" si="6">D253*E253</f>
        <v>0</v>
      </c>
    </row>
    <row r="254" spans="1:6">
      <c r="E254" s="672"/>
      <c r="F254" s="673"/>
    </row>
    <row r="255" spans="1:6" ht="159" customHeight="1">
      <c r="A255" s="26" t="str">
        <f>A$243&amp;COUNTA(A$243:A250)&amp;"."</f>
        <v>6.3.</v>
      </c>
      <c r="B255" s="665" t="s">
        <v>94</v>
      </c>
      <c r="E255" s="672"/>
      <c r="F255" s="673"/>
    </row>
    <row r="256" spans="1:6">
      <c r="A256" s="9"/>
      <c r="B256" s="678" t="s">
        <v>56</v>
      </c>
      <c r="C256" s="10" t="s">
        <v>35</v>
      </c>
      <c r="D256" s="11">
        <v>30</v>
      </c>
      <c r="E256" s="666"/>
      <c r="F256" s="666">
        <f t="shared" ref="F256" si="7">D256*E256</f>
        <v>0</v>
      </c>
    </row>
    <row r="257" spans="1:6">
      <c r="E257" s="672"/>
      <c r="F257" s="673"/>
    </row>
    <row r="258" spans="1:6" ht="69" customHeight="1">
      <c r="A258" s="9" t="str">
        <f>A$243&amp;COUNTA(A$243:A257)&amp;"."</f>
        <v>6.5.</v>
      </c>
      <c r="B258" s="665" t="s">
        <v>36</v>
      </c>
      <c r="E258" s="672"/>
      <c r="F258" s="673"/>
    </row>
    <row r="259" spans="1:6">
      <c r="A259" s="9"/>
      <c r="B259" s="678" t="s">
        <v>54</v>
      </c>
      <c r="C259" s="10" t="s">
        <v>27</v>
      </c>
      <c r="D259" s="11">
        <v>1100</v>
      </c>
      <c r="E259" s="666"/>
      <c r="F259" s="666">
        <f t="shared" ref="F259:F260" si="8">D259*E259</f>
        <v>0</v>
      </c>
    </row>
    <row r="260" spans="1:6">
      <c r="A260" s="9"/>
      <c r="B260" s="678" t="s">
        <v>55</v>
      </c>
      <c r="C260" s="10" t="s">
        <v>27</v>
      </c>
      <c r="D260" s="11">
        <v>140</v>
      </c>
      <c r="E260" s="666"/>
      <c r="F260" s="666">
        <f t="shared" si="8"/>
        <v>0</v>
      </c>
    </row>
    <row r="261" spans="1:6">
      <c r="E261" s="672"/>
      <c r="F261" s="673"/>
    </row>
    <row r="262" spans="1:6" ht="134.25" customHeight="1">
      <c r="A262" s="9" t="str">
        <f>A$243&amp;COUNTA(A$243:A261)&amp;"."</f>
        <v>6.6.</v>
      </c>
      <c r="B262" s="665" t="s">
        <v>95</v>
      </c>
      <c r="E262" s="672"/>
      <c r="F262" s="673"/>
    </row>
    <row r="263" spans="1:6">
      <c r="A263" s="9"/>
      <c r="B263" s="678" t="s">
        <v>54</v>
      </c>
      <c r="C263" s="10" t="s">
        <v>35</v>
      </c>
      <c r="D263" s="11">
        <v>90</v>
      </c>
      <c r="E263" s="666"/>
      <c r="F263" s="666">
        <f t="shared" ref="F263" si="9">D263*E263</f>
        <v>0</v>
      </c>
    </row>
    <row r="264" spans="1:6">
      <c r="E264" s="672"/>
      <c r="F264" s="673"/>
    </row>
    <row r="265" spans="1:6" ht="108.75" customHeight="1">
      <c r="A265" s="9" t="str">
        <f>A$243&amp;COUNTA(A$243:A264)&amp;"."</f>
        <v>6.7.</v>
      </c>
      <c r="B265" s="665" t="s">
        <v>96</v>
      </c>
      <c r="E265" s="672"/>
      <c r="F265" s="673"/>
    </row>
    <row r="266" spans="1:6">
      <c r="A266" s="9"/>
      <c r="B266" s="678" t="s">
        <v>97</v>
      </c>
      <c r="C266" s="10" t="s">
        <v>35</v>
      </c>
      <c r="D266" s="11">
        <v>420</v>
      </c>
      <c r="E266" s="666"/>
      <c r="F266" s="666">
        <f t="shared" ref="F266:F267" si="10">D266*E266</f>
        <v>0</v>
      </c>
    </row>
    <row r="267" spans="1:6">
      <c r="A267" s="9"/>
      <c r="B267" s="678" t="s">
        <v>98</v>
      </c>
      <c r="C267" s="10" t="s">
        <v>35</v>
      </c>
      <c r="D267" s="11">
        <v>50</v>
      </c>
      <c r="E267" s="666"/>
      <c r="F267" s="666">
        <f t="shared" si="10"/>
        <v>0</v>
      </c>
    </row>
    <row r="268" spans="1:6" s="603" customFormat="1">
      <c r="A268" s="9"/>
      <c r="B268" s="680"/>
      <c r="C268" s="10"/>
      <c r="D268" s="11"/>
      <c r="E268" s="667"/>
      <c r="F268" s="667"/>
    </row>
    <row r="269" spans="1:6" s="603" customFormat="1" ht="95.25" customHeight="1">
      <c r="A269" s="9" t="str">
        <f>A$243&amp;COUNTA(A$243:A267)&amp;"."</f>
        <v>6.8.</v>
      </c>
      <c r="B269" s="681" t="s">
        <v>99</v>
      </c>
      <c r="C269" s="10"/>
      <c r="D269" s="11"/>
      <c r="E269" s="667"/>
      <c r="F269" s="667"/>
    </row>
    <row r="270" spans="1:6" ht="14.25">
      <c r="A270" s="9"/>
      <c r="B270" s="678" t="s">
        <v>100</v>
      </c>
      <c r="C270" s="10" t="s">
        <v>30</v>
      </c>
      <c r="D270" s="11">
        <v>135</v>
      </c>
      <c r="E270" s="666"/>
      <c r="F270" s="666">
        <f>D270*E270</f>
        <v>0</v>
      </c>
    </row>
    <row r="271" spans="1:6" ht="14.25">
      <c r="A271" s="9"/>
      <c r="B271" s="678" t="s">
        <v>101</v>
      </c>
      <c r="C271" s="10" t="s">
        <v>30</v>
      </c>
      <c r="D271" s="11">
        <v>30</v>
      </c>
      <c r="E271" s="666"/>
      <c r="F271" s="666">
        <f>D271*E271</f>
        <v>0</v>
      </c>
    </row>
    <row r="272" spans="1:6" s="603" customFormat="1">
      <c r="A272" s="9"/>
      <c r="B272" s="680"/>
      <c r="C272" s="10"/>
      <c r="D272" s="11"/>
      <c r="E272" s="667"/>
      <c r="F272" s="667"/>
    </row>
    <row r="273" spans="1:6" s="603" customFormat="1" ht="144.75" customHeight="1">
      <c r="A273" s="9" t="str">
        <f>A$243&amp;COUNTA(A$243:A272)&amp;"."</f>
        <v>6.9.</v>
      </c>
      <c r="B273" s="681" t="s">
        <v>57</v>
      </c>
      <c r="C273" s="10"/>
      <c r="D273" s="11"/>
      <c r="E273" s="667"/>
      <c r="F273" s="667"/>
    </row>
    <row r="274" spans="1:6">
      <c r="A274" s="9"/>
      <c r="B274" s="678"/>
      <c r="C274" s="10" t="s">
        <v>35</v>
      </c>
      <c r="D274" s="11">
        <v>320</v>
      </c>
      <c r="E274" s="666"/>
      <c r="F274" s="666">
        <f>D274*E274</f>
        <v>0</v>
      </c>
    </row>
    <row r="275" spans="1:6" s="603" customFormat="1">
      <c r="A275" s="9"/>
      <c r="B275" s="680"/>
      <c r="C275" s="10"/>
      <c r="D275" s="11"/>
      <c r="E275" s="667"/>
      <c r="F275" s="667"/>
    </row>
    <row r="276" spans="1:6" s="603" customFormat="1" ht="106.5" customHeight="1">
      <c r="A276" s="9" t="str">
        <f>A$243&amp;COUNTA(A$243:A275)&amp;"."</f>
        <v>6.10.</v>
      </c>
      <c r="B276" s="681" t="s">
        <v>102</v>
      </c>
      <c r="C276" s="10"/>
      <c r="D276" s="11"/>
      <c r="E276" s="667"/>
      <c r="F276" s="667"/>
    </row>
    <row r="277" spans="1:6">
      <c r="A277" s="9"/>
      <c r="B277" s="678"/>
      <c r="C277" s="10" t="s">
        <v>35</v>
      </c>
      <c r="D277" s="11">
        <v>20</v>
      </c>
      <c r="E277" s="666"/>
      <c r="F277" s="666">
        <f t="shared" ref="F277" si="11">D277*E277</f>
        <v>0</v>
      </c>
    </row>
    <row r="278" spans="1:6" s="603" customFormat="1" ht="11.25" customHeight="1">
      <c r="A278" s="9"/>
      <c r="B278" s="680"/>
      <c r="C278" s="10"/>
      <c r="D278" s="11"/>
      <c r="E278" s="667"/>
      <c r="F278" s="667"/>
    </row>
    <row r="279" spans="1:6" s="603" customFormat="1" ht="40.5" customHeight="1">
      <c r="A279" s="9" t="str">
        <f>A$243&amp;COUNTA(A$243:A278)&amp;"."</f>
        <v>6.11.</v>
      </c>
      <c r="B279" s="681" t="s">
        <v>58</v>
      </c>
      <c r="C279" s="10"/>
      <c r="D279" s="11"/>
      <c r="E279" s="667"/>
      <c r="F279" s="667"/>
    </row>
    <row r="280" spans="1:6">
      <c r="A280" s="9"/>
      <c r="B280" s="678" t="s">
        <v>44</v>
      </c>
      <c r="C280" s="10" t="s">
        <v>27</v>
      </c>
      <c r="D280" s="11">
        <v>100</v>
      </c>
      <c r="E280" s="666"/>
      <c r="F280" s="666">
        <f>D280*E280</f>
        <v>0</v>
      </c>
    </row>
    <row r="281" spans="1:6" s="603" customFormat="1" ht="11.25" customHeight="1">
      <c r="A281" s="9"/>
      <c r="B281" s="680"/>
      <c r="C281" s="10"/>
      <c r="D281" s="11"/>
      <c r="E281" s="667"/>
      <c r="F281" s="667"/>
    </row>
    <row r="282" spans="1:6" s="603" customFormat="1" ht="29.25" customHeight="1">
      <c r="A282" s="9" t="str">
        <f>A$243&amp;COUNTA(A$243:A281)&amp;"."</f>
        <v>6.12.</v>
      </c>
      <c r="B282" s="681" t="s">
        <v>37</v>
      </c>
      <c r="C282" s="10"/>
      <c r="D282" s="11"/>
      <c r="E282" s="667"/>
      <c r="F282" s="667"/>
    </row>
    <row r="283" spans="1:6">
      <c r="A283" s="9"/>
      <c r="B283" s="665"/>
      <c r="C283" s="10" t="s">
        <v>34</v>
      </c>
      <c r="D283" s="11">
        <v>1</v>
      </c>
      <c r="E283" s="666"/>
      <c r="F283" s="666">
        <f>D283*E283</f>
        <v>0</v>
      </c>
    </row>
    <row r="284" spans="1:6" s="603" customFormat="1" ht="9" customHeight="1">
      <c r="A284" s="9"/>
      <c r="B284" s="680"/>
      <c r="C284" s="10"/>
      <c r="D284" s="11"/>
      <c r="E284" s="667"/>
      <c r="F284" s="667"/>
    </row>
    <row r="285" spans="1:6">
      <c r="A285" s="20" t="str">
        <f>A243</f>
        <v>6.</v>
      </c>
      <c r="B285" s="670" t="str">
        <f>B243&amp;" UKUPNO:"</f>
        <v>GRAĐEVINSKI RADOVI UZ EKI i HEP UKUPNO:</v>
      </c>
      <c r="C285" s="10"/>
      <c r="D285" s="11"/>
      <c r="E285" s="668"/>
      <c r="F285" s="671">
        <f>SUM(F246:F284)</f>
        <v>0</v>
      </c>
    </row>
    <row r="286" spans="1:6">
      <c r="A286" s="20"/>
      <c r="B286" s="670"/>
      <c r="C286" s="10"/>
      <c r="D286" s="11"/>
      <c r="E286" s="668"/>
      <c r="F286" s="671"/>
    </row>
    <row r="287" spans="1:6">
      <c r="A287" s="20"/>
      <c r="B287" s="670"/>
      <c r="C287" s="10"/>
      <c r="D287" s="11"/>
      <c r="E287" s="668"/>
      <c r="F287" s="671"/>
    </row>
    <row r="288" spans="1:6">
      <c r="A288" s="20"/>
      <c r="B288" s="670"/>
      <c r="C288" s="10"/>
      <c r="D288" s="11"/>
      <c r="E288" s="668"/>
      <c r="F288" s="671"/>
    </row>
    <row r="289" spans="1:6">
      <c r="E289" s="672"/>
      <c r="F289" s="673"/>
    </row>
    <row r="290" spans="1:6">
      <c r="E290" s="672"/>
      <c r="F290" s="673"/>
    </row>
    <row r="291" spans="1:6">
      <c r="A291" s="690"/>
      <c r="B291" s="691" t="s">
        <v>12</v>
      </c>
      <c r="E291" s="672"/>
      <c r="F291" s="692" t="s">
        <v>11</v>
      </c>
    </row>
    <row r="292" spans="1:6">
      <c r="E292" s="693"/>
      <c r="F292" s="693"/>
    </row>
    <row r="293" spans="1:6">
      <c r="A293" s="20" t="str">
        <f>A5</f>
        <v>1.</v>
      </c>
      <c r="B293" s="735" t="str">
        <f>B5</f>
        <v>PRIPREMNI RADOVI</v>
      </c>
      <c r="C293" s="735"/>
      <c r="D293" s="735"/>
      <c r="E293" s="694"/>
      <c r="F293" s="695">
        <f>F22</f>
        <v>0</v>
      </c>
    </row>
    <row r="294" spans="1:6">
      <c r="E294" s="693"/>
      <c r="F294" s="693"/>
    </row>
    <row r="295" spans="1:6">
      <c r="A295" s="20" t="str">
        <f>A26</f>
        <v>2.</v>
      </c>
      <c r="B295" s="735" t="str">
        <f>B26</f>
        <v>ZAMJENA SVJETILJKI JAVNE RASVJETE</v>
      </c>
      <c r="C295" s="735"/>
      <c r="D295" s="735"/>
      <c r="E295" s="694"/>
      <c r="F295" s="695">
        <f>F95</f>
        <v>0</v>
      </c>
    </row>
    <row r="296" spans="1:6">
      <c r="E296" s="693"/>
      <c r="F296" s="693"/>
    </row>
    <row r="297" spans="1:6">
      <c r="A297" s="20" t="str">
        <f>A99</f>
        <v>3.</v>
      </c>
      <c r="B297" s="734" t="str">
        <f>B99</f>
        <v>KABELSKA KANALIZACIJA ZA EKI</v>
      </c>
      <c r="C297" s="735"/>
      <c r="D297" s="735"/>
      <c r="E297" s="694"/>
      <c r="F297" s="695">
        <f>F141</f>
        <v>0</v>
      </c>
    </row>
    <row r="298" spans="1:6">
      <c r="E298" s="693"/>
      <c r="F298" s="693"/>
    </row>
    <row r="299" spans="1:6">
      <c r="A299" s="20" t="str">
        <f>A145</f>
        <v>4.</v>
      </c>
      <c r="B299" s="734" t="str">
        <f>B145</f>
        <v>ZAŠTITA KABELSKE KANALIZACIJE HT-a</v>
      </c>
      <c r="C299" s="735"/>
      <c r="D299" s="735"/>
      <c r="E299" s="694"/>
      <c r="F299" s="695">
        <f>F194</f>
        <v>0</v>
      </c>
    </row>
    <row r="300" spans="1:6">
      <c r="E300" s="672"/>
      <c r="F300" s="673"/>
    </row>
    <row r="301" spans="1:6">
      <c r="A301" s="20" t="str">
        <f>A198</f>
        <v>5.</v>
      </c>
      <c r="B301" s="734" t="str">
        <f>B198</f>
        <v>PREKOPI I ZAŠTITA ZA HEP ODS</v>
      </c>
      <c r="C301" s="735"/>
      <c r="D301" s="735"/>
      <c r="E301" s="672"/>
      <c r="F301" s="695">
        <f>F239</f>
        <v>0</v>
      </c>
    </row>
    <row r="302" spans="1:6">
      <c r="E302" s="672"/>
      <c r="F302" s="673"/>
    </row>
    <row r="303" spans="1:6">
      <c r="A303" s="20" t="str">
        <f>A243</f>
        <v>6.</v>
      </c>
      <c r="B303" s="734" t="str">
        <f>B243</f>
        <v>GRAĐEVINSKI RADOVI UZ EKI i HEP</v>
      </c>
      <c r="C303" s="735"/>
      <c r="D303" s="735"/>
      <c r="E303" s="672"/>
      <c r="F303" s="695">
        <f>F285</f>
        <v>0</v>
      </c>
    </row>
    <row r="304" spans="1:6">
      <c r="E304" s="672"/>
      <c r="F304" s="673"/>
    </row>
    <row r="305" spans="1:6">
      <c r="A305" s="29"/>
      <c r="B305" s="696" t="s">
        <v>17</v>
      </c>
      <c r="C305" s="30"/>
      <c r="D305" s="31"/>
      <c r="E305" s="697"/>
      <c r="F305" s="698">
        <f>SUM(F293:F304)</f>
        <v>0</v>
      </c>
    </row>
    <row r="309" spans="1:6">
      <c r="B309" s="21"/>
      <c r="C309" s="13"/>
      <c r="D309" s="12"/>
      <c r="E309" s="12"/>
      <c r="F309" s="14"/>
    </row>
    <row r="310" spans="1:6">
      <c r="B310" s="21"/>
      <c r="C310" s="13"/>
      <c r="D310" s="12"/>
      <c r="E310" s="12"/>
      <c r="F310" s="14"/>
    </row>
    <row r="311" spans="1:6">
      <c r="B311" s="22"/>
      <c r="C311" s="15"/>
      <c r="D311" s="16"/>
      <c r="E311" s="16"/>
      <c r="F311" s="17"/>
    </row>
    <row r="312" spans="1:6">
      <c r="B312" s="22"/>
      <c r="C312" s="13"/>
      <c r="D312" s="16"/>
      <c r="E312" s="16"/>
      <c r="F312" s="14"/>
    </row>
  </sheetData>
  <mergeCells count="7">
    <mergeCell ref="B301:D301"/>
    <mergeCell ref="B303:D303"/>
    <mergeCell ref="E1:F1"/>
    <mergeCell ref="B293:D293"/>
    <mergeCell ref="B295:D295"/>
    <mergeCell ref="B297:D297"/>
    <mergeCell ref="B299:D299"/>
  </mergeCells>
  <printOptions horizontalCentered="1"/>
  <pageMargins left="0.98425196850393704" right="0.98425196850393704" top="0.51181102362204722" bottom="0.98425196850393704" header="0.19685039370078741" footer="0.70866141732283472"/>
  <pageSetup paperSize="9" scale="77" orientation="portrait" r:id="rId1"/>
  <headerFooter scaleWithDoc="0">
    <oddHeader xml:space="preserve">&amp;CTROŠKOVNIK ELEKTROINSTALATERSKIH RADOVA </oddHeader>
  </headerFooter>
  <rowBreaks count="7" manualBreakCount="7">
    <brk id="98" max="5" man="1"/>
    <brk id="125" max="5" man="1"/>
    <brk id="176" max="5" man="1"/>
    <brk id="205" max="5" man="1"/>
    <brk id="232" max="5" man="1"/>
    <brk id="253" max="5" man="1"/>
    <brk id="32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DCB4-637D-4EB5-BAB7-52B711E879A0}">
  <sheetPr>
    <tabColor rgb="FF002060"/>
  </sheetPr>
  <dimension ref="A1:R2122"/>
  <sheetViews>
    <sheetView view="pageLayout" topLeftCell="A7" zoomScaleNormal="90" zoomScaleSheetLayoutView="75" workbookViewId="0">
      <selection activeCell="E10" sqref="E10"/>
    </sheetView>
  </sheetViews>
  <sheetFormatPr defaultRowHeight="14.25"/>
  <cols>
    <col min="1" max="1" width="9.42578125" style="36" customWidth="1"/>
    <col min="2" max="2" width="49.85546875" style="36" customWidth="1"/>
    <col min="3" max="3" width="6.28515625" style="155" customWidth="1"/>
    <col min="4" max="4" width="12.28515625" style="151" customWidth="1"/>
    <col min="5" max="5" width="18.85546875" style="595" customWidth="1"/>
    <col min="6" max="6" width="9.28515625" style="596" customWidth="1"/>
    <col min="7" max="7" width="9.140625" style="36"/>
    <col min="8" max="8" width="11.85546875" style="36" bestFit="1" customWidth="1"/>
    <col min="9" max="256" width="9.140625" style="36"/>
    <col min="257" max="257" width="9.42578125" style="36" customWidth="1"/>
    <col min="258" max="258" width="42.5703125" style="36" customWidth="1"/>
    <col min="259" max="259" width="13.42578125" style="36" customWidth="1"/>
    <col min="260" max="260" width="12.28515625" style="36" customWidth="1"/>
    <col min="261" max="261" width="14.42578125" style="36" customWidth="1"/>
    <col min="262" max="262" width="16.140625" style="36" customWidth="1"/>
    <col min="263" max="263" width="9.140625" style="36"/>
    <col min="264" max="264" width="11.85546875" style="36" bestFit="1" customWidth="1"/>
    <col min="265" max="512" width="9.140625" style="36"/>
    <col min="513" max="513" width="9.42578125" style="36" customWidth="1"/>
    <col min="514" max="514" width="42.5703125" style="36" customWidth="1"/>
    <col min="515" max="515" width="13.42578125" style="36" customWidth="1"/>
    <col min="516" max="516" width="12.28515625" style="36" customWidth="1"/>
    <col min="517" max="517" width="14.42578125" style="36" customWidth="1"/>
    <col min="518" max="518" width="16.140625" style="36" customWidth="1"/>
    <col min="519" max="519" width="9.140625" style="36"/>
    <col min="520" max="520" width="11.85546875" style="36" bestFit="1" customWidth="1"/>
    <col min="521" max="768" width="9.140625" style="36"/>
    <col min="769" max="769" width="9.42578125" style="36" customWidth="1"/>
    <col min="770" max="770" width="42.5703125" style="36" customWidth="1"/>
    <col min="771" max="771" width="13.42578125" style="36" customWidth="1"/>
    <col min="772" max="772" width="12.28515625" style="36" customWidth="1"/>
    <col min="773" max="773" width="14.42578125" style="36" customWidth="1"/>
    <col min="774" max="774" width="16.140625" style="36" customWidth="1"/>
    <col min="775" max="775" width="9.140625" style="36"/>
    <col min="776" max="776" width="11.85546875" style="36" bestFit="1" customWidth="1"/>
    <col min="777" max="1024" width="9.140625" style="36"/>
    <col min="1025" max="1025" width="9.42578125" style="36" customWidth="1"/>
    <col min="1026" max="1026" width="42.5703125" style="36" customWidth="1"/>
    <col min="1027" max="1027" width="13.42578125" style="36" customWidth="1"/>
    <col min="1028" max="1028" width="12.28515625" style="36" customWidth="1"/>
    <col min="1029" max="1029" width="14.42578125" style="36" customWidth="1"/>
    <col min="1030" max="1030" width="16.140625" style="36" customWidth="1"/>
    <col min="1031" max="1031" width="9.140625" style="36"/>
    <col min="1032" max="1032" width="11.85546875" style="36" bestFit="1" customWidth="1"/>
    <col min="1033" max="1280" width="9.140625" style="36"/>
    <col min="1281" max="1281" width="9.42578125" style="36" customWidth="1"/>
    <col min="1282" max="1282" width="42.5703125" style="36" customWidth="1"/>
    <col min="1283" max="1283" width="13.42578125" style="36" customWidth="1"/>
    <col min="1284" max="1284" width="12.28515625" style="36" customWidth="1"/>
    <col min="1285" max="1285" width="14.42578125" style="36" customWidth="1"/>
    <col min="1286" max="1286" width="16.140625" style="36" customWidth="1"/>
    <col min="1287" max="1287" width="9.140625" style="36"/>
    <col min="1288" max="1288" width="11.85546875" style="36" bestFit="1" customWidth="1"/>
    <col min="1289" max="1536" width="9.140625" style="36"/>
    <col min="1537" max="1537" width="9.42578125" style="36" customWidth="1"/>
    <col min="1538" max="1538" width="42.5703125" style="36" customWidth="1"/>
    <col min="1539" max="1539" width="13.42578125" style="36" customWidth="1"/>
    <col min="1540" max="1540" width="12.28515625" style="36" customWidth="1"/>
    <col min="1541" max="1541" width="14.42578125" style="36" customWidth="1"/>
    <col min="1542" max="1542" width="16.140625" style="36" customWidth="1"/>
    <col min="1543" max="1543" width="9.140625" style="36"/>
    <col min="1544" max="1544" width="11.85546875" style="36" bestFit="1" customWidth="1"/>
    <col min="1545" max="1792" width="9.140625" style="36"/>
    <col min="1793" max="1793" width="9.42578125" style="36" customWidth="1"/>
    <col min="1794" max="1794" width="42.5703125" style="36" customWidth="1"/>
    <col min="1795" max="1795" width="13.42578125" style="36" customWidth="1"/>
    <col min="1796" max="1796" width="12.28515625" style="36" customWidth="1"/>
    <col min="1797" max="1797" width="14.42578125" style="36" customWidth="1"/>
    <col min="1798" max="1798" width="16.140625" style="36" customWidth="1"/>
    <col min="1799" max="1799" width="9.140625" style="36"/>
    <col min="1800" max="1800" width="11.85546875" style="36" bestFit="1" customWidth="1"/>
    <col min="1801" max="2048" width="9.140625" style="36"/>
    <col min="2049" max="2049" width="9.42578125" style="36" customWidth="1"/>
    <col min="2050" max="2050" width="42.5703125" style="36" customWidth="1"/>
    <col min="2051" max="2051" width="13.42578125" style="36" customWidth="1"/>
    <col min="2052" max="2052" width="12.28515625" style="36" customWidth="1"/>
    <col min="2053" max="2053" width="14.42578125" style="36" customWidth="1"/>
    <col min="2054" max="2054" width="16.140625" style="36" customWidth="1"/>
    <col min="2055" max="2055" width="9.140625" style="36"/>
    <col min="2056" max="2056" width="11.85546875" style="36" bestFit="1" customWidth="1"/>
    <col min="2057" max="2304" width="9.140625" style="36"/>
    <col min="2305" max="2305" width="9.42578125" style="36" customWidth="1"/>
    <col min="2306" max="2306" width="42.5703125" style="36" customWidth="1"/>
    <col min="2307" max="2307" width="13.42578125" style="36" customWidth="1"/>
    <col min="2308" max="2308" width="12.28515625" style="36" customWidth="1"/>
    <col min="2309" max="2309" width="14.42578125" style="36" customWidth="1"/>
    <col min="2310" max="2310" width="16.140625" style="36" customWidth="1"/>
    <col min="2311" max="2311" width="9.140625" style="36"/>
    <col min="2312" max="2312" width="11.85546875" style="36" bestFit="1" customWidth="1"/>
    <col min="2313" max="2560" width="9.140625" style="36"/>
    <col min="2561" max="2561" width="9.42578125" style="36" customWidth="1"/>
    <col min="2562" max="2562" width="42.5703125" style="36" customWidth="1"/>
    <col min="2563" max="2563" width="13.42578125" style="36" customWidth="1"/>
    <col min="2564" max="2564" width="12.28515625" style="36" customWidth="1"/>
    <col min="2565" max="2565" width="14.42578125" style="36" customWidth="1"/>
    <col min="2566" max="2566" width="16.140625" style="36" customWidth="1"/>
    <col min="2567" max="2567" width="9.140625" style="36"/>
    <col min="2568" max="2568" width="11.85546875" style="36" bestFit="1" customWidth="1"/>
    <col min="2569" max="2816" width="9.140625" style="36"/>
    <col min="2817" max="2817" width="9.42578125" style="36" customWidth="1"/>
    <col min="2818" max="2818" width="42.5703125" style="36" customWidth="1"/>
    <col min="2819" max="2819" width="13.42578125" style="36" customWidth="1"/>
    <col min="2820" max="2820" width="12.28515625" style="36" customWidth="1"/>
    <col min="2821" max="2821" width="14.42578125" style="36" customWidth="1"/>
    <col min="2822" max="2822" width="16.140625" style="36" customWidth="1"/>
    <col min="2823" max="2823" width="9.140625" style="36"/>
    <col min="2824" max="2824" width="11.85546875" style="36" bestFit="1" customWidth="1"/>
    <col min="2825" max="3072" width="9.140625" style="36"/>
    <col min="3073" max="3073" width="9.42578125" style="36" customWidth="1"/>
    <col min="3074" max="3074" width="42.5703125" style="36" customWidth="1"/>
    <col min="3075" max="3075" width="13.42578125" style="36" customWidth="1"/>
    <col min="3076" max="3076" width="12.28515625" style="36" customWidth="1"/>
    <col min="3077" max="3077" width="14.42578125" style="36" customWidth="1"/>
    <col min="3078" max="3078" width="16.140625" style="36" customWidth="1"/>
    <col min="3079" max="3079" width="9.140625" style="36"/>
    <col min="3080" max="3080" width="11.85546875" style="36" bestFit="1" customWidth="1"/>
    <col min="3081" max="3328" width="9.140625" style="36"/>
    <col min="3329" max="3329" width="9.42578125" style="36" customWidth="1"/>
    <col min="3330" max="3330" width="42.5703125" style="36" customWidth="1"/>
    <col min="3331" max="3331" width="13.42578125" style="36" customWidth="1"/>
    <col min="3332" max="3332" width="12.28515625" style="36" customWidth="1"/>
    <col min="3333" max="3333" width="14.42578125" style="36" customWidth="1"/>
    <col min="3334" max="3334" width="16.140625" style="36" customWidth="1"/>
    <col min="3335" max="3335" width="9.140625" style="36"/>
    <col min="3336" max="3336" width="11.85546875" style="36" bestFit="1" customWidth="1"/>
    <col min="3337" max="3584" width="9.140625" style="36"/>
    <col min="3585" max="3585" width="9.42578125" style="36" customWidth="1"/>
    <col min="3586" max="3586" width="42.5703125" style="36" customWidth="1"/>
    <col min="3587" max="3587" width="13.42578125" style="36" customWidth="1"/>
    <col min="3588" max="3588" width="12.28515625" style="36" customWidth="1"/>
    <col min="3589" max="3589" width="14.42578125" style="36" customWidth="1"/>
    <col min="3590" max="3590" width="16.140625" style="36" customWidth="1"/>
    <col min="3591" max="3591" width="9.140625" style="36"/>
    <col min="3592" max="3592" width="11.85546875" style="36" bestFit="1" customWidth="1"/>
    <col min="3593" max="3840" width="9.140625" style="36"/>
    <col min="3841" max="3841" width="9.42578125" style="36" customWidth="1"/>
    <col min="3842" max="3842" width="42.5703125" style="36" customWidth="1"/>
    <col min="3843" max="3843" width="13.42578125" style="36" customWidth="1"/>
    <col min="3844" max="3844" width="12.28515625" style="36" customWidth="1"/>
    <col min="3845" max="3845" width="14.42578125" style="36" customWidth="1"/>
    <col min="3846" max="3846" width="16.140625" style="36" customWidth="1"/>
    <col min="3847" max="3847" width="9.140625" style="36"/>
    <col min="3848" max="3848" width="11.85546875" style="36" bestFit="1" customWidth="1"/>
    <col min="3849" max="4096" width="9.140625" style="36"/>
    <col min="4097" max="4097" width="9.42578125" style="36" customWidth="1"/>
    <col min="4098" max="4098" width="42.5703125" style="36" customWidth="1"/>
    <col min="4099" max="4099" width="13.42578125" style="36" customWidth="1"/>
    <col min="4100" max="4100" width="12.28515625" style="36" customWidth="1"/>
    <col min="4101" max="4101" width="14.42578125" style="36" customWidth="1"/>
    <col min="4102" max="4102" width="16.140625" style="36" customWidth="1"/>
    <col min="4103" max="4103" width="9.140625" style="36"/>
    <col min="4104" max="4104" width="11.85546875" style="36" bestFit="1" customWidth="1"/>
    <col min="4105" max="4352" width="9.140625" style="36"/>
    <col min="4353" max="4353" width="9.42578125" style="36" customWidth="1"/>
    <col min="4354" max="4354" width="42.5703125" style="36" customWidth="1"/>
    <col min="4355" max="4355" width="13.42578125" style="36" customWidth="1"/>
    <col min="4356" max="4356" width="12.28515625" style="36" customWidth="1"/>
    <col min="4357" max="4357" width="14.42578125" style="36" customWidth="1"/>
    <col min="4358" max="4358" width="16.140625" style="36" customWidth="1"/>
    <col min="4359" max="4359" width="9.140625" style="36"/>
    <col min="4360" max="4360" width="11.85546875" style="36" bestFit="1" customWidth="1"/>
    <col min="4361" max="4608" width="9.140625" style="36"/>
    <col min="4609" max="4609" width="9.42578125" style="36" customWidth="1"/>
    <col min="4610" max="4610" width="42.5703125" style="36" customWidth="1"/>
    <col min="4611" max="4611" width="13.42578125" style="36" customWidth="1"/>
    <col min="4612" max="4612" width="12.28515625" style="36" customWidth="1"/>
    <col min="4613" max="4613" width="14.42578125" style="36" customWidth="1"/>
    <col min="4614" max="4614" width="16.140625" style="36" customWidth="1"/>
    <col min="4615" max="4615" width="9.140625" style="36"/>
    <col min="4616" max="4616" width="11.85546875" style="36" bestFit="1" customWidth="1"/>
    <col min="4617" max="4864" width="9.140625" style="36"/>
    <col min="4865" max="4865" width="9.42578125" style="36" customWidth="1"/>
    <col min="4866" max="4866" width="42.5703125" style="36" customWidth="1"/>
    <col min="4867" max="4867" width="13.42578125" style="36" customWidth="1"/>
    <col min="4868" max="4868" width="12.28515625" style="36" customWidth="1"/>
    <col min="4869" max="4869" width="14.42578125" style="36" customWidth="1"/>
    <col min="4870" max="4870" width="16.140625" style="36" customWidth="1"/>
    <col min="4871" max="4871" width="9.140625" style="36"/>
    <col min="4872" max="4872" width="11.85546875" style="36" bestFit="1" customWidth="1"/>
    <col min="4873" max="5120" width="9.140625" style="36"/>
    <col min="5121" max="5121" width="9.42578125" style="36" customWidth="1"/>
    <col min="5122" max="5122" width="42.5703125" style="36" customWidth="1"/>
    <col min="5123" max="5123" width="13.42578125" style="36" customWidth="1"/>
    <col min="5124" max="5124" width="12.28515625" style="36" customWidth="1"/>
    <col min="5125" max="5125" width="14.42578125" style="36" customWidth="1"/>
    <col min="5126" max="5126" width="16.140625" style="36" customWidth="1"/>
    <col min="5127" max="5127" width="9.140625" style="36"/>
    <col min="5128" max="5128" width="11.85546875" style="36" bestFit="1" customWidth="1"/>
    <col min="5129" max="5376" width="9.140625" style="36"/>
    <col min="5377" max="5377" width="9.42578125" style="36" customWidth="1"/>
    <col min="5378" max="5378" width="42.5703125" style="36" customWidth="1"/>
    <col min="5379" max="5379" width="13.42578125" style="36" customWidth="1"/>
    <col min="5380" max="5380" width="12.28515625" style="36" customWidth="1"/>
    <col min="5381" max="5381" width="14.42578125" style="36" customWidth="1"/>
    <col min="5382" max="5382" width="16.140625" style="36" customWidth="1"/>
    <col min="5383" max="5383" width="9.140625" style="36"/>
    <col min="5384" max="5384" width="11.85546875" style="36" bestFit="1" customWidth="1"/>
    <col min="5385" max="5632" width="9.140625" style="36"/>
    <col min="5633" max="5633" width="9.42578125" style="36" customWidth="1"/>
    <col min="5634" max="5634" width="42.5703125" style="36" customWidth="1"/>
    <col min="5635" max="5635" width="13.42578125" style="36" customWidth="1"/>
    <col min="5636" max="5636" width="12.28515625" style="36" customWidth="1"/>
    <col min="5637" max="5637" width="14.42578125" style="36" customWidth="1"/>
    <col min="5638" max="5638" width="16.140625" style="36" customWidth="1"/>
    <col min="5639" max="5639" width="9.140625" style="36"/>
    <col min="5640" max="5640" width="11.85546875" style="36" bestFit="1" customWidth="1"/>
    <col min="5641" max="5888" width="9.140625" style="36"/>
    <col min="5889" max="5889" width="9.42578125" style="36" customWidth="1"/>
    <col min="5890" max="5890" width="42.5703125" style="36" customWidth="1"/>
    <col min="5891" max="5891" width="13.42578125" style="36" customWidth="1"/>
    <col min="5892" max="5892" width="12.28515625" style="36" customWidth="1"/>
    <col min="5893" max="5893" width="14.42578125" style="36" customWidth="1"/>
    <col min="5894" max="5894" width="16.140625" style="36" customWidth="1"/>
    <col min="5895" max="5895" width="9.140625" style="36"/>
    <col min="5896" max="5896" width="11.85546875" style="36" bestFit="1" customWidth="1"/>
    <col min="5897" max="6144" width="9.140625" style="36"/>
    <col min="6145" max="6145" width="9.42578125" style="36" customWidth="1"/>
    <col min="6146" max="6146" width="42.5703125" style="36" customWidth="1"/>
    <col min="6147" max="6147" width="13.42578125" style="36" customWidth="1"/>
    <col min="6148" max="6148" width="12.28515625" style="36" customWidth="1"/>
    <col min="6149" max="6149" width="14.42578125" style="36" customWidth="1"/>
    <col min="6150" max="6150" width="16.140625" style="36" customWidth="1"/>
    <col min="6151" max="6151" width="9.140625" style="36"/>
    <col min="6152" max="6152" width="11.85546875" style="36" bestFit="1" customWidth="1"/>
    <col min="6153" max="6400" width="9.140625" style="36"/>
    <col min="6401" max="6401" width="9.42578125" style="36" customWidth="1"/>
    <col min="6402" max="6402" width="42.5703125" style="36" customWidth="1"/>
    <col min="6403" max="6403" width="13.42578125" style="36" customWidth="1"/>
    <col min="6404" max="6404" width="12.28515625" style="36" customWidth="1"/>
    <col min="6405" max="6405" width="14.42578125" style="36" customWidth="1"/>
    <col min="6406" max="6406" width="16.140625" style="36" customWidth="1"/>
    <col min="6407" max="6407" width="9.140625" style="36"/>
    <col min="6408" max="6408" width="11.85546875" style="36" bestFit="1" customWidth="1"/>
    <col min="6409" max="6656" width="9.140625" style="36"/>
    <col min="6657" max="6657" width="9.42578125" style="36" customWidth="1"/>
    <col min="6658" max="6658" width="42.5703125" style="36" customWidth="1"/>
    <col min="6659" max="6659" width="13.42578125" style="36" customWidth="1"/>
    <col min="6660" max="6660" width="12.28515625" style="36" customWidth="1"/>
    <col min="6661" max="6661" width="14.42578125" style="36" customWidth="1"/>
    <col min="6662" max="6662" width="16.140625" style="36" customWidth="1"/>
    <col min="6663" max="6663" width="9.140625" style="36"/>
    <col min="6664" max="6664" width="11.85546875" style="36" bestFit="1" customWidth="1"/>
    <col min="6665" max="6912" width="9.140625" style="36"/>
    <col min="6913" max="6913" width="9.42578125" style="36" customWidth="1"/>
    <col min="6914" max="6914" width="42.5703125" style="36" customWidth="1"/>
    <col min="6915" max="6915" width="13.42578125" style="36" customWidth="1"/>
    <col min="6916" max="6916" width="12.28515625" style="36" customWidth="1"/>
    <col min="6917" max="6917" width="14.42578125" style="36" customWidth="1"/>
    <col min="6918" max="6918" width="16.140625" style="36" customWidth="1"/>
    <col min="6919" max="6919" width="9.140625" style="36"/>
    <col min="6920" max="6920" width="11.85546875" style="36" bestFit="1" customWidth="1"/>
    <col min="6921" max="7168" width="9.140625" style="36"/>
    <col min="7169" max="7169" width="9.42578125" style="36" customWidth="1"/>
    <col min="7170" max="7170" width="42.5703125" style="36" customWidth="1"/>
    <col min="7171" max="7171" width="13.42578125" style="36" customWidth="1"/>
    <col min="7172" max="7172" width="12.28515625" style="36" customWidth="1"/>
    <col min="7173" max="7173" width="14.42578125" style="36" customWidth="1"/>
    <col min="7174" max="7174" width="16.140625" style="36" customWidth="1"/>
    <col min="7175" max="7175" width="9.140625" style="36"/>
    <col min="7176" max="7176" width="11.85546875" style="36" bestFit="1" customWidth="1"/>
    <col min="7177" max="7424" width="9.140625" style="36"/>
    <col min="7425" max="7425" width="9.42578125" style="36" customWidth="1"/>
    <col min="7426" max="7426" width="42.5703125" style="36" customWidth="1"/>
    <col min="7427" max="7427" width="13.42578125" style="36" customWidth="1"/>
    <col min="7428" max="7428" width="12.28515625" style="36" customWidth="1"/>
    <col min="7429" max="7429" width="14.42578125" style="36" customWidth="1"/>
    <col min="7430" max="7430" width="16.140625" style="36" customWidth="1"/>
    <col min="7431" max="7431" width="9.140625" style="36"/>
    <col min="7432" max="7432" width="11.85546875" style="36" bestFit="1" customWidth="1"/>
    <col min="7433" max="7680" width="9.140625" style="36"/>
    <col min="7681" max="7681" width="9.42578125" style="36" customWidth="1"/>
    <col min="7682" max="7682" width="42.5703125" style="36" customWidth="1"/>
    <col min="7683" max="7683" width="13.42578125" style="36" customWidth="1"/>
    <col min="7684" max="7684" width="12.28515625" style="36" customWidth="1"/>
    <col min="7685" max="7685" width="14.42578125" style="36" customWidth="1"/>
    <col min="7686" max="7686" width="16.140625" style="36" customWidth="1"/>
    <col min="7687" max="7687" width="9.140625" style="36"/>
    <col min="7688" max="7688" width="11.85546875" style="36" bestFit="1" customWidth="1"/>
    <col min="7689" max="7936" width="9.140625" style="36"/>
    <col min="7937" max="7937" width="9.42578125" style="36" customWidth="1"/>
    <col min="7938" max="7938" width="42.5703125" style="36" customWidth="1"/>
    <col min="7939" max="7939" width="13.42578125" style="36" customWidth="1"/>
    <col min="7940" max="7940" width="12.28515625" style="36" customWidth="1"/>
    <col min="7941" max="7941" width="14.42578125" style="36" customWidth="1"/>
    <col min="7942" max="7942" width="16.140625" style="36" customWidth="1"/>
    <col min="7943" max="7943" width="9.140625" style="36"/>
    <col min="7944" max="7944" width="11.85546875" style="36" bestFit="1" customWidth="1"/>
    <col min="7945" max="8192" width="9.140625" style="36"/>
    <col min="8193" max="8193" width="9.42578125" style="36" customWidth="1"/>
    <col min="8194" max="8194" width="42.5703125" style="36" customWidth="1"/>
    <col min="8195" max="8195" width="13.42578125" style="36" customWidth="1"/>
    <col min="8196" max="8196" width="12.28515625" style="36" customWidth="1"/>
    <col min="8197" max="8197" width="14.42578125" style="36" customWidth="1"/>
    <col min="8198" max="8198" width="16.140625" style="36" customWidth="1"/>
    <col min="8199" max="8199" width="9.140625" style="36"/>
    <col min="8200" max="8200" width="11.85546875" style="36" bestFit="1" customWidth="1"/>
    <col min="8201" max="8448" width="9.140625" style="36"/>
    <col min="8449" max="8449" width="9.42578125" style="36" customWidth="1"/>
    <col min="8450" max="8450" width="42.5703125" style="36" customWidth="1"/>
    <col min="8451" max="8451" width="13.42578125" style="36" customWidth="1"/>
    <col min="8452" max="8452" width="12.28515625" style="36" customWidth="1"/>
    <col min="8453" max="8453" width="14.42578125" style="36" customWidth="1"/>
    <col min="8454" max="8454" width="16.140625" style="36" customWidth="1"/>
    <col min="8455" max="8455" width="9.140625" style="36"/>
    <col min="8456" max="8456" width="11.85546875" style="36" bestFit="1" customWidth="1"/>
    <col min="8457" max="8704" width="9.140625" style="36"/>
    <col min="8705" max="8705" width="9.42578125" style="36" customWidth="1"/>
    <col min="8706" max="8706" width="42.5703125" style="36" customWidth="1"/>
    <col min="8707" max="8707" width="13.42578125" style="36" customWidth="1"/>
    <col min="8708" max="8708" width="12.28515625" style="36" customWidth="1"/>
    <col min="8709" max="8709" width="14.42578125" style="36" customWidth="1"/>
    <col min="8710" max="8710" width="16.140625" style="36" customWidth="1"/>
    <col min="8711" max="8711" width="9.140625" style="36"/>
    <col min="8712" max="8712" width="11.85546875" style="36" bestFit="1" customWidth="1"/>
    <col min="8713" max="8960" width="9.140625" style="36"/>
    <col min="8961" max="8961" width="9.42578125" style="36" customWidth="1"/>
    <col min="8962" max="8962" width="42.5703125" style="36" customWidth="1"/>
    <col min="8963" max="8963" width="13.42578125" style="36" customWidth="1"/>
    <col min="8964" max="8964" width="12.28515625" style="36" customWidth="1"/>
    <col min="8965" max="8965" width="14.42578125" style="36" customWidth="1"/>
    <col min="8966" max="8966" width="16.140625" style="36" customWidth="1"/>
    <col min="8967" max="8967" width="9.140625" style="36"/>
    <col min="8968" max="8968" width="11.85546875" style="36" bestFit="1" customWidth="1"/>
    <col min="8969" max="9216" width="9.140625" style="36"/>
    <col min="9217" max="9217" width="9.42578125" style="36" customWidth="1"/>
    <col min="9218" max="9218" width="42.5703125" style="36" customWidth="1"/>
    <col min="9219" max="9219" width="13.42578125" style="36" customWidth="1"/>
    <col min="9220" max="9220" width="12.28515625" style="36" customWidth="1"/>
    <col min="9221" max="9221" width="14.42578125" style="36" customWidth="1"/>
    <col min="9222" max="9222" width="16.140625" style="36" customWidth="1"/>
    <col min="9223" max="9223" width="9.140625" style="36"/>
    <col min="9224" max="9224" width="11.85546875" style="36" bestFit="1" customWidth="1"/>
    <col min="9225" max="9472" width="9.140625" style="36"/>
    <col min="9473" max="9473" width="9.42578125" style="36" customWidth="1"/>
    <col min="9474" max="9474" width="42.5703125" style="36" customWidth="1"/>
    <col min="9475" max="9475" width="13.42578125" style="36" customWidth="1"/>
    <col min="9476" max="9476" width="12.28515625" style="36" customWidth="1"/>
    <col min="9477" max="9477" width="14.42578125" style="36" customWidth="1"/>
    <col min="9478" max="9478" width="16.140625" style="36" customWidth="1"/>
    <col min="9479" max="9479" width="9.140625" style="36"/>
    <col min="9480" max="9480" width="11.85546875" style="36" bestFit="1" customWidth="1"/>
    <col min="9481" max="9728" width="9.140625" style="36"/>
    <col min="9729" max="9729" width="9.42578125" style="36" customWidth="1"/>
    <col min="9730" max="9730" width="42.5703125" style="36" customWidth="1"/>
    <col min="9731" max="9731" width="13.42578125" style="36" customWidth="1"/>
    <col min="9732" max="9732" width="12.28515625" style="36" customWidth="1"/>
    <col min="9733" max="9733" width="14.42578125" style="36" customWidth="1"/>
    <col min="9734" max="9734" width="16.140625" style="36" customWidth="1"/>
    <col min="9735" max="9735" width="9.140625" style="36"/>
    <col min="9736" max="9736" width="11.85546875" style="36" bestFit="1" customWidth="1"/>
    <col min="9737" max="9984" width="9.140625" style="36"/>
    <col min="9985" max="9985" width="9.42578125" style="36" customWidth="1"/>
    <col min="9986" max="9986" width="42.5703125" style="36" customWidth="1"/>
    <col min="9987" max="9987" width="13.42578125" style="36" customWidth="1"/>
    <col min="9988" max="9988" width="12.28515625" style="36" customWidth="1"/>
    <col min="9989" max="9989" width="14.42578125" style="36" customWidth="1"/>
    <col min="9990" max="9990" width="16.140625" style="36" customWidth="1"/>
    <col min="9991" max="9991" width="9.140625" style="36"/>
    <col min="9992" max="9992" width="11.85546875" style="36" bestFit="1" customWidth="1"/>
    <col min="9993" max="10240" width="9.140625" style="36"/>
    <col min="10241" max="10241" width="9.42578125" style="36" customWidth="1"/>
    <col min="10242" max="10242" width="42.5703125" style="36" customWidth="1"/>
    <col min="10243" max="10243" width="13.42578125" style="36" customWidth="1"/>
    <col min="10244" max="10244" width="12.28515625" style="36" customWidth="1"/>
    <col min="10245" max="10245" width="14.42578125" style="36" customWidth="1"/>
    <col min="10246" max="10246" width="16.140625" style="36" customWidth="1"/>
    <col min="10247" max="10247" width="9.140625" style="36"/>
    <col min="10248" max="10248" width="11.85546875" style="36" bestFit="1" customWidth="1"/>
    <col min="10249" max="10496" width="9.140625" style="36"/>
    <col min="10497" max="10497" width="9.42578125" style="36" customWidth="1"/>
    <col min="10498" max="10498" width="42.5703125" style="36" customWidth="1"/>
    <col min="10499" max="10499" width="13.42578125" style="36" customWidth="1"/>
    <col min="10500" max="10500" width="12.28515625" style="36" customWidth="1"/>
    <col min="10501" max="10501" width="14.42578125" style="36" customWidth="1"/>
    <col min="10502" max="10502" width="16.140625" style="36" customWidth="1"/>
    <col min="10503" max="10503" width="9.140625" style="36"/>
    <col min="10504" max="10504" width="11.85546875" style="36" bestFit="1" customWidth="1"/>
    <col min="10505" max="10752" width="9.140625" style="36"/>
    <col min="10753" max="10753" width="9.42578125" style="36" customWidth="1"/>
    <col min="10754" max="10754" width="42.5703125" style="36" customWidth="1"/>
    <col min="10755" max="10755" width="13.42578125" style="36" customWidth="1"/>
    <col min="10756" max="10756" width="12.28515625" style="36" customWidth="1"/>
    <col min="10757" max="10757" width="14.42578125" style="36" customWidth="1"/>
    <col min="10758" max="10758" width="16.140625" style="36" customWidth="1"/>
    <col min="10759" max="10759" width="9.140625" style="36"/>
    <col min="10760" max="10760" width="11.85546875" style="36" bestFit="1" customWidth="1"/>
    <col min="10761" max="11008" width="9.140625" style="36"/>
    <col min="11009" max="11009" width="9.42578125" style="36" customWidth="1"/>
    <col min="11010" max="11010" width="42.5703125" style="36" customWidth="1"/>
    <col min="11011" max="11011" width="13.42578125" style="36" customWidth="1"/>
    <col min="11012" max="11012" width="12.28515625" style="36" customWidth="1"/>
    <col min="11013" max="11013" width="14.42578125" style="36" customWidth="1"/>
    <col min="11014" max="11014" width="16.140625" style="36" customWidth="1"/>
    <col min="11015" max="11015" width="9.140625" style="36"/>
    <col min="11016" max="11016" width="11.85546875" style="36" bestFit="1" customWidth="1"/>
    <col min="11017" max="11264" width="9.140625" style="36"/>
    <col min="11265" max="11265" width="9.42578125" style="36" customWidth="1"/>
    <col min="11266" max="11266" width="42.5703125" style="36" customWidth="1"/>
    <col min="11267" max="11267" width="13.42578125" style="36" customWidth="1"/>
    <col min="11268" max="11268" width="12.28515625" style="36" customWidth="1"/>
    <col min="11269" max="11269" width="14.42578125" style="36" customWidth="1"/>
    <col min="11270" max="11270" width="16.140625" style="36" customWidth="1"/>
    <col min="11271" max="11271" width="9.140625" style="36"/>
    <col min="11272" max="11272" width="11.85546875" style="36" bestFit="1" customWidth="1"/>
    <col min="11273" max="11520" width="9.140625" style="36"/>
    <col min="11521" max="11521" width="9.42578125" style="36" customWidth="1"/>
    <col min="11522" max="11522" width="42.5703125" style="36" customWidth="1"/>
    <col min="11523" max="11523" width="13.42578125" style="36" customWidth="1"/>
    <col min="11524" max="11524" width="12.28515625" style="36" customWidth="1"/>
    <col min="11525" max="11525" width="14.42578125" style="36" customWidth="1"/>
    <col min="11526" max="11526" width="16.140625" style="36" customWidth="1"/>
    <col min="11527" max="11527" width="9.140625" style="36"/>
    <col min="11528" max="11528" width="11.85546875" style="36" bestFit="1" customWidth="1"/>
    <col min="11529" max="11776" width="9.140625" style="36"/>
    <col min="11777" max="11777" width="9.42578125" style="36" customWidth="1"/>
    <col min="11778" max="11778" width="42.5703125" style="36" customWidth="1"/>
    <col min="11779" max="11779" width="13.42578125" style="36" customWidth="1"/>
    <col min="11780" max="11780" width="12.28515625" style="36" customWidth="1"/>
    <col min="11781" max="11781" width="14.42578125" style="36" customWidth="1"/>
    <col min="11782" max="11782" width="16.140625" style="36" customWidth="1"/>
    <col min="11783" max="11783" width="9.140625" style="36"/>
    <col min="11784" max="11784" width="11.85546875" style="36" bestFit="1" customWidth="1"/>
    <col min="11785" max="12032" width="9.140625" style="36"/>
    <col min="12033" max="12033" width="9.42578125" style="36" customWidth="1"/>
    <col min="12034" max="12034" width="42.5703125" style="36" customWidth="1"/>
    <col min="12035" max="12035" width="13.42578125" style="36" customWidth="1"/>
    <col min="12036" max="12036" width="12.28515625" style="36" customWidth="1"/>
    <col min="12037" max="12037" width="14.42578125" style="36" customWidth="1"/>
    <col min="12038" max="12038" width="16.140625" style="36" customWidth="1"/>
    <col min="12039" max="12039" width="9.140625" style="36"/>
    <col min="12040" max="12040" width="11.85546875" style="36" bestFit="1" customWidth="1"/>
    <col min="12041" max="12288" width="9.140625" style="36"/>
    <col min="12289" max="12289" width="9.42578125" style="36" customWidth="1"/>
    <col min="12290" max="12290" width="42.5703125" style="36" customWidth="1"/>
    <col min="12291" max="12291" width="13.42578125" style="36" customWidth="1"/>
    <col min="12292" max="12292" width="12.28515625" style="36" customWidth="1"/>
    <col min="12293" max="12293" width="14.42578125" style="36" customWidth="1"/>
    <col min="12294" max="12294" width="16.140625" style="36" customWidth="1"/>
    <col min="12295" max="12295" width="9.140625" style="36"/>
    <col min="12296" max="12296" width="11.85546875" style="36" bestFit="1" customWidth="1"/>
    <col min="12297" max="12544" width="9.140625" style="36"/>
    <col min="12545" max="12545" width="9.42578125" style="36" customWidth="1"/>
    <col min="12546" max="12546" width="42.5703125" style="36" customWidth="1"/>
    <col min="12547" max="12547" width="13.42578125" style="36" customWidth="1"/>
    <col min="12548" max="12548" width="12.28515625" style="36" customWidth="1"/>
    <col min="12549" max="12549" width="14.42578125" style="36" customWidth="1"/>
    <col min="12550" max="12550" width="16.140625" style="36" customWidth="1"/>
    <col min="12551" max="12551" width="9.140625" style="36"/>
    <col min="12552" max="12552" width="11.85546875" style="36" bestFit="1" customWidth="1"/>
    <col min="12553" max="12800" width="9.140625" style="36"/>
    <col min="12801" max="12801" width="9.42578125" style="36" customWidth="1"/>
    <col min="12802" max="12802" width="42.5703125" style="36" customWidth="1"/>
    <col min="12803" max="12803" width="13.42578125" style="36" customWidth="1"/>
    <col min="12804" max="12804" width="12.28515625" style="36" customWidth="1"/>
    <col min="12805" max="12805" width="14.42578125" style="36" customWidth="1"/>
    <col min="12806" max="12806" width="16.140625" style="36" customWidth="1"/>
    <col min="12807" max="12807" width="9.140625" style="36"/>
    <col min="12808" max="12808" width="11.85546875" style="36" bestFit="1" customWidth="1"/>
    <col min="12809" max="13056" width="9.140625" style="36"/>
    <col min="13057" max="13057" width="9.42578125" style="36" customWidth="1"/>
    <col min="13058" max="13058" width="42.5703125" style="36" customWidth="1"/>
    <col min="13059" max="13059" width="13.42578125" style="36" customWidth="1"/>
    <col min="13060" max="13060" width="12.28515625" style="36" customWidth="1"/>
    <col min="13061" max="13061" width="14.42578125" style="36" customWidth="1"/>
    <col min="13062" max="13062" width="16.140625" style="36" customWidth="1"/>
    <col min="13063" max="13063" width="9.140625" style="36"/>
    <col min="13064" max="13064" width="11.85546875" style="36" bestFit="1" customWidth="1"/>
    <col min="13065" max="13312" width="9.140625" style="36"/>
    <col min="13313" max="13313" width="9.42578125" style="36" customWidth="1"/>
    <col min="13314" max="13314" width="42.5703125" style="36" customWidth="1"/>
    <col min="13315" max="13315" width="13.42578125" style="36" customWidth="1"/>
    <col min="13316" max="13316" width="12.28515625" style="36" customWidth="1"/>
    <col min="13317" max="13317" width="14.42578125" style="36" customWidth="1"/>
    <col min="13318" max="13318" width="16.140625" style="36" customWidth="1"/>
    <col min="13319" max="13319" width="9.140625" style="36"/>
    <col min="13320" max="13320" width="11.85546875" style="36" bestFit="1" customWidth="1"/>
    <col min="13321" max="13568" width="9.140625" style="36"/>
    <col min="13569" max="13569" width="9.42578125" style="36" customWidth="1"/>
    <col min="13570" max="13570" width="42.5703125" style="36" customWidth="1"/>
    <col min="13571" max="13571" width="13.42578125" style="36" customWidth="1"/>
    <col min="13572" max="13572" width="12.28515625" style="36" customWidth="1"/>
    <col min="13573" max="13573" width="14.42578125" style="36" customWidth="1"/>
    <col min="13574" max="13574" width="16.140625" style="36" customWidth="1"/>
    <col min="13575" max="13575" width="9.140625" style="36"/>
    <col min="13576" max="13576" width="11.85546875" style="36" bestFit="1" customWidth="1"/>
    <col min="13577" max="13824" width="9.140625" style="36"/>
    <col min="13825" max="13825" width="9.42578125" style="36" customWidth="1"/>
    <col min="13826" max="13826" width="42.5703125" style="36" customWidth="1"/>
    <col min="13827" max="13827" width="13.42578125" style="36" customWidth="1"/>
    <col min="13828" max="13828" width="12.28515625" style="36" customWidth="1"/>
    <col min="13829" max="13829" width="14.42578125" style="36" customWidth="1"/>
    <col min="13830" max="13830" width="16.140625" style="36" customWidth="1"/>
    <col min="13831" max="13831" width="9.140625" style="36"/>
    <col min="13832" max="13832" width="11.85546875" style="36" bestFit="1" customWidth="1"/>
    <col min="13833" max="14080" width="9.140625" style="36"/>
    <col min="14081" max="14081" width="9.42578125" style="36" customWidth="1"/>
    <col min="14082" max="14082" width="42.5703125" style="36" customWidth="1"/>
    <col min="14083" max="14083" width="13.42578125" style="36" customWidth="1"/>
    <col min="14084" max="14084" width="12.28515625" style="36" customWidth="1"/>
    <col min="14085" max="14085" width="14.42578125" style="36" customWidth="1"/>
    <col min="14086" max="14086" width="16.140625" style="36" customWidth="1"/>
    <col min="14087" max="14087" width="9.140625" style="36"/>
    <col min="14088" max="14088" width="11.85546875" style="36" bestFit="1" customWidth="1"/>
    <col min="14089" max="14336" width="9.140625" style="36"/>
    <col min="14337" max="14337" width="9.42578125" style="36" customWidth="1"/>
    <col min="14338" max="14338" width="42.5703125" style="36" customWidth="1"/>
    <col min="14339" max="14339" width="13.42578125" style="36" customWidth="1"/>
    <col min="14340" max="14340" width="12.28515625" style="36" customWidth="1"/>
    <col min="14341" max="14341" width="14.42578125" style="36" customWidth="1"/>
    <col min="14342" max="14342" width="16.140625" style="36" customWidth="1"/>
    <col min="14343" max="14343" width="9.140625" style="36"/>
    <col min="14344" max="14344" width="11.85546875" style="36" bestFit="1" customWidth="1"/>
    <col min="14345" max="14592" width="9.140625" style="36"/>
    <col min="14593" max="14593" width="9.42578125" style="36" customWidth="1"/>
    <col min="14594" max="14594" width="42.5703125" style="36" customWidth="1"/>
    <col min="14595" max="14595" width="13.42578125" style="36" customWidth="1"/>
    <col min="14596" max="14596" width="12.28515625" style="36" customWidth="1"/>
    <col min="14597" max="14597" width="14.42578125" style="36" customWidth="1"/>
    <col min="14598" max="14598" width="16.140625" style="36" customWidth="1"/>
    <col min="14599" max="14599" width="9.140625" style="36"/>
    <col min="14600" max="14600" width="11.85546875" style="36" bestFit="1" customWidth="1"/>
    <col min="14601" max="14848" width="9.140625" style="36"/>
    <col min="14849" max="14849" width="9.42578125" style="36" customWidth="1"/>
    <col min="14850" max="14850" width="42.5703125" style="36" customWidth="1"/>
    <col min="14851" max="14851" width="13.42578125" style="36" customWidth="1"/>
    <col min="14852" max="14852" width="12.28515625" style="36" customWidth="1"/>
    <col min="14853" max="14853" width="14.42578125" style="36" customWidth="1"/>
    <col min="14854" max="14854" width="16.140625" style="36" customWidth="1"/>
    <col min="14855" max="14855" width="9.140625" style="36"/>
    <col min="14856" max="14856" width="11.85546875" style="36" bestFit="1" customWidth="1"/>
    <col min="14857" max="15104" width="9.140625" style="36"/>
    <col min="15105" max="15105" width="9.42578125" style="36" customWidth="1"/>
    <col min="15106" max="15106" width="42.5703125" style="36" customWidth="1"/>
    <col min="15107" max="15107" width="13.42578125" style="36" customWidth="1"/>
    <col min="15108" max="15108" width="12.28515625" style="36" customWidth="1"/>
    <col min="15109" max="15109" width="14.42578125" style="36" customWidth="1"/>
    <col min="15110" max="15110" width="16.140625" style="36" customWidth="1"/>
    <col min="15111" max="15111" width="9.140625" style="36"/>
    <col min="15112" max="15112" width="11.85546875" style="36" bestFit="1" customWidth="1"/>
    <col min="15113" max="15360" width="9.140625" style="36"/>
    <col min="15361" max="15361" width="9.42578125" style="36" customWidth="1"/>
    <col min="15362" max="15362" width="42.5703125" style="36" customWidth="1"/>
    <col min="15363" max="15363" width="13.42578125" style="36" customWidth="1"/>
    <col min="15364" max="15364" width="12.28515625" style="36" customWidth="1"/>
    <col min="15365" max="15365" width="14.42578125" style="36" customWidth="1"/>
    <col min="15366" max="15366" width="16.140625" style="36" customWidth="1"/>
    <col min="15367" max="15367" width="9.140625" style="36"/>
    <col min="15368" max="15368" width="11.85546875" style="36" bestFit="1" customWidth="1"/>
    <col min="15369" max="15616" width="9.140625" style="36"/>
    <col min="15617" max="15617" width="9.42578125" style="36" customWidth="1"/>
    <col min="15618" max="15618" width="42.5703125" style="36" customWidth="1"/>
    <col min="15619" max="15619" width="13.42578125" style="36" customWidth="1"/>
    <col min="15620" max="15620" width="12.28515625" style="36" customWidth="1"/>
    <col min="15621" max="15621" width="14.42578125" style="36" customWidth="1"/>
    <col min="15622" max="15622" width="16.140625" style="36" customWidth="1"/>
    <col min="15623" max="15623" width="9.140625" style="36"/>
    <col min="15624" max="15624" width="11.85546875" style="36" bestFit="1" customWidth="1"/>
    <col min="15625" max="15872" width="9.140625" style="36"/>
    <col min="15873" max="15873" width="9.42578125" style="36" customWidth="1"/>
    <col min="15874" max="15874" width="42.5703125" style="36" customWidth="1"/>
    <col min="15875" max="15875" width="13.42578125" style="36" customWidth="1"/>
    <col min="15876" max="15876" width="12.28515625" style="36" customWidth="1"/>
    <col min="15877" max="15877" width="14.42578125" style="36" customWidth="1"/>
    <col min="15878" max="15878" width="16.140625" style="36" customWidth="1"/>
    <col min="15879" max="15879" width="9.140625" style="36"/>
    <col min="15880" max="15880" width="11.85546875" style="36" bestFit="1" customWidth="1"/>
    <col min="15881" max="16128" width="9.140625" style="36"/>
    <col min="16129" max="16129" width="9.42578125" style="36" customWidth="1"/>
    <col min="16130" max="16130" width="42.5703125" style="36" customWidth="1"/>
    <col min="16131" max="16131" width="13.42578125" style="36" customWidth="1"/>
    <col min="16132" max="16132" width="12.28515625" style="36" customWidth="1"/>
    <col min="16133" max="16133" width="14.42578125" style="36" customWidth="1"/>
    <col min="16134" max="16134" width="16.140625" style="36" customWidth="1"/>
    <col min="16135" max="16135" width="9.140625" style="36"/>
    <col min="16136" max="16136" width="11.85546875" style="36" bestFit="1" customWidth="1"/>
    <col min="16137" max="16384" width="9.140625" style="36"/>
  </cols>
  <sheetData>
    <row r="1" spans="1:6" ht="13.5" customHeight="1">
      <c r="A1" s="72"/>
      <c r="B1" s="72"/>
      <c r="C1" s="59"/>
      <c r="D1" s="46"/>
      <c r="E1" s="557"/>
      <c r="F1" s="570"/>
    </row>
    <row r="2" spans="1:6" ht="13.5" customHeight="1">
      <c r="A2" s="72"/>
      <c r="B2" s="72"/>
      <c r="C2" s="59"/>
      <c r="D2" s="46"/>
      <c r="E2" s="557"/>
      <c r="F2" s="570"/>
    </row>
    <row r="3" spans="1:6" ht="13.5" customHeight="1">
      <c r="A3" s="72"/>
      <c r="B3" s="724" t="s">
        <v>1081</v>
      </c>
      <c r="C3" s="724"/>
      <c r="D3" s="724"/>
      <c r="E3" s="557"/>
      <c r="F3" s="570"/>
    </row>
    <row r="4" spans="1:6" ht="13.5" customHeight="1">
      <c r="A4" s="72"/>
      <c r="B4" s="72"/>
      <c r="C4" s="59"/>
      <c r="D4" s="46"/>
      <c r="E4" s="557"/>
      <c r="F4" s="570"/>
    </row>
    <row r="5" spans="1:6" ht="13.5" customHeight="1">
      <c r="A5" s="72"/>
      <c r="B5" s="724" t="s">
        <v>1087</v>
      </c>
      <c r="C5" s="724"/>
      <c r="D5" s="724"/>
      <c r="E5" s="557"/>
      <c r="F5" s="570"/>
    </row>
    <row r="6" spans="1:6" ht="13.5" customHeight="1">
      <c r="A6" s="72"/>
      <c r="B6" s="72"/>
      <c r="C6" s="59"/>
      <c r="D6" s="46"/>
      <c r="E6" s="557"/>
      <c r="F6" s="570"/>
    </row>
    <row r="7" spans="1:6" ht="13.5" customHeight="1" thickBot="1">
      <c r="A7" s="72"/>
      <c r="B7" s="72"/>
      <c r="C7" s="59"/>
      <c r="D7" s="46"/>
      <c r="E7" s="557"/>
      <c r="F7" s="570"/>
    </row>
    <row r="8" spans="1:6" ht="15" customHeight="1">
      <c r="B8" s="131" t="s">
        <v>1082</v>
      </c>
      <c r="C8" s="132"/>
      <c r="D8" s="133" t="s">
        <v>349</v>
      </c>
      <c r="E8" s="590">
        <f>+'oborinski kolektor'!G969</f>
        <v>0</v>
      </c>
      <c r="F8" s="591"/>
    </row>
    <row r="9" spans="1:6" ht="18" customHeight="1">
      <c r="B9" s="134" t="s">
        <v>1083</v>
      </c>
      <c r="C9" s="135"/>
      <c r="D9" s="136" t="s">
        <v>349</v>
      </c>
      <c r="E9" s="592">
        <f>+vodovod!G843</f>
        <v>0</v>
      </c>
      <c r="F9" s="591"/>
    </row>
    <row r="10" spans="1:6" ht="18" customHeight="1">
      <c r="B10" s="134" t="s">
        <v>1084</v>
      </c>
      <c r="C10" s="135"/>
      <c r="D10" s="136" t="s">
        <v>349</v>
      </c>
      <c r="E10" s="592">
        <f>+'Potporni zid i kolnik'!E316</f>
        <v>0</v>
      </c>
      <c r="F10" s="591"/>
    </row>
    <row r="11" spans="1:6" ht="18" customHeight="1" thickBot="1">
      <c r="B11" s="134" t="s">
        <v>1085</v>
      </c>
      <c r="C11" s="135"/>
      <c r="D11" s="137" t="s">
        <v>349</v>
      </c>
      <c r="E11" s="592">
        <f>+ELEKTRO!F305</f>
        <v>0</v>
      </c>
      <c r="F11" s="591"/>
    </row>
    <row r="12" spans="1:6" ht="19.5" customHeight="1" thickTop="1" thickBot="1">
      <c r="B12" s="143" t="s">
        <v>1088</v>
      </c>
      <c r="C12" s="144"/>
      <c r="D12" s="145" t="s">
        <v>349</v>
      </c>
      <c r="E12" s="594">
        <f>SUM(E8:E11)</f>
        <v>0</v>
      </c>
      <c r="F12" s="591"/>
    </row>
    <row r="13" spans="1:6" ht="15">
      <c r="B13" s="146"/>
      <c r="C13" s="147"/>
      <c r="D13" s="148"/>
      <c r="F13" s="591"/>
    </row>
    <row r="14" spans="1:6" ht="15">
      <c r="B14" s="150"/>
      <c r="C14" s="147"/>
      <c r="F14" s="591"/>
    </row>
    <row r="15" spans="1:6" ht="15" hidden="1">
      <c r="B15" s="150" t="s">
        <v>357</v>
      </c>
      <c r="C15" s="147"/>
      <c r="F15" s="591"/>
    </row>
    <row r="16" spans="1:6" ht="15" hidden="1">
      <c r="B16" s="150" t="s">
        <v>358</v>
      </c>
      <c r="C16" s="147"/>
      <c r="F16" s="591"/>
    </row>
    <row r="17" spans="1:6" ht="15" hidden="1">
      <c r="B17" s="150"/>
      <c r="C17" s="147"/>
      <c r="F17" s="591"/>
    </row>
    <row r="18" spans="1:6" hidden="1">
      <c r="B18" s="150" t="s">
        <v>359</v>
      </c>
      <c r="C18" s="152"/>
      <c r="D18" s="153"/>
    </row>
    <row r="19" spans="1:6" ht="24" hidden="1" customHeight="1">
      <c r="B19" s="154" t="s">
        <v>360</v>
      </c>
      <c r="D19" s="149"/>
    </row>
    <row r="20" spans="1:6" ht="22.5" hidden="1" customHeight="1">
      <c r="B20" s="154" t="s">
        <v>361</v>
      </c>
      <c r="D20" s="149"/>
    </row>
    <row r="21" spans="1:6" hidden="1">
      <c r="D21" s="149"/>
    </row>
    <row r="22" spans="1:6" hidden="1">
      <c r="C22" s="152" t="s">
        <v>362</v>
      </c>
      <c r="D22" s="149"/>
    </row>
    <row r="23" spans="1:6" hidden="1">
      <c r="C23" s="152"/>
      <c r="D23" s="149"/>
    </row>
    <row r="24" spans="1:6" hidden="1"/>
    <row r="25" spans="1:6" hidden="1">
      <c r="D25" s="149"/>
    </row>
    <row r="26" spans="1:6" hidden="1">
      <c r="C26" s="152" t="s">
        <v>363</v>
      </c>
    </row>
    <row r="29" spans="1:6">
      <c r="E29" s="597"/>
    </row>
    <row r="30" spans="1:6" ht="14.25" customHeight="1">
      <c r="A30" s="99"/>
      <c r="B30" s="600"/>
      <c r="C30" s="81"/>
      <c r="D30" s="73"/>
      <c r="E30" s="578"/>
      <c r="F30" s="563"/>
    </row>
    <row r="31" spans="1:6" ht="14.25" customHeight="1">
      <c r="A31" s="99"/>
      <c r="B31" s="600"/>
      <c r="C31" s="81"/>
      <c r="D31" s="73"/>
      <c r="E31" s="578"/>
      <c r="F31" s="563"/>
    </row>
    <row r="32" spans="1:6" ht="14.25" customHeight="1">
      <c r="A32" s="99"/>
      <c r="B32" s="600"/>
      <c r="C32" s="81"/>
      <c r="D32" s="73"/>
      <c r="E32" s="578"/>
      <c r="F32" s="563"/>
    </row>
    <row r="33" spans="1:6" ht="14.25" customHeight="1">
      <c r="A33" s="99"/>
      <c r="B33" s="600"/>
      <c r="C33" s="81"/>
      <c r="D33" s="73"/>
      <c r="E33" s="578"/>
      <c r="F33" s="563"/>
    </row>
    <row r="34" spans="1:6" ht="14.25" customHeight="1">
      <c r="A34" s="99"/>
      <c r="B34" s="600"/>
      <c r="C34" s="81"/>
      <c r="D34" s="73"/>
      <c r="E34" s="578"/>
      <c r="F34" s="563"/>
    </row>
    <row r="35" spans="1:6" ht="15">
      <c r="B35" s="146"/>
      <c r="C35" s="147"/>
      <c r="F35" s="591"/>
    </row>
    <row r="36" spans="1:6" ht="15">
      <c r="B36" s="146"/>
      <c r="C36" s="147"/>
      <c r="F36" s="591"/>
    </row>
    <row r="37" spans="1:6" ht="15">
      <c r="B37" s="146"/>
      <c r="C37" s="147"/>
      <c r="F37" s="591"/>
    </row>
    <row r="38" spans="1:6" ht="15">
      <c r="B38" s="146"/>
      <c r="C38" s="147"/>
      <c r="F38" s="591"/>
    </row>
    <row r="39" spans="1:6" ht="15">
      <c r="B39" s="146"/>
      <c r="C39" s="147"/>
      <c r="F39" s="591"/>
    </row>
    <row r="40" spans="1:6">
      <c r="B40" s="146"/>
      <c r="D40" s="153"/>
    </row>
    <row r="921" spans="1:6">
      <c r="C921" s="59"/>
    </row>
    <row r="922" spans="1:6">
      <c r="A922" s="72"/>
      <c r="B922" s="156"/>
      <c r="C922" s="59"/>
      <c r="D922" s="46"/>
      <c r="E922" s="548"/>
      <c r="F922" s="570"/>
    </row>
    <row r="923" spans="1:6">
      <c r="A923" s="72"/>
      <c r="B923" s="156"/>
      <c r="C923" s="59"/>
      <c r="D923" s="46"/>
      <c r="E923" s="548"/>
      <c r="F923" s="570"/>
    </row>
    <row r="924" spans="1:6">
      <c r="A924" s="72"/>
      <c r="B924" s="156"/>
      <c r="C924" s="59"/>
      <c r="D924" s="46"/>
      <c r="E924" s="548"/>
      <c r="F924" s="570"/>
    </row>
    <row r="925" spans="1:6">
      <c r="A925" s="72"/>
      <c r="B925" s="156"/>
      <c r="C925" s="59"/>
      <c r="D925" s="46"/>
      <c r="E925" s="548"/>
      <c r="F925" s="570"/>
    </row>
    <row r="926" spans="1:6">
      <c r="A926" s="72"/>
      <c r="B926" s="156"/>
      <c r="C926" s="59"/>
      <c r="D926" s="46"/>
      <c r="E926" s="548"/>
      <c r="F926" s="570"/>
    </row>
    <row r="927" spans="1:6">
      <c r="A927" s="72"/>
      <c r="B927" s="156"/>
      <c r="C927" s="59"/>
      <c r="D927" s="46"/>
      <c r="E927" s="548"/>
      <c r="F927" s="570"/>
    </row>
    <row r="928" spans="1:6">
      <c r="A928" s="72"/>
      <c r="B928" s="156"/>
      <c r="C928" s="59"/>
      <c r="D928" s="46"/>
      <c r="E928" s="548"/>
      <c r="F928" s="570"/>
    </row>
    <row r="929" spans="1:6">
      <c r="A929" s="72"/>
      <c r="B929" s="156"/>
      <c r="C929" s="59"/>
      <c r="D929" s="46"/>
      <c r="E929" s="548"/>
      <c r="F929" s="570"/>
    </row>
    <row r="930" spans="1:6">
      <c r="A930" s="72"/>
      <c r="B930" s="156"/>
      <c r="C930" s="59"/>
      <c r="D930" s="46"/>
      <c r="E930" s="548"/>
      <c r="F930" s="570"/>
    </row>
    <row r="931" spans="1:6">
      <c r="A931" s="72"/>
      <c r="B931" s="156"/>
      <c r="C931" s="59"/>
      <c r="D931" s="46"/>
      <c r="E931" s="548"/>
      <c r="F931" s="570"/>
    </row>
    <row r="932" spans="1:6">
      <c r="A932" s="72"/>
      <c r="B932" s="156"/>
      <c r="C932" s="59"/>
      <c r="D932" s="46"/>
      <c r="E932" s="548"/>
      <c r="F932" s="570"/>
    </row>
    <row r="933" spans="1:6">
      <c r="A933" s="72"/>
      <c r="B933" s="156"/>
      <c r="C933" s="59"/>
      <c r="D933" s="46"/>
      <c r="E933" s="548"/>
      <c r="F933" s="570"/>
    </row>
    <row r="934" spans="1:6">
      <c r="A934" s="72"/>
      <c r="B934" s="156"/>
      <c r="C934" s="59"/>
      <c r="D934" s="46"/>
      <c r="E934" s="548"/>
      <c r="F934" s="570"/>
    </row>
    <row r="935" spans="1:6">
      <c r="A935" s="72"/>
      <c r="B935" s="156"/>
      <c r="C935" s="59"/>
      <c r="D935" s="46"/>
      <c r="E935" s="548"/>
      <c r="F935" s="570"/>
    </row>
    <row r="936" spans="1:6">
      <c r="A936" s="72"/>
      <c r="B936" s="156"/>
      <c r="C936" s="59"/>
      <c r="D936" s="46"/>
      <c r="E936" s="548"/>
      <c r="F936" s="570"/>
    </row>
    <row r="937" spans="1:6">
      <c r="A937" s="72"/>
      <c r="B937" s="156"/>
      <c r="C937" s="59"/>
      <c r="D937" s="46"/>
      <c r="E937" s="548"/>
      <c r="F937" s="570"/>
    </row>
    <row r="938" spans="1:6">
      <c r="A938" s="72"/>
      <c r="B938" s="156"/>
      <c r="C938" s="59"/>
      <c r="D938" s="46"/>
      <c r="E938" s="548"/>
      <c r="F938" s="570"/>
    </row>
    <row r="939" spans="1:6">
      <c r="A939" s="72"/>
      <c r="B939" s="156"/>
      <c r="C939" s="59"/>
      <c r="D939" s="46"/>
      <c r="E939" s="548"/>
      <c r="F939" s="570"/>
    </row>
    <row r="940" spans="1:6">
      <c r="A940" s="72"/>
      <c r="B940" s="156"/>
      <c r="C940" s="59"/>
      <c r="D940" s="46"/>
      <c r="E940" s="548"/>
      <c r="F940" s="570"/>
    </row>
    <row r="941" spans="1:6">
      <c r="A941" s="72"/>
      <c r="B941" s="156"/>
      <c r="C941" s="59"/>
      <c r="D941" s="46"/>
      <c r="E941" s="548"/>
      <c r="F941" s="570"/>
    </row>
    <row r="942" spans="1:6">
      <c r="A942" s="72"/>
      <c r="B942" s="156"/>
      <c r="C942" s="59"/>
      <c r="D942" s="46"/>
      <c r="E942" s="548"/>
      <c r="F942" s="570"/>
    </row>
    <row r="943" spans="1:6">
      <c r="A943" s="72"/>
      <c r="B943" s="156"/>
      <c r="C943" s="59"/>
      <c r="D943" s="46"/>
      <c r="E943" s="548"/>
      <c r="F943" s="570"/>
    </row>
    <row r="944" spans="1:6">
      <c r="A944" s="72"/>
      <c r="B944" s="156"/>
      <c r="C944" s="59"/>
      <c r="D944" s="46"/>
      <c r="E944" s="548"/>
      <c r="F944" s="570"/>
    </row>
    <row r="945" spans="1:6">
      <c r="A945" s="72"/>
      <c r="B945" s="156"/>
      <c r="C945" s="59"/>
      <c r="D945" s="46"/>
      <c r="E945" s="548"/>
      <c r="F945" s="570"/>
    </row>
    <row r="946" spans="1:6">
      <c r="A946" s="72"/>
      <c r="B946" s="156"/>
      <c r="C946" s="59"/>
      <c r="D946" s="46"/>
      <c r="E946" s="548"/>
      <c r="F946" s="570"/>
    </row>
    <row r="947" spans="1:6">
      <c r="A947" s="72"/>
      <c r="B947" s="156"/>
      <c r="C947" s="59"/>
      <c r="D947" s="46"/>
      <c r="E947" s="548"/>
      <c r="F947" s="570"/>
    </row>
    <row r="948" spans="1:6">
      <c r="A948" s="72"/>
      <c r="B948" s="156"/>
      <c r="C948" s="59"/>
      <c r="D948" s="46"/>
      <c r="E948" s="548"/>
      <c r="F948" s="570"/>
    </row>
    <row r="949" spans="1:6">
      <c r="A949" s="72"/>
      <c r="B949" s="156"/>
      <c r="C949" s="59"/>
      <c r="D949" s="46"/>
      <c r="E949" s="548"/>
      <c r="F949" s="570"/>
    </row>
    <row r="950" spans="1:6">
      <c r="A950" s="72"/>
      <c r="B950" s="156"/>
      <c r="C950" s="59"/>
      <c r="D950" s="46"/>
      <c r="E950" s="548"/>
      <c r="F950" s="570"/>
    </row>
    <row r="951" spans="1:6">
      <c r="A951" s="72"/>
      <c r="B951" s="156"/>
      <c r="C951" s="59"/>
      <c r="D951" s="46"/>
      <c r="E951" s="548"/>
      <c r="F951" s="570"/>
    </row>
    <row r="952" spans="1:6">
      <c r="A952" s="72"/>
      <c r="B952" s="156"/>
      <c r="C952" s="59"/>
      <c r="D952" s="46"/>
      <c r="E952" s="548"/>
      <c r="F952" s="570"/>
    </row>
    <row r="953" spans="1:6">
      <c r="A953" s="72"/>
      <c r="B953" s="156"/>
      <c r="C953" s="59"/>
      <c r="D953" s="46"/>
      <c r="E953" s="548"/>
      <c r="F953" s="570"/>
    </row>
    <row r="954" spans="1:6">
      <c r="A954" s="72"/>
      <c r="B954" s="156"/>
      <c r="C954" s="59"/>
      <c r="D954" s="46"/>
      <c r="E954" s="548"/>
      <c r="F954" s="570"/>
    </row>
    <row r="955" spans="1:6">
      <c r="A955" s="72"/>
      <c r="B955" s="156"/>
      <c r="C955" s="59"/>
      <c r="D955" s="46"/>
      <c r="E955" s="548"/>
      <c r="F955" s="570"/>
    </row>
    <row r="956" spans="1:6">
      <c r="A956" s="72"/>
      <c r="B956" s="156"/>
      <c r="C956" s="59"/>
      <c r="D956" s="46"/>
      <c r="E956" s="548"/>
      <c r="F956" s="570"/>
    </row>
    <row r="957" spans="1:6">
      <c r="A957" s="72"/>
      <c r="B957" s="156"/>
      <c r="C957" s="59"/>
      <c r="D957" s="46"/>
      <c r="E957" s="548"/>
      <c r="F957" s="570"/>
    </row>
    <row r="958" spans="1:6">
      <c r="A958" s="72"/>
      <c r="B958" s="156"/>
      <c r="C958" s="59"/>
      <c r="D958" s="46"/>
      <c r="E958" s="548"/>
      <c r="F958" s="570"/>
    </row>
    <row r="959" spans="1:6">
      <c r="A959" s="72"/>
      <c r="B959" s="156"/>
      <c r="C959" s="59"/>
      <c r="D959" s="46"/>
      <c r="E959" s="548"/>
      <c r="F959" s="570"/>
    </row>
    <row r="960" spans="1:6">
      <c r="A960" s="72"/>
      <c r="B960" s="156"/>
      <c r="C960" s="59"/>
      <c r="D960" s="46"/>
      <c r="E960" s="548"/>
      <c r="F960" s="570"/>
    </row>
    <row r="961" spans="1:6">
      <c r="A961" s="72"/>
      <c r="B961" s="156"/>
      <c r="C961" s="59"/>
      <c r="D961" s="46"/>
      <c r="E961" s="548"/>
      <c r="F961" s="570"/>
    </row>
    <row r="962" spans="1:6">
      <c r="A962" s="72"/>
      <c r="B962" s="156"/>
      <c r="C962" s="59"/>
      <c r="D962" s="46"/>
      <c r="E962" s="548"/>
      <c r="F962" s="570"/>
    </row>
    <row r="963" spans="1:6">
      <c r="A963" s="72"/>
      <c r="B963" s="156"/>
      <c r="C963" s="59"/>
      <c r="D963" s="46"/>
      <c r="E963" s="548"/>
      <c r="F963" s="570"/>
    </row>
    <row r="964" spans="1:6">
      <c r="A964" s="72"/>
      <c r="B964" s="156"/>
      <c r="C964" s="59"/>
      <c r="D964" s="46"/>
      <c r="E964" s="548"/>
      <c r="F964" s="570"/>
    </row>
    <row r="965" spans="1:6">
      <c r="A965" s="72"/>
      <c r="B965" s="156"/>
      <c r="C965" s="59"/>
      <c r="D965" s="46"/>
      <c r="E965" s="548"/>
      <c r="F965" s="570"/>
    </row>
    <row r="966" spans="1:6">
      <c r="A966" s="72"/>
      <c r="B966" s="156"/>
      <c r="C966" s="59"/>
      <c r="D966" s="46"/>
      <c r="E966" s="548"/>
      <c r="F966" s="570"/>
    </row>
    <row r="967" spans="1:6">
      <c r="A967" s="72"/>
      <c r="B967" s="156"/>
      <c r="C967" s="59"/>
      <c r="D967" s="46"/>
      <c r="E967" s="548"/>
      <c r="F967" s="570"/>
    </row>
    <row r="968" spans="1:6">
      <c r="A968" s="72"/>
      <c r="B968" s="156"/>
      <c r="C968" s="59"/>
      <c r="D968" s="46"/>
      <c r="E968" s="548"/>
      <c r="F968" s="570"/>
    </row>
    <row r="969" spans="1:6">
      <c r="A969" s="72"/>
      <c r="B969" s="156"/>
      <c r="C969" s="59"/>
      <c r="D969" s="46"/>
      <c r="E969" s="548"/>
      <c r="F969" s="570"/>
    </row>
    <row r="970" spans="1:6">
      <c r="A970" s="72"/>
      <c r="B970" s="156"/>
      <c r="C970" s="59"/>
      <c r="D970" s="46"/>
      <c r="E970" s="548"/>
      <c r="F970" s="570"/>
    </row>
    <row r="971" spans="1:6">
      <c r="A971" s="72"/>
      <c r="B971" s="156"/>
      <c r="C971" s="59"/>
      <c r="D971" s="46"/>
      <c r="E971" s="548"/>
      <c r="F971" s="570"/>
    </row>
    <row r="972" spans="1:6">
      <c r="A972" s="72"/>
      <c r="B972" s="156"/>
      <c r="C972" s="59"/>
      <c r="D972" s="46"/>
      <c r="E972" s="548"/>
      <c r="F972" s="570"/>
    </row>
    <row r="973" spans="1:6">
      <c r="A973" s="72"/>
      <c r="B973" s="156"/>
      <c r="C973" s="59"/>
      <c r="D973" s="46"/>
      <c r="E973" s="548"/>
      <c r="F973" s="570"/>
    </row>
    <row r="974" spans="1:6">
      <c r="A974" s="72"/>
      <c r="B974" s="156"/>
      <c r="C974" s="59"/>
      <c r="D974" s="46"/>
      <c r="E974" s="548"/>
      <c r="F974" s="570"/>
    </row>
    <row r="975" spans="1:6">
      <c r="A975" s="72"/>
      <c r="B975" s="156"/>
      <c r="C975" s="59"/>
      <c r="D975" s="46"/>
      <c r="E975" s="548"/>
      <c r="F975" s="570"/>
    </row>
    <row r="976" spans="1:6">
      <c r="A976" s="72"/>
      <c r="B976" s="156"/>
      <c r="C976" s="59"/>
      <c r="D976" s="46"/>
      <c r="E976" s="548"/>
      <c r="F976" s="570"/>
    </row>
    <row r="977" spans="1:6">
      <c r="A977" s="72"/>
      <c r="B977" s="156"/>
      <c r="C977" s="59"/>
      <c r="D977" s="46"/>
      <c r="E977" s="548"/>
      <c r="F977" s="570"/>
    </row>
    <row r="978" spans="1:6">
      <c r="A978" s="72"/>
      <c r="B978" s="156"/>
      <c r="C978" s="59"/>
      <c r="D978" s="46"/>
      <c r="E978" s="548"/>
      <c r="F978" s="570"/>
    </row>
    <row r="979" spans="1:6">
      <c r="A979" s="72"/>
      <c r="B979" s="156"/>
      <c r="C979" s="59"/>
      <c r="D979" s="46"/>
      <c r="E979" s="548"/>
      <c r="F979" s="570"/>
    </row>
    <row r="980" spans="1:6">
      <c r="A980" s="72"/>
      <c r="B980" s="156"/>
      <c r="C980" s="59"/>
      <c r="D980" s="46"/>
      <c r="E980" s="548"/>
      <c r="F980" s="570"/>
    </row>
    <row r="981" spans="1:6">
      <c r="A981" s="72"/>
      <c r="B981" s="156"/>
      <c r="C981" s="59"/>
      <c r="D981" s="46"/>
      <c r="E981" s="548"/>
      <c r="F981" s="570"/>
    </row>
    <row r="982" spans="1:6">
      <c r="A982" s="72"/>
      <c r="B982" s="156"/>
      <c r="C982" s="59"/>
      <c r="D982" s="46"/>
      <c r="E982" s="548"/>
      <c r="F982" s="570"/>
    </row>
    <row r="983" spans="1:6">
      <c r="A983" s="72"/>
      <c r="B983" s="156"/>
      <c r="C983" s="59"/>
      <c r="D983" s="46"/>
      <c r="E983" s="548"/>
      <c r="F983" s="570"/>
    </row>
    <row r="984" spans="1:6">
      <c r="A984" s="72"/>
      <c r="B984" s="156"/>
      <c r="C984" s="59"/>
      <c r="D984" s="46"/>
      <c r="E984" s="548"/>
      <c r="F984" s="570"/>
    </row>
    <row r="985" spans="1:6">
      <c r="A985" s="72"/>
      <c r="B985" s="156"/>
      <c r="C985" s="59"/>
      <c r="D985" s="46"/>
      <c r="E985" s="548"/>
      <c r="F985" s="570"/>
    </row>
    <row r="986" spans="1:6">
      <c r="A986" s="72"/>
      <c r="B986" s="156"/>
      <c r="C986" s="59"/>
      <c r="D986" s="46"/>
      <c r="E986" s="548"/>
      <c r="F986" s="570"/>
    </row>
    <row r="987" spans="1:6">
      <c r="A987" s="72"/>
      <c r="B987" s="156"/>
      <c r="C987" s="59"/>
      <c r="D987" s="46"/>
      <c r="E987" s="548"/>
      <c r="F987" s="570"/>
    </row>
    <row r="988" spans="1:6">
      <c r="A988" s="72"/>
      <c r="B988" s="156"/>
      <c r="C988" s="59"/>
      <c r="D988" s="46"/>
      <c r="E988" s="548"/>
      <c r="F988" s="570"/>
    </row>
    <row r="989" spans="1:6">
      <c r="A989" s="72"/>
      <c r="B989" s="156"/>
      <c r="C989" s="59"/>
      <c r="D989" s="46"/>
      <c r="E989" s="548"/>
      <c r="F989" s="570"/>
    </row>
    <row r="990" spans="1:6">
      <c r="A990" s="72"/>
      <c r="B990" s="156"/>
      <c r="C990" s="59"/>
      <c r="D990" s="46"/>
      <c r="E990" s="548"/>
      <c r="F990" s="570"/>
    </row>
    <row r="991" spans="1:6">
      <c r="A991" s="72"/>
      <c r="B991" s="156"/>
      <c r="C991" s="59"/>
      <c r="D991" s="46"/>
      <c r="E991" s="548"/>
      <c r="F991" s="570"/>
    </row>
    <row r="992" spans="1:6">
      <c r="A992" s="72"/>
      <c r="B992" s="156"/>
      <c r="C992" s="59"/>
      <c r="D992" s="46"/>
      <c r="E992" s="548"/>
      <c r="F992" s="570"/>
    </row>
    <row r="993" spans="1:6">
      <c r="A993" s="72"/>
      <c r="B993" s="156"/>
      <c r="C993" s="59"/>
      <c r="D993" s="46"/>
      <c r="E993" s="548"/>
      <c r="F993" s="570"/>
    </row>
    <row r="994" spans="1:6">
      <c r="A994" s="72"/>
      <c r="B994" s="156"/>
      <c r="C994" s="59"/>
      <c r="D994" s="46"/>
      <c r="E994" s="548"/>
      <c r="F994" s="570"/>
    </row>
    <row r="995" spans="1:6">
      <c r="A995" s="72"/>
      <c r="B995" s="156"/>
      <c r="C995" s="59"/>
      <c r="D995" s="46"/>
      <c r="E995" s="548"/>
      <c r="F995" s="570"/>
    </row>
    <row r="996" spans="1:6">
      <c r="A996" s="72"/>
      <c r="B996" s="156"/>
      <c r="C996" s="59"/>
      <c r="D996" s="46"/>
      <c r="E996" s="548"/>
      <c r="F996" s="570"/>
    </row>
    <row r="997" spans="1:6">
      <c r="A997" s="72"/>
      <c r="B997" s="156"/>
      <c r="C997" s="59"/>
      <c r="D997" s="46"/>
      <c r="E997" s="548"/>
      <c r="F997" s="570"/>
    </row>
    <row r="998" spans="1:6">
      <c r="A998" s="72"/>
      <c r="B998" s="156"/>
      <c r="C998" s="59"/>
      <c r="D998" s="46"/>
      <c r="E998" s="548"/>
      <c r="F998" s="570"/>
    </row>
    <row r="999" spans="1:6">
      <c r="A999" s="72"/>
      <c r="B999" s="156"/>
      <c r="C999" s="59"/>
      <c r="D999" s="46"/>
      <c r="E999" s="548"/>
      <c r="F999" s="570"/>
    </row>
    <row r="1000" spans="1:6">
      <c r="A1000" s="72"/>
      <c r="B1000" s="156"/>
      <c r="C1000" s="59"/>
      <c r="D1000" s="46"/>
      <c r="E1000" s="548"/>
      <c r="F1000" s="570"/>
    </row>
    <row r="1001" spans="1:6">
      <c r="A1001" s="72"/>
      <c r="B1001" s="156"/>
      <c r="C1001" s="59"/>
      <c r="D1001" s="46"/>
      <c r="E1001" s="548"/>
      <c r="F1001" s="570"/>
    </row>
    <row r="1002" spans="1:6">
      <c r="A1002" s="72"/>
      <c r="B1002" s="156"/>
      <c r="C1002" s="59"/>
      <c r="D1002" s="46"/>
      <c r="E1002" s="548"/>
      <c r="F1002" s="570"/>
    </row>
    <row r="1003" spans="1:6">
      <c r="A1003" s="72"/>
      <c r="B1003" s="156"/>
      <c r="C1003" s="59"/>
      <c r="D1003" s="46"/>
      <c r="E1003" s="548"/>
      <c r="F1003" s="570"/>
    </row>
    <row r="1004" spans="1:6">
      <c r="A1004" s="72"/>
      <c r="B1004" s="156"/>
      <c r="C1004" s="59"/>
      <c r="D1004" s="46"/>
      <c r="E1004" s="548"/>
      <c r="F1004" s="570"/>
    </row>
    <row r="1005" spans="1:6">
      <c r="A1005" s="72"/>
      <c r="B1005" s="156"/>
      <c r="C1005" s="59"/>
      <c r="D1005" s="46"/>
      <c r="E1005" s="548"/>
      <c r="F1005" s="570"/>
    </row>
    <row r="1006" spans="1:6">
      <c r="A1006" s="72"/>
      <c r="B1006" s="156"/>
      <c r="C1006" s="59"/>
      <c r="D1006" s="46"/>
      <c r="E1006" s="548"/>
      <c r="F1006" s="570"/>
    </row>
    <row r="1007" spans="1:6">
      <c r="A1007" s="72"/>
      <c r="B1007" s="156"/>
      <c r="C1007" s="59"/>
      <c r="D1007" s="46"/>
      <c r="E1007" s="548"/>
      <c r="F1007" s="570"/>
    </row>
    <row r="1008" spans="1:6">
      <c r="A1008" s="72"/>
      <c r="B1008" s="156"/>
      <c r="C1008" s="59"/>
      <c r="D1008" s="46"/>
      <c r="E1008" s="548"/>
      <c r="F1008" s="570"/>
    </row>
    <row r="1009" spans="1:6">
      <c r="A1009" s="72"/>
      <c r="B1009" s="156"/>
      <c r="C1009" s="59"/>
      <c r="D1009" s="46"/>
      <c r="E1009" s="548"/>
      <c r="F1009" s="570"/>
    </row>
    <row r="1010" spans="1:6">
      <c r="A1010" s="72"/>
      <c r="B1010" s="156"/>
      <c r="C1010" s="59"/>
      <c r="D1010" s="46"/>
      <c r="E1010" s="548"/>
      <c r="F1010" s="570"/>
    </row>
    <row r="1011" spans="1:6">
      <c r="A1011" s="72"/>
      <c r="B1011" s="156"/>
      <c r="C1011" s="59"/>
      <c r="D1011" s="46"/>
      <c r="E1011" s="548"/>
      <c r="F1011" s="570"/>
    </row>
    <row r="1012" spans="1:6">
      <c r="A1012" s="72"/>
      <c r="B1012" s="156"/>
      <c r="C1012" s="59"/>
      <c r="D1012" s="46"/>
      <c r="E1012" s="548"/>
      <c r="F1012" s="570"/>
    </row>
    <row r="1013" spans="1:6">
      <c r="A1013" s="72"/>
      <c r="B1013" s="156"/>
      <c r="C1013" s="59"/>
      <c r="D1013" s="46"/>
      <c r="E1013" s="548"/>
      <c r="F1013" s="570"/>
    </row>
    <row r="1014" spans="1:6">
      <c r="A1014" s="72"/>
      <c r="B1014" s="156"/>
      <c r="C1014" s="59"/>
      <c r="D1014" s="46"/>
      <c r="E1014" s="548"/>
      <c r="F1014" s="570"/>
    </row>
    <row r="1015" spans="1:6">
      <c r="A1015" s="72"/>
      <c r="B1015" s="156"/>
      <c r="C1015" s="59"/>
      <c r="D1015" s="46"/>
      <c r="E1015" s="548"/>
      <c r="F1015" s="570"/>
    </row>
    <row r="1016" spans="1:6">
      <c r="A1016" s="72"/>
      <c r="B1016" s="156"/>
      <c r="C1016" s="59"/>
      <c r="D1016" s="46"/>
      <c r="E1016" s="548"/>
      <c r="F1016" s="570"/>
    </row>
    <row r="1017" spans="1:6">
      <c r="A1017" s="72"/>
      <c r="B1017" s="156"/>
      <c r="C1017" s="59"/>
      <c r="D1017" s="46"/>
      <c r="E1017" s="548"/>
      <c r="F1017" s="570"/>
    </row>
    <row r="1018" spans="1:6">
      <c r="A1018" s="72"/>
      <c r="B1018" s="156"/>
      <c r="C1018" s="59"/>
      <c r="D1018" s="46"/>
      <c r="E1018" s="548"/>
      <c r="F1018" s="570"/>
    </row>
    <row r="1019" spans="1:6">
      <c r="A1019" s="72"/>
      <c r="B1019" s="156"/>
      <c r="C1019" s="59"/>
      <c r="D1019" s="46"/>
      <c r="E1019" s="548"/>
      <c r="F1019" s="570"/>
    </row>
    <row r="1020" spans="1:6">
      <c r="A1020" s="72"/>
      <c r="B1020" s="156"/>
      <c r="C1020" s="59"/>
      <c r="D1020" s="46"/>
      <c r="E1020" s="548"/>
      <c r="F1020" s="570"/>
    </row>
    <row r="1021" spans="1:6">
      <c r="A1021" s="72"/>
      <c r="B1021" s="156"/>
      <c r="C1021" s="59"/>
      <c r="D1021" s="46"/>
      <c r="E1021" s="548"/>
      <c r="F1021" s="570"/>
    </row>
    <row r="1022" spans="1:6">
      <c r="A1022" s="72"/>
      <c r="B1022" s="156"/>
      <c r="C1022" s="59"/>
      <c r="D1022" s="46"/>
      <c r="E1022" s="548"/>
      <c r="F1022" s="570"/>
    </row>
    <row r="1023" spans="1:6">
      <c r="A1023" s="72"/>
      <c r="B1023" s="156"/>
      <c r="C1023" s="59"/>
      <c r="D1023" s="46"/>
      <c r="E1023" s="548"/>
      <c r="F1023" s="570"/>
    </row>
    <row r="1024" spans="1:6">
      <c r="A1024" s="72"/>
      <c r="B1024" s="156"/>
      <c r="C1024" s="59"/>
      <c r="D1024" s="46"/>
      <c r="E1024" s="548"/>
      <c r="F1024" s="570"/>
    </row>
    <row r="1025" spans="1:6">
      <c r="A1025" s="72"/>
      <c r="B1025" s="156"/>
      <c r="C1025" s="59"/>
      <c r="D1025" s="46"/>
      <c r="E1025" s="548"/>
      <c r="F1025" s="570"/>
    </row>
    <row r="1026" spans="1:6">
      <c r="A1026" s="72"/>
      <c r="B1026" s="156"/>
      <c r="C1026" s="59"/>
      <c r="D1026" s="46"/>
      <c r="E1026" s="548"/>
      <c r="F1026" s="570"/>
    </row>
    <row r="1027" spans="1:6">
      <c r="A1027" s="72"/>
      <c r="B1027" s="156"/>
      <c r="C1027" s="59"/>
      <c r="D1027" s="46"/>
      <c r="E1027" s="548"/>
      <c r="F1027" s="570"/>
    </row>
    <row r="1028" spans="1:6">
      <c r="A1028" s="72"/>
      <c r="B1028" s="156"/>
      <c r="C1028" s="59"/>
      <c r="D1028" s="46"/>
      <c r="E1028" s="548"/>
      <c r="F1028" s="570"/>
    </row>
    <row r="1029" spans="1:6">
      <c r="A1029" s="72"/>
      <c r="B1029" s="156"/>
      <c r="C1029" s="59"/>
      <c r="D1029" s="46"/>
      <c r="E1029" s="548"/>
      <c r="F1029" s="570"/>
    </row>
    <row r="1030" spans="1:6">
      <c r="A1030" s="72"/>
      <c r="B1030" s="156"/>
      <c r="C1030" s="59"/>
      <c r="D1030" s="46"/>
      <c r="E1030" s="548"/>
      <c r="F1030" s="570"/>
    </row>
    <row r="1031" spans="1:6">
      <c r="A1031" s="72"/>
      <c r="B1031" s="156"/>
      <c r="C1031" s="59"/>
      <c r="D1031" s="46"/>
      <c r="E1031" s="548"/>
      <c r="F1031" s="570"/>
    </row>
    <row r="1032" spans="1:6">
      <c r="A1032" s="72"/>
      <c r="B1032" s="156"/>
      <c r="C1032" s="59"/>
      <c r="D1032" s="46"/>
      <c r="E1032" s="548"/>
      <c r="F1032" s="570"/>
    </row>
    <row r="1033" spans="1:6">
      <c r="A1033" s="72"/>
      <c r="B1033" s="156"/>
      <c r="C1033" s="59"/>
      <c r="D1033" s="46"/>
      <c r="E1033" s="548"/>
      <c r="F1033" s="570"/>
    </row>
    <row r="1034" spans="1:6">
      <c r="A1034" s="72"/>
      <c r="B1034" s="156"/>
      <c r="C1034" s="59"/>
      <c r="D1034" s="46"/>
      <c r="E1034" s="548"/>
      <c r="F1034" s="570"/>
    </row>
    <row r="1035" spans="1:6">
      <c r="A1035" s="72"/>
      <c r="B1035" s="156"/>
      <c r="C1035" s="59"/>
      <c r="D1035" s="46"/>
      <c r="E1035" s="548"/>
      <c r="F1035" s="570"/>
    </row>
    <row r="1036" spans="1:6">
      <c r="A1036" s="72"/>
      <c r="B1036" s="156"/>
      <c r="C1036" s="59"/>
      <c r="D1036" s="46"/>
      <c r="E1036" s="548"/>
      <c r="F1036" s="570"/>
    </row>
    <row r="1037" spans="1:6">
      <c r="A1037" s="72"/>
      <c r="B1037" s="156"/>
      <c r="C1037" s="59"/>
      <c r="D1037" s="46"/>
      <c r="E1037" s="548"/>
      <c r="F1037" s="570"/>
    </row>
    <row r="1038" spans="1:6">
      <c r="A1038" s="72"/>
      <c r="B1038" s="156"/>
      <c r="C1038" s="59"/>
      <c r="D1038" s="46"/>
      <c r="E1038" s="548"/>
      <c r="F1038" s="570"/>
    </row>
    <row r="1039" spans="1:6">
      <c r="A1039" s="72"/>
      <c r="B1039" s="156"/>
      <c r="C1039" s="59"/>
      <c r="D1039" s="46"/>
      <c r="E1039" s="548"/>
      <c r="F1039" s="570"/>
    </row>
    <row r="1040" spans="1:6">
      <c r="A1040" s="72"/>
      <c r="B1040" s="156"/>
      <c r="C1040" s="59"/>
      <c r="D1040" s="46"/>
      <c r="E1040" s="548"/>
      <c r="F1040" s="570"/>
    </row>
    <row r="1041" spans="1:6">
      <c r="A1041" s="72"/>
      <c r="B1041" s="156"/>
      <c r="C1041" s="59"/>
      <c r="D1041" s="46"/>
      <c r="E1041" s="548"/>
      <c r="F1041" s="570"/>
    </row>
    <row r="1042" spans="1:6">
      <c r="A1042" s="72"/>
      <c r="B1042" s="156"/>
      <c r="C1042" s="59"/>
      <c r="D1042" s="46"/>
      <c r="E1042" s="548"/>
      <c r="F1042" s="570"/>
    </row>
    <row r="1043" spans="1:6">
      <c r="A1043" s="72"/>
      <c r="B1043" s="156"/>
      <c r="C1043" s="59"/>
      <c r="D1043" s="46"/>
      <c r="E1043" s="548"/>
      <c r="F1043" s="570"/>
    </row>
    <row r="1044" spans="1:6">
      <c r="A1044" s="72"/>
      <c r="B1044" s="156"/>
      <c r="C1044" s="59"/>
      <c r="D1044" s="46"/>
      <c r="E1044" s="548"/>
      <c r="F1044" s="570"/>
    </row>
    <row r="1045" spans="1:6">
      <c r="A1045" s="72"/>
      <c r="B1045" s="156"/>
      <c r="C1045" s="59"/>
      <c r="D1045" s="46"/>
      <c r="E1045" s="548"/>
      <c r="F1045" s="570"/>
    </row>
    <row r="1046" spans="1:6">
      <c r="A1046" s="72"/>
      <c r="B1046" s="156"/>
      <c r="C1046" s="59"/>
      <c r="D1046" s="46"/>
      <c r="E1046" s="548"/>
      <c r="F1046" s="570"/>
    </row>
    <row r="1047" spans="1:6">
      <c r="A1047" s="72"/>
      <c r="B1047" s="156"/>
      <c r="C1047" s="59"/>
      <c r="D1047" s="46"/>
      <c r="E1047" s="548"/>
      <c r="F1047" s="570"/>
    </row>
    <row r="1048" spans="1:6">
      <c r="A1048" s="72"/>
      <c r="B1048" s="156"/>
      <c r="C1048" s="59"/>
      <c r="D1048" s="46"/>
      <c r="E1048" s="548"/>
      <c r="F1048" s="570"/>
    </row>
    <row r="1049" spans="1:6">
      <c r="A1049" s="72"/>
      <c r="B1049" s="156"/>
      <c r="C1049" s="59"/>
      <c r="D1049" s="46"/>
      <c r="E1049" s="548"/>
      <c r="F1049" s="570"/>
    </row>
    <row r="1050" spans="1:6">
      <c r="A1050" s="72"/>
      <c r="B1050" s="156"/>
      <c r="C1050" s="59"/>
      <c r="D1050" s="46"/>
      <c r="E1050" s="548"/>
      <c r="F1050" s="570"/>
    </row>
    <row r="1051" spans="1:6">
      <c r="A1051" s="72"/>
      <c r="B1051" s="156"/>
      <c r="C1051" s="59"/>
      <c r="D1051" s="46"/>
      <c r="E1051" s="548"/>
      <c r="F1051" s="570"/>
    </row>
    <row r="1052" spans="1:6">
      <c r="A1052" s="72"/>
      <c r="B1052" s="156"/>
      <c r="C1052" s="59"/>
      <c r="D1052" s="46"/>
      <c r="E1052" s="548"/>
      <c r="F1052" s="570"/>
    </row>
    <row r="1053" spans="1:6">
      <c r="A1053" s="72"/>
      <c r="B1053" s="156"/>
      <c r="C1053" s="59"/>
      <c r="D1053" s="46"/>
      <c r="E1053" s="548"/>
      <c r="F1053" s="570"/>
    </row>
    <row r="1054" spans="1:6">
      <c r="A1054" s="72"/>
      <c r="B1054" s="156"/>
      <c r="C1054" s="59"/>
      <c r="D1054" s="46"/>
      <c r="E1054" s="548"/>
      <c r="F1054" s="570"/>
    </row>
    <row r="1055" spans="1:6">
      <c r="A1055" s="72"/>
      <c r="B1055" s="156"/>
      <c r="C1055" s="59"/>
      <c r="D1055" s="46"/>
      <c r="E1055" s="548"/>
      <c r="F1055" s="570"/>
    </row>
    <row r="1056" spans="1:6">
      <c r="A1056" s="72"/>
      <c r="B1056" s="156"/>
      <c r="C1056" s="59"/>
      <c r="D1056" s="46"/>
      <c r="E1056" s="548"/>
      <c r="F1056" s="570"/>
    </row>
    <row r="1057" spans="1:6">
      <c r="A1057" s="72"/>
      <c r="B1057" s="156"/>
      <c r="C1057" s="59"/>
      <c r="D1057" s="46"/>
      <c r="E1057" s="548"/>
      <c r="F1057" s="570"/>
    </row>
    <row r="1058" spans="1:6">
      <c r="A1058" s="72"/>
      <c r="B1058" s="156"/>
      <c r="C1058" s="59"/>
      <c r="D1058" s="46"/>
      <c r="E1058" s="548"/>
      <c r="F1058" s="570"/>
    </row>
    <row r="1059" spans="1:6">
      <c r="A1059" s="72"/>
      <c r="B1059" s="156"/>
      <c r="C1059" s="59"/>
      <c r="D1059" s="46"/>
      <c r="E1059" s="548"/>
      <c r="F1059" s="570"/>
    </row>
    <row r="1060" spans="1:6">
      <c r="A1060" s="72"/>
      <c r="B1060" s="156"/>
      <c r="C1060" s="59"/>
      <c r="D1060" s="46"/>
      <c r="E1060" s="548"/>
      <c r="F1060" s="570"/>
    </row>
    <row r="1061" spans="1:6">
      <c r="A1061" s="72"/>
      <c r="B1061" s="156"/>
      <c r="C1061" s="59"/>
      <c r="D1061" s="46"/>
      <c r="E1061" s="548"/>
      <c r="F1061" s="570"/>
    </row>
    <row r="1062" spans="1:6">
      <c r="A1062" s="72"/>
      <c r="B1062" s="156"/>
      <c r="C1062" s="59"/>
      <c r="D1062" s="46"/>
      <c r="E1062" s="548"/>
      <c r="F1062" s="570"/>
    </row>
    <row r="1063" spans="1:6">
      <c r="A1063" s="72"/>
      <c r="B1063" s="156"/>
      <c r="C1063" s="59"/>
      <c r="D1063" s="46"/>
      <c r="E1063" s="548"/>
      <c r="F1063" s="570"/>
    </row>
    <row r="1064" spans="1:6">
      <c r="A1064" s="72"/>
      <c r="B1064" s="156"/>
      <c r="C1064" s="59"/>
      <c r="D1064" s="46"/>
      <c r="E1064" s="548"/>
      <c r="F1064" s="570"/>
    </row>
    <row r="1065" spans="1:6">
      <c r="A1065" s="72"/>
      <c r="B1065" s="156"/>
      <c r="C1065" s="59"/>
      <c r="D1065" s="46"/>
      <c r="E1065" s="548"/>
      <c r="F1065" s="570"/>
    </row>
    <row r="1066" spans="1:6">
      <c r="A1066" s="72"/>
      <c r="B1066" s="156"/>
      <c r="C1066" s="59"/>
      <c r="D1066" s="46"/>
      <c r="E1066" s="548"/>
      <c r="F1066" s="570"/>
    </row>
    <row r="1067" spans="1:6">
      <c r="A1067" s="72"/>
      <c r="B1067" s="156"/>
      <c r="C1067" s="59"/>
      <c r="D1067" s="46"/>
      <c r="E1067" s="548"/>
      <c r="F1067" s="570"/>
    </row>
    <row r="1068" spans="1:6">
      <c r="A1068" s="72"/>
      <c r="B1068" s="156"/>
      <c r="C1068" s="59"/>
      <c r="D1068" s="46"/>
      <c r="E1068" s="548"/>
      <c r="F1068" s="570"/>
    </row>
    <row r="1069" spans="1:6">
      <c r="A1069" s="72"/>
      <c r="B1069" s="156"/>
      <c r="C1069" s="59"/>
      <c r="D1069" s="46"/>
      <c r="E1069" s="548"/>
      <c r="F1069" s="570"/>
    </row>
    <row r="1070" spans="1:6">
      <c r="A1070" s="72"/>
      <c r="B1070" s="156"/>
      <c r="C1070" s="59"/>
      <c r="D1070" s="46"/>
      <c r="E1070" s="548"/>
      <c r="F1070" s="570"/>
    </row>
    <row r="1071" spans="1:6">
      <c r="A1071" s="72"/>
      <c r="B1071" s="156"/>
      <c r="C1071" s="59"/>
      <c r="D1071" s="46"/>
      <c r="E1071" s="548"/>
      <c r="F1071" s="570"/>
    </row>
    <row r="1072" spans="1:6">
      <c r="A1072" s="72"/>
      <c r="B1072" s="156"/>
      <c r="C1072" s="59"/>
      <c r="D1072" s="46"/>
      <c r="E1072" s="548"/>
      <c r="F1072" s="570"/>
    </row>
    <row r="1073" spans="1:6">
      <c r="A1073" s="72"/>
      <c r="B1073" s="156"/>
      <c r="C1073" s="59"/>
      <c r="D1073" s="46"/>
      <c r="E1073" s="548"/>
      <c r="F1073" s="570"/>
    </row>
    <row r="1074" spans="1:6">
      <c r="A1074" s="72"/>
      <c r="B1074" s="156"/>
      <c r="C1074" s="59"/>
      <c r="D1074" s="46"/>
      <c r="E1074" s="548"/>
      <c r="F1074" s="570"/>
    </row>
    <row r="1075" spans="1:6">
      <c r="A1075" s="72"/>
      <c r="B1075" s="156"/>
      <c r="C1075" s="59"/>
      <c r="D1075" s="46"/>
      <c r="E1075" s="548"/>
      <c r="F1075" s="570"/>
    </row>
    <row r="1076" spans="1:6">
      <c r="A1076" s="72"/>
      <c r="B1076" s="156"/>
      <c r="C1076" s="59"/>
      <c r="D1076" s="46"/>
      <c r="E1076" s="548"/>
      <c r="F1076" s="570"/>
    </row>
    <row r="1077" spans="1:6">
      <c r="A1077" s="72"/>
      <c r="B1077" s="156"/>
      <c r="C1077" s="59"/>
      <c r="D1077" s="46"/>
      <c r="E1077" s="548"/>
      <c r="F1077" s="570"/>
    </row>
    <row r="1078" spans="1:6">
      <c r="A1078" s="72"/>
      <c r="B1078" s="156"/>
      <c r="C1078" s="59"/>
      <c r="D1078" s="46"/>
      <c r="E1078" s="548"/>
      <c r="F1078" s="570"/>
    </row>
    <row r="1079" spans="1:6">
      <c r="A1079" s="72"/>
      <c r="B1079" s="156"/>
      <c r="C1079" s="59"/>
      <c r="D1079" s="46"/>
      <c r="E1079" s="548"/>
      <c r="F1079" s="570"/>
    </row>
    <row r="1080" spans="1:6">
      <c r="A1080" s="72"/>
      <c r="B1080" s="156"/>
      <c r="C1080" s="59"/>
      <c r="D1080" s="46"/>
      <c r="E1080" s="548"/>
      <c r="F1080" s="570"/>
    </row>
    <row r="1081" spans="1:6">
      <c r="A1081" s="72"/>
      <c r="B1081" s="156"/>
      <c r="C1081" s="59"/>
      <c r="D1081" s="46"/>
      <c r="E1081" s="548"/>
      <c r="F1081" s="570"/>
    </row>
    <row r="1082" spans="1:6">
      <c r="A1082" s="72"/>
      <c r="B1082" s="156"/>
      <c r="C1082" s="59"/>
      <c r="D1082" s="46"/>
      <c r="E1082" s="548"/>
      <c r="F1082" s="570"/>
    </row>
    <row r="1083" spans="1:6">
      <c r="A1083" s="72"/>
      <c r="B1083" s="156"/>
      <c r="C1083" s="59"/>
      <c r="D1083" s="46"/>
      <c r="E1083" s="548"/>
      <c r="F1083" s="570"/>
    </row>
    <row r="1084" spans="1:6">
      <c r="A1084" s="72"/>
      <c r="B1084" s="156"/>
      <c r="C1084" s="59"/>
      <c r="D1084" s="46"/>
      <c r="E1084" s="548"/>
      <c r="F1084" s="570"/>
    </row>
    <row r="1085" spans="1:6">
      <c r="A1085" s="72"/>
      <c r="B1085" s="156"/>
      <c r="C1085" s="59"/>
      <c r="D1085" s="46"/>
      <c r="E1085" s="548"/>
      <c r="F1085" s="570"/>
    </row>
    <row r="1086" spans="1:6">
      <c r="A1086" s="72"/>
      <c r="B1086" s="156"/>
      <c r="C1086" s="59"/>
      <c r="D1086" s="46"/>
      <c r="E1086" s="548"/>
      <c r="F1086" s="570"/>
    </row>
    <row r="1087" spans="1:6">
      <c r="A1087" s="72"/>
      <c r="B1087" s="156"/>
      <c r="C1087" s="59"/>
      <c r="D1087" s="46"/>
      <c r="E1087" s="548"/>
      <c r="F1087" s="570"/>
    </row>
    <row r="1088" spans="1:6">
      <c r="A1088" s="72"/>
      <c r="B1088" s="156"/>
      <c r="C1088" s="59"/>
      <c r="D1088" s="46"/>
      <c r="E1088" s="548"/>
      <c r="F1088" s="570"/>
    </row>
    <row r="1089" spans="1:6">
      <c r="A1089" s="72"/>
      <c r="B1089" s="156"/>
      <c r="C1089" s="59"/>
      <c r="D1089" s="46"/>
      <c r="E1089" s="548"/>
      <c r="F1089" s="570"/>
    </row>
    <row r="1090" spans="1:6">
      <c r="A1090" s="72"/>
      <c r="B1090" s="156"/>
      <c r="C1090" s="59"/>
      <c r="D1090" s="46"/>
      <c r="E1090" s="548"/>
      <c r="F1090" s="570"/>
    </row>
    <row r="1091" spans="1:6">
      <c r="A1091" s="72"/>
      <c r="B1091" s="156"/>
      <c r="C1091" s="59"/>
      <c r="D1091" s="46"/>
      <c r="E1091" s="548"/>
      <c r="F1091" s="570"/>
    </row>
    <row r="1092" spans="1:6">
      <c r="A1092" s="72"/>
      <c r="B1092" s="156"/>
      <c r="C1092" s="59"/>
      <c r="D1092" s="46"/>
      <c r="E1092" s="548"/>
      <c r="F1092" s="570"/>
    </row>
    <row r="1093" spans="1:6">
      <c r="A1093" s="72"/>
      <c r="B1093" s="156"/>
      <c r="C1093" s="59"/>
      <c r="D1093" s="46"/>
      <c r="E1093" s="548"/>
      <c r="F1093" s="570"/>
    </row>
    <row r="1094" spans="1:6">
      <c r="A1094" s="72"/>
      <c r="B1094" s="156"/>
      <c r="C1094" s="59"/>
      <c r="D1094" s="46"/>
      <c r="E1094" s="548"/>
      <c r="F1094" s="570"/>
    </row>
    <row r="1095" spans="1:6">
      <c r="A1095" s="72"/>
      <c r="B1095" s="156"/>
      <c r="C1095" s="59"/>
      <c r="D1095" s="46"/>
      <c r="E1095" s="548"/>
      <c r="F1095" s="570"/>
    </row>
    <row r="1096" spans="1:6">
      <c r="A1096" s="72"/>
      <c r="B1096" s="156"/>
      <c r="C1096" s="59"/>
      <c r="D1096" s="46"/>
      <c r="E1096" s="548"/>
      <c r="F1096" s="570"/>
    </row>
    <row r="1097" spans="1:6">
      <c r="A1097" s="72"/>
      <c r="B1097" s="156"/>
      <c r="C1097" s="59"/>
      <c r="D1097" s="46"/>
      <c r="E1097" s="548"/>
      <c r="F1097" s="570"/>
    </row>
    <row r="1098" spans="1:6">
      <c r="A1098" s="72"/>
      <c r="B1098" s="156"/>
      <c r="C1098" s="59"/>
      <c r="D1098" s="46"/>
      <c r="E1098" s="548"/>
      <c r="F1098" s="570"/>
    </row>
    <row r="1099" spans="1:6">
      <c r="A1099" s="72"/>
      <c r="B1099" s="156"/>
      <c r="C1099" s="59"/>
      <c r="D1099" s="46"/>
      <c r="E1099" s="548"/>
      <c r="F1099" s="570"/>
    </row>
    <row r="1100" spans="1:6">
      <c r="A1100" s="72"/>
      <c r="B1100" s="156"/>
      <c r="C1100" s="59"/>
      <c r="D1100" s="46"/>
      <c r="E1100" s="548"/>
      <c r="F1100" s="570"/>
    </row>
    <row r="1101" spans="1:6">
      <c r="A1101" s="72"/>
      <c r="B1101" s="156"/>
      <c r="C1101" s="59"/>
      <c r="D1101" s="46"/>
      <c r="E1101" s="548"/>
      <c r="F1101" s="570"/>
    </row>
    <row r="1102" spans="1:6">
      <c r="A1102" s="72"/>
      <c r="B1102" s="156"/>
      <c r="C1102" s="59"/>
      <c r="D1102" s="46"/>
      <c r="E1102" s="548"/>
      <c r="F1102" s="570"/>
    </row>
    <row r="1103" spans="1:6">
      <c r="A1103" s="72"/>
      <c r="B1103" s="156"/>
      <c r="C1103" s="59"/>
      <c r="D1103" s="46"/>
      <c r="E1103" s="548"/>
      <c r="F1103" s="570"/>
    </row>
    <row r="1104" spans="1:6">
      <c r="A1104" s="72"/>
      <c r="B1104" s="156"/>
      <c r="C1104" s="59"/>
      <c r="D1104" s="46"/>
      <c r="E1104" s="548"/>
      <c r="F1104" s="570"/>
    </row>
    <row r="1105" spans="1:6">
      <c r="A1105" s="72"/>
      <c r="B1105" s="156"/>
      <c r="C1105" s="59"/>
      <c r="D1105" s="46"/>
      <c r="E1105" s="548"/>
      <c r="F1105" s="570"/>
    </row>
    <row r="1106" spans="1:6">
      <c r="A1106" s="72"/>
      <c r="B1106" s="156"/>
      <c r="D1106" s="46"/>
      <c r="E1106" s="548"/>
      <c r="F1106" s="570"/>
    </row>
    <row r="1107" spans="1:6">
      <c r="A1107" s="150"/>
      <c r="B1107" s="157"/>
      <c r="D1107" s="153"/>
      <c r="E1107" s="598"/>
      <c r="F1107" s="599"/>
    </row>
    <row r="1108" spans="1:6">
      <c r="A1108" s="150"/>
      <c r="B1108" s="157"/>
      <c r="D1108" s="153"/>
      <c r="E1108" s="598"/>
      <c r="F1108" s="599"/>
    </row>
    <row r="1109" spans="1:6">
      <c r="A1109" s="150"/>
      <c r="B1109" s="157"/>
      <c r="D1109" s="153"/>
      <c r="E1109" s="598"/>
      <c r="F1109" s="599"/>
    </row>
    <row r="1110" spans="1:6">
      <c r="A1110" s="150"/>
      <c r="B1110" s="157"/>
      <c r="D1110" s="153"/>
      <c r="E1110" s="598"/>
      <c r="F1110" s="599"/>
    </row>
    <row r="1111" spans="1:6">
      <c r="A1111" s="150"/>
      <c r="B1111" s="157"/>
      <c r="D1111" s="153"/>
      <c r="E1111" s="598"/>
      <c r="F1111" s="599"/>
    </row>
    <row r="1112" spans="1:6">
      <c r="A1112" s="150"/>
      <c r="B1112" s="157"/>
      <c r="D1112" s="153"/>
      <c r="E1112" s="598"/>
      <c r="F1112" s="599"/>
    </row>
    <row r="1113" spans="1:6">
      <c r="A1113" s="150"/>
      <c r="B1113" s="157"/>
      <c r="D1113" s="153"/>
      <c r="E1113" s="598"/>
      <c r="F1113" s="599"/>
    </row>
    <row r="1114" spans="1:6">
      <c r="A1114" s="150"/>
      <c r="B1114" s="157"/>
      <c r="D1114" s="153"/>
      <c r="E1114" s="598"/>
      <c r="F1114" s="599"/>
    </row>
    <row r="1115" spans="1:6">
      <c r="A1115" s="150"/>
      <c r="B1115" s="157"/>
      <c r="D1115" s="153"/>
      <c r="E1115" s="598"/>
      <c r="F1115" s="599"/>
    </row>
    <row r="1116" spans="1:6">
      <c r="A1116" s="150"/>
      <c r="B1116" s="157"/>
      <c r="D1116" s="153"/>
      <c r="E1116" s="598"/>
      <c r="F1116" s="599"/>
    </row>
    <row r="1117" spans="1:6">
      <c r="A1117" s="150"/>
      <c r="B1117" s="157"/>
      <c r="D1117" s="153"/>
      <c r="E1117" s="598"/>
      <c r="F1117" s="599"/>
    </row>
    <row r="1118" spans="1:6">
      <c r="A1118" s="150"/>
      <c r="B1118" s="157"/>
      <c r="D1118" s="153"/>
      <c r="E1118" s="598"/>
      <c r="F1118" s="599"/>
    </row>
    <row r="1119" spans="1:6">
      <c r="A1119" s="150"/>
      <c r="B1119" s="157"/>
      <c r="D1119" s="153"/>
      <c r="E1119" s="598"/>
      <c r="F1119" s="599"/>
    </row>
    <row r="1120" spans="1:6">
      <c r="A1120" s="150"/>
      <c r="B1120" s="157"/>
      <c r="D1120" s="153"/>
      <c r="E1120" s="598"/>
      <c r="F1120" s="599"/>
    </row>
    <row r="1121" spans="1:18">
      <c r="A1121" s="150"/>
      <c r="B1121" s="157"/>
      <c r="D1121" s="153"/>
      <c r="E1121" s="598"/>
      <c r="F1121" s="599"/>
    </row>
    <row r="1122" spans="1:18">
      <c r="A1122" s="150"/>
      <c r="B1122" s="157"/>
      <c r="D1122" s="153"/>
      <c r="E1122" s="598"/>
      <c r="F1122" s="599"/>
    </row>
    <row r="1123" spans="1:18">
      <c r="A1123" s="150"/>
      <c r="B1123" s="157"/>
      <c r="D1123" s="153"/>
      <c r="E1123" s="598"/>
      <c r="F1123" s="599"/>
    </row>
    <row r="1124" spans="1:18">
      <c r="A1124" s="150"/>
      <c r="B1124" s="157"/>
      <c r="D1124" s="153"/>
      <c r="E1124" s="598"/>
      <c r="F1124" s="599"/>
    </row>
    <row r="1125" spans="1:18">
      <c r="A1125" s="150"/>
      <c r="B1125" s="157"/>
      <c r="D1125" s="153"/>
      <c r="E1125" s="598"/>
      <c r="F1125" s="599"/>
    </row>
    <row r="1126" spans="1:18">
      <c r="A1126" s="150"/>
      <c r="B1126" s="157"/>
      <c r="D1126" s="153"/>
      <c r="E1126" s="598"/>
      <c r="F1126" s="599"/>
    </row>
    <row r="1127" spans="1:18">
      <c r="A1127" s="150"/>
      <c r="B1127" s="157"/>
      <c r="D1127" s="153"/>
      <c r="E1127" s="598"/>
      <c r="F1127" s="599"/>
    </row>
    <row r="1128" spans="1:18">
      <c r="A1128" s="150"/>
      <c r="B1128" s="157"/>
      <c r="D1128" s="153"/>
      <c r="E1128" s="598"/>
      <c r="F1128" s="599"/>
    </row>
    <row r="1129" spans="1:18">
      <c r="A1129" s="150"/>
      <c r="B1129" s="157"/>
      <c r="D1129" s="153"/>
      <c r="E1129" s="598"/>
      <c r="F1129" s="599"/>
    </row>
    <row r="1130" spans="1:18">
      <c r="A1130" s="150"/>
      <c r="B1130" s="157"/>
    </row>
    <row r="1131" spans="1:18" s="155" customFormat="1">
      <c r="A1131" s="150"/>
      <c r="B1131" s="157"/>
      <c r="D1131" s="151"/>
      <c r="E1131" s="595"/>
      <c r="F1131" s="596"/>
      <c r="G1131" s="36"/>
      <c r="H1131" s="36"/>
      <c r="I1131" s="36"/>
      <c r="J1131" s="36"/>
      <c r="K1131" s="36"/>
      <c r="L1131" s="36"/>
      <c r="M1131" s="36"/>
      <c r="N1131" s="36"/>
      <c r="O1131" s="36"/>
      <c r="P1131" s="36"/>
      <c r="Q1131" s="36"/>
      <c r="R1131" s="36"/>
    </row>
    <row r="1132" spans="1:18" s="155" customFormat="1">
      <c r="A1132" s="150"/>
      <c r="B1132" s="157"/>
      <c r="D1132" s="151"/>
      <c r="E1132" s="595"/>
      <c r="F1132" s="596"/>
      <c r="G1132" s="36"/>
      <c r="H1132" s="36"/>
      <c r="I1132" s="36"/>
      <c r="J1132" s="36"/>
      <c r="K1132" s="36"/>
      <c r="L1132" s="36"/>
      <c r="M1132" s="36"/>
      <c r="N1132" s="36"/>
      <c r="O1132" s="36"/>
      <c r="P1132" s="36"/>
      <c r="Q1132" s="36"/>
      <c r="R1132" s="36"/>
    </row>
    <row r="1133" spans="1:18" s="155" customFormat="1">
      <c r="A1133" s="150"/>
      <c r="B1133" s="157"/>
      <c r="D1133" s="151"/>
      <c r="E1133" s="595"/>
      <c r="F1133" s="596"/>
      <c r="G1133" s="36"/>
      <c r="H1133" s="36"/>
      <c r="I1133" s="36"/>
      <c r="J1133" s="36"/>
      <c r="K1133" s="36"/>
      <c r="L1133" s="36"/>
      <c r="M1133" s="36"/>
      <c r="N1133" s="36"/>
      <c r="O1133" s="36"/>
      <c r="P1133" s="36"/>
      <c r="Q1133" s="36"/>
      <c r="R1133" s="36"/>
    </row>
    <row r="1134" spans="1:18" s="155" customFormat="1">
      <c r="A1134" s="150"/>
      <c r="B1134" s="157"/>
      <c r="D1134" s="151"/>
      <c r="E1134" s="595"/>
      <c r="F1134" s="596"/>
      <c r="G1134" s="36"/>
      <c r="H1134" s="36"/>
      <c r="I1134" s="36"/>
      <c r="J1134" s="36"/>
      <c r="K1134" s="36"/>
      <c r="L1134" s="36"/>
      <c r="M1134" s="36"/>
      <c r="N1134" s="36"/>
      <c r="O1134" s="36"/>
      <c r="P1134" s="36"/>
      <c r="Q1134" s="36"/>
      <c r="R1134" s="36"/>
    </row>
    <row r="1135" spans="1:18" s="155" customFormat="1">
      <c r="A1135" s="150"/>
      <c r="B1135" s="157"/>
      <c r="D1135" s="151"/>
      <c r="E1135" s="595"/>
      <c r="F1135" s="596"/>
      <c r="G1135" s="36"/>
      <c r="H1135" s="36"/>
      <c r="I1135" s="36"/>
      <c r="J1135" s="36"/>
      <c r="K1135" s="36"/>
      <c r="L1135" s="36"/>
      <c r="M1135" s="36"/>
      <c r="N1135" s="36"/>
      <c r="O1135" s="36"/>
      <c r="P1135" s="36"/>
      <c r="Q1135" s="36"/>
      <c r="R1135" s="36"/>
    </row>
    <row r="1136" spans="1:18" s="155" customFormat="1">
      <c r="A1136" s="150"/>
      <c r="B1136" s="157"/>
      <c r="D1136" s="151"/>
      <c r="E1136" s="595"/>
      <c r="F1136" s="596"/>
      <c r="G1136" s="36"/>
      <c r="H1136" s="36"/>
      <c r="I1136" s="36"/>
      <c r="J1136" s="36"/>
      <c r="K1136" s="36"/>
      <c r="L1136" s="36"/>
      <c r="M1136" s="36"/>
      <c r="N1136" s="36"/>
      <c r="O1136" s="36"/>
      <c r="P1136" s="36"/>
      <c r="Q1136" s="36"/>
      <c r="R1136" s="36"/>
    </row>
    <row r="1137" spans="1:18" s="155" customFormat="1">
      <c r="A1137" s="150"/>
      <c r="B1137" s="157"/>
      <c r="D1137" s="151"/>
      <c r="E1137" s="595"/>
      <c r="F1137" s="596"/>
      <c r="G1137" s="36"/>
      <c r="H1137" s="36"/>
      <c r="I1137" s="36"/>
      <c r="J1137" s="36"/>
      <c r="K1137" s="36"/>
      <c r="L1137" s="36"/>
      <c r="M1137" s="36"/>
      <c r="N1137" s="36"/>
      <c r="O1137" s="36"/>
      <c r="P1137" s="36"/>
      <c r="Q1137" s="36"/>
      <c r="R1137" s="36"/>
    </row>
    <row r="1138" spans="1:18" s="155" customFormat="1">
      <c r="A1138" s="150"/>
      <c r="B1138" s="157"/>
      <c r="D1138" s="151"/>
      <c r="E1138" s="595"/>
      <c r="F1138" s="596"/>
      <c r="G1138" s="36"/>
      <c r="H1138" s="36"/>
      <c r="I1138" s="36"/>
      <c r="J1138" s="36"/>
      <c r="K1138" s="36"/>
      <c r="L1138" s="36"/>
      <c r="M1138" s="36"/>
      <c r="N1138" s="36"/>
      <c r="O1138" s="36"/>
      <c r="P1138" s="36"/>
      <c r="Q1138" s="36"/>
      <c r="R1138" s="36"/>
    </row>
    <row r="1139" spans="1:18" s="155" customFormat="1">
      <c r="A1139" s="150"/>
      <c r="B1139" s="157"/>
      <c r="D1139" s="151"/>
      <c r="E1139" s="595"/>
      <c r="F1139" s="596"/>
      <c r="G1139" s="36"/>
      <c r="H1139" s="36"/>
      <c r="I1139" s="36"/>
      <c r="J1139" s="36"/>
      <c r="K1139" s="36"/>
      <c r="L1139" s="36"/>
      <c r="M1139" s="36"/>
      <c r="N1139" s="36"/>
      <c r="O1139" s="36"/>
      <c r="P1139" s="36"/>
      <c r="Q1139" s="36"/>
      <c r="R1139" s="36"/>
    </row>
    <row r="1140" spans="1:18" s="155" customFormat="1">
      <c r="A1140" s="150"/>
      <c r="B1140" s="157"/>
      <c r="D1140" s="151"/>
      <c r="E1140" s="595"/>
      <c r="F1140" s="596"/>
      <c r="G1140" s="36"/>
      <c r="H1140" s="36"/>
      <c r="I1140" s="36"/>
      <c r="J1140" s="36"/>
      <c r="K1140" s="36"/>
      <c r="L1140" s="36"/>
      <c r="M1140" s="36"/>
      <c r="N1140" s="36"/>
      <c r="O1140" s="36"/>
      <c r="P1140" s="36"/>
      <c r="Q1140" s="36"/>
      <c r="R1140" s="36"/>
    </row>
    <row r="1141" spans="1:18" s="155" customFormat="1">
      <c r="A1141" s="150"/>
      <c r="B1141" s="157"/>
      <c r="D1141" s="151"/>
      <c r="E1141" s="595"/>
      <c r="F1141" s="596"/>
      <c r="G1141" s="36"/>
      <c r="H1141" s="36"/>
      <c r="I1141" s="36"/>
      <c r="J1141" s="36"/>
      <c r="K1141" s="36"/>
      <c r="L1141" s="36"/>
      <c r="M1141" s="36"/>
      <c r="N1141" s="36"/>
      <c r="O1141" s="36"/>
      <c r="P1141" s="36"/>
      <c r="Q1141" s="36"/>
      <c r="R1141" s="36"/>
    </row>
    <row r="1142" spans="1:18" s="155" customFormat="1">
      <c r="A1142" s="150"/>
      <c r="B1142" s="157"/>
      <c r="D1142" s="151"/>
      <c r="E1142" s="595"/>
      <c r="F1142" s="596"/>
      <c r="G1142" s="36"/>
      <c r="H1142" s="36"/>
      <c r="I1142" s="36"/>
      <c r="J1142" s="36"/>
      <c r="K1142" s="36"/>
      <c r="L1142" s="36"/>
      <c r="M1142" s="36"/>
      <c r="N1142" s="36"/>
      <c r="O1142" s="36"/>
      <c r="P1142" s="36"/>
      <c r="Q1142" s="36"/>
      <c r="R1142" s="36"/>
    </row>
    <row r="1143" spans="1:18" s="155" customFormat="1">
      <c r="A1143" s="150"/>
      <c r="B1143" s="157"/>
      <c r="D1143" s="151"/>
      <c r="E1143" s="595"/>
      <c r="F1143" s="596"/>
      <c r="G1143" s="36"/>
      <c r="H1143" s="36"/>
      <c r="I1143" s="36"/>
      <c r="J1143" s="36"/>
      <c r="K1143" s="36"/>
      <c r="L1143" s="36"/>
      <c r="M1143" s="36"/>
      <c r="N1143" s="36"/>
      <c r="O1143" s="36"/>
      <c r="P1143" s="36"/>
      <c r="Q1143" s="36"/>
      <c r="R1143" s="36"/>
    </row>
    <row r="1144" spans="1:18" s="155" customFormat="1">
      <c r="A1144" s="150"/>
      <c r="B1144" s="157"/>
      <c r="D1144" s="151"/>
      <c r="E1144" s="595"/>
      <c r="F1144" s="596"/>
      <c r="G1144" s="36"/>
      <c r="H1144" s="36"/>
      <c r="I1144" s="36"/>
      <c r="J1144" s="36"/>
      <c r="K1144" s="36"/>
      <c r="L1144" s="36"/>
      <c r="M1144" s="36"/>
      <c r="N1144" s="36"/>
      <c r="O1144" s="36"/>
      <c r="P1144" s="36"/>
      <c r="Q1144" s="36"/>
      <c r="R1144" s="36"/>
    </row>
    <row r="1145" spans="1:18" s="155" customFormat="1">
      <c r="A1145" s="150"/>
      <c r="B1145" s="157"/>
      <c r="D1145" s="151"/>
      <c r="E1145" s="595"/>
      <c r="F1145" s="596"/>
      <c r="G1145" s="36"/>
      <c r="H1145" s="36"/>
      <c r="I1145" s="36"/>
      <c r="J1145" s="36"/>
      <c r="K1145" s="36"/>
      <c r="L1145" s="36"/>
      <c r="M1145" s="36"/>
      <c r="N1145" s="36"/>
      <c r="O1145" s="36"/>
      <c r="P1145" s="36"/>
      <c r="Q1145" s="36"/>
      <c r="R1145" s="36"/>
    </row>
    <row r="1146" spans="1:18" s="155" customFormat="1">
      <c r="A1146" s="150"/>
      <c r="B1146" s="157"/>
      <c r="D1146" s="151"/>
      <c r="E1146" s="595"/>
      <c r="F1146" s="596"/>
      <c r="G1146" s="36"/>
      <c r="H1146" s="36"/>
      <c r="I1146" s="36"/>
      <c r="J1146" s="36"/>
      <c r="K1146" s="36"/>
      <c r="L1146" s="36"/>
      <c r="M1146" s="36"/>
      <c r="N1146" s="36"/>
      <c r="O1146" s="36"/>
      <c r="P1146" s="36"/>
      <c r="Q1146" s="36"/>
      <c r="R1146" s="36"/>
    </row>
    <row r="1147" spans="1:18" s="155" customFormat="1">
      <c r="A1147" s="150"/>
      <c r="B1147" s="157"/>
      <c r="D1147" s="151"/>
      <c r="E1147" s="595"/>
      <c r="F1147" s="596"/>
      <c r="G1147" s="36"/>
      <c r="H1147" s="36"/>
      <c r="I1147" s="36"/>
      <c r="J1147" s="36"/>
      <c r="K1147" s="36"/>
      <c r="L1147" s="36"/>
      <c r="M1147" s="36"/>
      <c r="N1147" s="36"/>
      <c r="O1147" s="36"/>
      <c r="P1147" s="36"/>
      <c r="Q1147" s="36"/>
      <c r="R1147" s="36"/>
    </row>
    <row r="1148" spans="1:18" s="155" customFormat="1">
      <c r="A1148" s="150"/>
      <c r="B1148" s="157"/>
      <c r="D1148" s="151"/>
      <c r="E1148" s="595"/>
      <c r="F1148" s="596"/>
      <c r="G1148" s="36"/>
      <c r="H1148" s="36"/>
      <c r="I1148" s="36"/>
      <c r="J1148" s="36"/>
      <c r="K1148" s="36"/>
      <c r="L1148" s="36"/>
      <c r="M1148" s="36"/>
      <c r="N1148" s="36"/>
      <c r="O1148" s="36"/>
      <c r="P1148" s="36"/>
      <c r="Q1148" s="36"/>
      <c r="R1148" s="36"/>
    </row>
    <row r="1149" spans="1:18" s="155" customFormat="1">
      <c r="A1149" s="150"/>
      <c r="B1149" s="157"/>
      <c r="D1149" s="151"/>
      <c r="E1149" s="595"/>
      <c r="F1149" s="596"/>
      <c r="G1149" s="36"/>
      <c r="H1149" s="36"/>
      <c r="I1149" s="36"/>
      <c r="J1149" s="36"/>
      <c r="K1149" s="36"/>
      <c r="L1149" s="36"/>
      <c r="M1149" s="36"/>
      <c r="N1149" s="36"/>
      <c r="O1149" s="36"/>
      <c r="P1149" s="36"/>
      <c r="Q1149" s="36"/>
      <c r="R1149" s="36"/>
    </row>
    <row r="1150" spans="1:18" s="155" customFormat="1">
      <c r="A1150" s="150"/>
      <c r="B1150" s="157"/>
      <c r="D1150" s="151"/>
      <c r="E1150" s="595"/>
      <c r="F1150" s="596"/>
      <c r="G1150" s="36"/>
      <c r="H1150" s="36"/>
      <c r="I1150" s="36"/>
      <c r="J1150" s="36"/>
      <c r="K1150" s="36"/>
      <c r="L1150" s="36"/>
      <c r="M1150" s="36"/>
      <c r="N1150" s="36"/>
      <c r="O1150" s="36"/>
      <c r="P1150" s="36"/>
      <c r="Q1150" s="36"/>
      <c r="R1150" s="36"/>
    </row>
    <row r="1151" spans="1:18" s="155" customFormat="1">
      <c r="A1151" s="150"/>
      <c r="B1151" s="157"/>
      <c r="D1151" s="151"/>
      <c r="E1151" s="595"/>
      <c r="F1151" s="596"/>
      <c r="G1151" s="36"/>
      <c r="H1151" s="36"/>
      <c r="I1151" s="36"/>
      <c r="J1151" s="36"/>
      <c r="K1151" s="36"/>
      <c r="L1151" s="36"/>
      <c r="M1151" s="36"/>
      <c r="N1151" s="36"/>
      <c r="O1151" s="36"/>
      <c r="P1151" s="36"/>
      <c r="Q1151" s="36"/>
      <c r="R1151" s="36"/>
    </row>
    <row r="1152" spans="1:18" s="155" customFormat="1">
      <c r="A1152" s="150"/>
      <c r="B1152" s="157"/>
      <c r="D1152" s="151"/>
      <c r="E1152" s="595"/>
      <c r="F1152" s="596"/>
      <c r="G1152" s="36"/>
      <c r="H1152" s="36"/>
      <c r="I1152" s="36"/>
      <c r="J1152" s="36"/>
      <c r="K1152" s="36"/>
      <c r="L1152" s="36"/>
      <c r="M1152" s="36"/>
      <c r="N1152" s="36"/>
      <c r="O1152" s="36"/>
      <c r="P1152" s="36"/>
      <c r="Q1152" s="36"/>
      <c r="R1152" s="36"/>
    </row>
    <row r="1153" spans="1:18" s="155" customFormat="1">
      <c r="A1153" s="150"/>
      <c r="B1153" s="157"/>
      <c r="D1153" s="151"/>
      <c r="E1153" s="595"/>
      <c r="F1153" s="596"/>
      <c r="G1153" s="36"/>
      <c r="H1153" s="36"/>
      <c r="I1153" s="36"/>
      <c r="J1153" s="36"/>
      <c r="K1153" s="36"/>
      <c r="L1153" s="36"/>
      <c r="M1153" s="36"/>
      <c r="N1153" s="36"/>
      <c r="O1153" s="36"/>
      <c r="P1153" s="36"/>
      <c r="Q1153" s="36"/>
      <c r="R1153" s="36"/>
    </row>
    <row r="1154" spans="1:18" s="155" customFormat="1">
      <c r="A1154" s="150"/>
      <c r="B1154" s="157"/>
      <c r="D1154" s="151"/>
      <c r="E1154" s="595"/>
      <c r="F1154" s="596"/>
      <c r="G1154" s="36"/>
      <c r="H1154" s="36"/>
      <c r="I1154" s="36"/>
      <c r="J1154" s="36"/>
      <c r="K1154" s="36"/>
      <c r="L1154" s="36"/>
      <c r="M1154" s="36"/>
      <c r="N1154" s="36"/>
      <c r="O1154" s="36"/>
      <c r="P1154" s="36"/>
      <c r="Q1154" s="36"/>
      <c r="R1154" s="36"/>
    </row>
    <row r="1155" spans="1:18" s="155" customFormat="1">
      <c r="A1155" s="150"/>
      <c r="B1155" s="157"/>
      <c r="D1155" s="151"/>
      <c r="E1155" s="595"/>
      <c r="F1155" s="596"/>
      <c r="G1155" s="36"/>
      <c r="H1155" s="36"/>
      <c r="I1155" s="36"/>
      <c r="J1155" s="36"/>
      <c r="K1155" s="36"/>
      <c r="L1155" s="36"/>
      <c r="M1155" s="36"/>
      <c r="N1155" s="36"/>
      <c r="O1155" s="36"/>
      <c r="P1155" s="36"/>
      <c r="Q1155" s="36"/>
      <c r="R1155" s="36"/>
    </row>
    <row r="1156" spans="1:18" s="155" customFormat="1">
      <c r="A1156" s="150"/>
      <c r="B1156" s="157"/>
      <c r="D1156" s="151"/>
      <c r="E1156" s="595"/>
      <c r="F1156" s="596"/>
      <c r="G1156" s="36"/>
      <c r="H1156" s="36"/>
      <c r="I1156" s="36"/>
      <c r="J1156" s="36"/>
      <c r="K1156" s="36"/>
      <c r="L1156" s="36"/>
      <c r="M1156" s="36"/>
      <c r="N1156" s="36"/>
      <c r="O1156" s="36"/>
      <c r="P1156" s="36"/>
      <c r="Q1156" s="36"/>
      <c r="R1156" s="36"/>
    </row>
    <row r="1157" spans="1:18" s="155" customFormat="1">
      <c r="A1157" s="150"/>
      <c r="B1157" s="157"/>
      <c r="D1157" s="151"/>
      <c r="E1157" s="595"/>
      <c r="F1157" s="596"/>
      <c r="G1157" s="36"/>
      <c r="H1157" s="36"/>
      <c r="I1157" s="36"/>
      <c r="J1157" s="36"/>
      <c r="K1157" s="36"/>
      <c r="L1157" s="36"/>
      <c r="M1157" s="36"/>
      <c r="N1157" s="36"/>
      <c r="O1157" s="36"/>
      <c r="P1157" s="36"/>
      <c r="Q1157" s="36"/>
      <c r="R1157" s="36"/>
    </row>
    <row r="1158" spans="1:18" s="155" customFormat="1">
      <c r="A1158" s="150"/>
      <c r="B1158" s="157"/>
      <c r="D1158" s="151"/>
      <c r="E1158" s="595"/>
      <c r="F1158" s="596"/>
      <c r="G1158" s="36"/>
      <c r="H1158" s="36"/>
      <c r="I1158" s="36"/>
      <c r="J1158" s="36"/>
      <c r="K1158" s="36"/>
      <c r="L1158" s="36"/>
      <c r="M1158" s="36"/>
      <c r="N1158" s="36"/>
      <c r="O1158" s="36"/>
      <c r="P1158" s="36"/>
      <c r="Q1158" s="36"/>
      <c r="R1158" s="36"/>
    </row>
    <row r="1159" spans="1:18" s="155" customFormat="1">
      <c r="A1159" s="150"/>
      <c r="B1159" s="157"/>
      <c r="D1159" s="151"/>
      <c r="E1159" s="595"/>
      <c r="F1159" s="596"/>
      <c r="G1159" s="36"/>
      <c r="H1159" s="36"/>
      <c r="I1159" s="36"/>
      <c r="J1159" s="36"/>
      <c r="K1159" s="36"/>
      <c r="L1159" s="36"/>
      <c r="M1159" s="36"/>
      <c r="N1159" s="36"/>
      <c r="O1159" s="36"/>
      <c r="P1159" s="36"/>
      <c r="Q1159" s="36"/>
      <c r="R1159" s="36"/>
    </row>
    <row r="1160" spans="1:18" s="155" customFormat="1">
      <c r="A1160" s="150"/>
      <c r="B1160" s="157"/>
      <c r="D1160" s="151"/>
      <c r="E1160" s="595"/>
      <c r="F1160" s="596"/>
      <c r="G1160" s="36"/>
      <c r="H1160" s="36"/>
      <c r="I1160" s="36"/>
      <c r="J1160" s="36"/>
      <c r="K1160" s="36"/>
      <c r="L1160" s="36"/>
      <c r="M1160" s="36"/>
      <c r="N1160" s="36"/>
      <c r="O1160" s="36"/>
      <c r="P1160" s="36"/>
      <c r="Q1160" s="36"/>
      <c r="R1160" s="36"/>
    </row>
    <row r="1161" spans="1:18" s="155" customFormat="1">
      <c r="A1161" s="150"/>
      <c r="B1161" s="157"/>
      <c r="D1161" s="151"/>
      <c r="E1161" s="595"/>
      <c r="F1161" s="596"/>
      <c r="G1161" s="36"/>
      <c r="H1161" s="36"/>
      <c r="I1161" s="36"/>
      <c r="J1161" s="36"/>
      <c r="K1161" s="36"/>
      <c r="L1161" s="36"/>
      <c r="M1161" s="36"/>
      <c r="N1161" s="36"/>
      <c r="O1161" s="36"/>
      <c r="P1161" s="36"/>
      <c r="Q1161" s="36"/>
      <c r="R1161" s="36"/>
    </row>
    <row r="1162" spans="1:18" s="155" customFormat="1">
      <c r="A1162" s="150"/>
      <c r="B1162" s="157"/>
      <c r="D1162" s="151"/>
      <c r="E1162" s="595"/>
      <c r="F1162" s="596"/>
      <c r="G1162" s="36"/>
      <c r="H1162" s="36"/>
      <c r="I1162" s="36"/>
      <c r="J1162" s="36"/>
      <c r="K1162" s="36"/>
      <c r="L1162" s="36"/>
      <c r="M1162" s="36"/>
      <c r="N1162" s="36"/>
      <c r="O1162" s="36"/>
      <c r="P1162" s="36"/>
      <c r="Q1162" s="36"/>
      <c r="R1162" s="36"/>
    </row>
    <row r="1163" spans="1:18" s="155" customFormat="1">
      <c r="A1163" s="150"/>
      <c r="B1163" s="157"/>
      <c r="D1163" s="151"/>
      <c r="E1163" s="595"/>
      <c r="F1163" s="596"/>
      <c r="G1163" s="36"/>
      <c r="H1163" s="36"/>
      <c r="I1163" s="36"/>
      <c r="J1163" s="36"/>
      <c r="K1163" s="36"/>
      <c r="L1163" s="36"/>
      <c r="M1163" s="36"/>
      <c r="N1163" s="36"/>
      <c r="O1163" s="36"/>
      <c r="P1163" s="36"/>
      <c r="Q1163" s="36"/>
      <c r="R1163" s="36"/>
    </row>
    <row r="1164" spans="1:18" s="155" customFormat="1">
      <c r="A1164" s="150"/>
      <c r="B1164" s="157"/>
      <c r="D1164" s="151"/>
      <c r="E1164" s="595"/>
      <c r="F1164" s="596"/>
      <c r="G1164" s="36"/>
      <c r="H1164" s="36"/>
      <c r="I1164" s="36"/>
      <c r="J1164" s="36"/>
      <c r="K1164" s="36"/>
      <c r="L1164" s="36"/>
      <c r="M1164" s="36"/>
      <c r="N1164" s="36"/>
      <c r="O1164" s="36"/>
      <c r="P1164" s="36"/>
      <c r="Q1164" s="36"/>
      <c r="R1164" s="36"/>
    </row>
    <row r="1165" spans="1:18" s="155" customFormat="1">
      <c r="A1165" s="150"/>
      <c r="B1165" s="157"/>
      <c r="D1165" s="151"/>
      <c r="E1165" s="595"/>
      <c r="F1165" s="596"/>
      <c r="G1165" s="36"/>
      <c r="H1165" s="36"/>
      <c r="I1165" s="36"/>
      <c r="J1165" s="36"/>
      <c r="K1165" s="36"/>
      <c r="L1165" s="36"/>
      <c r="M1165" s="36"/>
      <c r="N1165" s="36"/>
      <c r="O1165" s="36"/>
      <c r="P1165" s="36"/>
      <c r="Q1165" s="36"/>
      <c r="R1165" s="36"/>
    </row>
    <row r="1166" spans="1:18" s="155" customFormat="1">
      <c r="A1166" s="150"/>
      <c r="B1166" s="157"/>
      <c r="D1166" s="151"/>
      <c r="E1166" s="595"/>
      <c r="F1166" s="596"/>
      <c r="G1166" s="36"/>
      <c r="H1166" s="36"/>
      <c r="I1166" s="36"/>
      <c r="J1166" s="36"/>
      <c r="K1166" s="36"/>
      <c r="L1166" s="36"/>
      <c r="M1166" s="36"/>
      <c r="N1166" s="36"/>
      <c r="O1166" s="36"/>
      <c r="P1166" s="36"/>
      <c r="Q1166" s="36"/>
      <c r="R1166" s="36"/>
    </row>
    <row r="1167" spans="1:18" s="155" customFormat="1">
      <c r="A1167" s="150"/>
      <c r="B1167" s="157"/>
      <c r="D1167" s="151"/>
      <c r="E1167" s="595"/>
      <c r="F1167" s="596"/>
      <c r="G1167" s="36"/>
      <c r="H1167" s="36"/>
      <c r="I1167" s="36"/>
      <c r="J1167" s="36"/>
      <c r="K1167" s="36"/>
      <c r="L1167" s="36"/>
      <c r="M1167" s="36"/>
      <c r="N1167" s="36"/>
      <c r="O1167" s="36"/>
      <c r="P1167" s="36"/>
      <c r="Q1167" s="36"/>
      <c r="R1167" s="36"/>
    </row>
    <row r="1168" spans="1:18" s="155" customFormat="1">
      <c r="A1168" s="150"/>
      <c r="B1168" s="157"/>
      <c r="D1168" s="151"/>
      <c r="E1168" s="595"/>
      <c r="F1168" s="596"/>
      <c r="G1168" s="36"/>
      <c r="H1168" s="36"/>
      <c r="I1168" s="36"/>
      <c r="J1168" s="36"/>
      <c r="K1168" s="36"/>
      <c r="L1168" s="36"/>
      <c r="M1168" s="36"/>
      <c r="N1168" s="36"/>
      <c r="O1168" s="36"/>
      <c r="P1168" s="36"/>
      <c r="Q1168" s="36"/>
      <c r="R1168" s="36"/>
    </row>
    <row r="1169" spans="1:18" s="155" customFormat="1">
      <c r="A1169" s="150"/>
      <c r="B1169" s="157"/>
      <c r="D1169" s="151"/>
      <c r="E1169" s="595"/>
      <c r="F1169" s="596"/>
      <c r="G1169" s="36"/>
      <c r="H1169" s="36"/>
      <c r="I1169" s="36"/>
      <c r="J1169" s="36"/>
      <c r="K1169" s="36"/>
      <c r="L1169" s="36"/>
      <c r="M1169" s="36"/>
      <c r="N1169" s="36"/>
      <c r="O1169" s="36"/>
      <c r="P1169" s="36"/>
      <c r="Q1169" s="36"/>
      <c r="R1169" s="36"/>
    </row>
    <row r="1170" spans="1:18" s="155" customFormat="1">
      <c r="A1170" s="150"/>
      <c r="B1170" s="157"/>
      <c r="D1170" s="151"/>
      <c r="E1170" s="595"/>
      <c r="F1170" s="596"/>
      <c r="G1170" s="36"/>
      <c r="H1170" s="36"/>
      <c r="I1170" s="36"/>
      <c r="J1170" s="36"/>
      <c r="K1170" s="36"/>
      <c r="L1170" s="36"/>
      <c r="M1170" s="36"/>
      <c r="N1170" s="36"/>
      <c r="O1170" s="36"/>
      <c r="P1170" s="36"/>
      <c r="Q1170" s="36"/>
      <c r="R1170" s="36"/>
    </row>
    <row r="1171" spans="1:18" s="155" customFormat="1">
      <c r="A1171" s="150"/>
      <c r="B1171" s="157"/>
      <c r="D1171" s="151"/>
      <c r="E1171" s="595"/>
      <c r="F1171" s="596"/>
      <c r="G1171" s="36"/>
      <c r="H1171" s="36"/>
      <c r="I1171" s="36"/>
      <c r="J1171" s="36"/>
      <c r="K1171" s="36"/>
      <c r="L1171" s="36"/>
      <c r="M1171" s="36"/>
      <c r="N1171" s="36"/>
      <c r="O1171" s="36"/>
      <c r="P1171" s="36"/>
      <c r="Q1171" s="36"/>
      <c r="R1171" s="36"/>
    </row>
    <row r="1172" spans="1:18" s="155" customFormat="1">
      <c r="A1172" s="150"/>
      <c r="B1172" s="157"/>
      <c r="D1172" s="151"/>
      <c r="E1172" s="595"/>
      <c r="F1172" s="596"/>
      <c r="G1172" s="36"/>
      <c r="H1172" s="36"/>
      <c r="I1172" s="36"/>
      <c r="J1172" s="36"/>
      <c r="K1172" s="36"/>
      <c r="L1172" s="36"/>
      <c r="M1172" s="36"/>
      <c r="N1172" s="36"/>
      <c r="O1172" s="36"/>
      <c r="P1172" s="36"/>
      <c r="Q1172" s="36"/>
      <c r="R1172" s="36"/>
    </row>
    <row r="1173" spans="1:18" s="155" customFormat="1">
      <c r="A1173" s="150"/>
      <c r="B1173" s="157"/>
      <c r="D1173" s="151"/>
      <c r="E1173" s="595"/>
      <c r="F1173" s="596"/>
      <c r="G1173" s="36"/>
      <c r="H1173" s="36"/>
      <c r="I1173" s="36"/>
      <c r="J1173" s="36"/>
      <c r="K1173" s="36"/>
      <c r="L1173" s="36"/>
      <c r="M1173" s="36"/>
      <c r="N1173" s="36"/>
      <c r="O1173" s="36"/>
      <c r="P1173" s="36"/>
      <c r="Q1173" s="36"/>
      <c r="R1173" s="36"/>
    </row>
    <row r="1174" spans="1:18" s="155" customFormat="1">
      <c r="A1174" s="150"/>
      <c r="B1174" s="157"/>
      <c r="D1174" s="151"/>
      <c r="E1174" s="595"/>
      <c r="F1174" s="596"/>
      <c r="G1174" s="36"/>
      <c r="H1174" s="36"/>
      <c r="I1174" s="36"/>
      <c r="J1174" s="36"/>
      <c r="K1174" s="36"/>
      <c r="L1174" s="36"/>
      <c r="M1174" s="36"/>
      <c r="N1174" s="36"/>
      <c r="O1174" s="36"/>
      <c r="P1174" s="36"/>
      <c r="Q1174" s="36"/>
      <c r="R1174" s="36"/>
    </row>
    <row r="1175" spans="1:18" s="155" customFormat="1">
      <c r="A1175" s="150"/>
      <c r="B1175" s="157"/>
      <c r="D1175" s="151"/>
      <c r="E1175" s="595"/>
      <c r="F1175" s="596"/>
      <c r="G1175" s="36"/>
      <c r="H1175" s="36"/>
      <c r="I1175" s="36"/>
      <c r="J1175" s="36"/>
      <c r="K1175" s="36"/>
      <c r="L1175" s="36"/>
      <c r="M1175" s="36"/>
      <c r="N1175" s="36"/>
      <c r="O1175" s="36"/>
      <c r="P1175" s="36"/>
      <c r="Q1175" s="36"/>
      <c r="R1175" s="36"/>
    </row>
    <row r="1176" spans="1:18" s="155" customFormat="1">
      <c r="A1176" s="150"/>
      <c r="B1176" s="157"/>
      <c r="D1176" s="151"/>
      <c r="E1176" s="595"/>
      <c r="F1176" s="596"/>
      <c r="G1176" s="36"/>
      <c r="H1176" s="36"/>
      <c r="I1176" s="36"/>
      <c r="J1176" s="36"/>
      <c r="K1176" s="36"/>
      <c r="L1176" s="36"/>
      <c r="M1176" s="36"/>
      <c r="N1176" s="36"/>
      <c r="O1176" s="36"/>
      <c r="P1176" s="36"/>
      <c r="Q1176" s="36"/>
      <c r="R1176" s="36"/>
    </row>
    <row r="1177" spans="1:18" s="155" customFormat="1">
      <c r="A1177" s="150"/>
      <c r="B1177" s="157"/>
      <c r="D1177" s="151"/>
      <c r="E1177" s="595"/>
      <c r="F1177" s="596"/>
      <c r="G1177" s="36"/>
      <c r="H1177" s="36"/>
      <c r="I1177" s="36"/>
      <c r="J1177" s="36"/>
      <c r="K1177" s="36"/>
      <c r="L1177" s="36"/>
      <c r="M1177" s="36"/>
      <c r="N1177" s="36"/>
      <c r="O1177" s="36"/>
      <c r="P1177" s="36"/>
      <c r="Q1177" s="36"/>
      <c r="R1177" s="36"/>
    </row>
    <row r="1178" spans="1:18" s="155" customFormat="1">
      <c r="A1178" s="150"/>
      <c r="B1178" s="157"/>
      <c r="D1178" s="151"/>
      <c r="E1178" s="595"/>
      <c r="F1178" s="596"/>
      <c r="G1178" s="36"/>
      <c r="H1178" s="36"/>
      <c r="I1178" s="36"/>
      <c r="J1178" s="36"/>
      <c r="K1178" s="36"/>
      <c r="L1178" s="36"/>
      <c r="M1178" s="36"/>
      <c r="N1178" s="36"/>
      <c r="O1178" s="36"/>
      <c r="P1178" s="36"/>
      <c r="Q1178" s="36"/>
      <c r="R1178" s="36"/>
    </row>
    <row r="1179" spans="1:18" s="155" customFormat="1">
      <c r="A1179" s="150"/>
      <c r="B1179" s="157"/>
      <c r="D1179" s="151"/>
      <c r="E1179" s="595"/>
      <c r="F1179" s="596"/>
      <c r="G1179" s="36"/>
      <c r="H1179" s="36"/>
      <c r="I1179" s="36"/>
      <c r="J1179" s="36"/>
      <c r="K1179" s="36"/>
      <c r="L1179" s="36"/>
      <c r="M1179" s="36"/>
      <c r="N1179" s="36"/>
      <c r="O1179" s="36"/>
      <c r="P1179" s="36"/>
      <c r="Q1179" s="36"/>
      <c r="R1179" s="36"/>
    </row>
    <row r="1180" spans="1:18" s="155" customFormat="1">
      <c r="A1180" s="150"/>
      <c r="B1180" s="157"/>
      <c r="D1180" s="151"/>
      <c r="E1180" s="595"/>
      <c r="F1180" s="596"/>
      <c r="G1180" s="36"/>
      <c r="H1180" s="36"/>
      <c r="I1180" s="36"/>
      <c r="J1180" s="36"/>
      <c r="K1180" s="36"/>
      <c r="L1180" s="36"/>
      <c r="M1180" s="36"/>
      <c r="N1180" s="36"/>
      <c r="O1180" s="36"/>
      <c r="P1180" s="36"/>
      <c r="Q1180" s="36"/>
      <c r="R1180" s="36"/>
    </row>
    <row r="1181" spans="1:18" s="155" customFormat="1">
      <c r="A1181" s="150"/>
      <c r="B1181" s="157"/>
      <c r="D1181" s="151"/>
      <c r="E1181" s="595"/>
      <c r="F1181" s="596"/>
      <c r="G1181" s="36"/>
      <c r="H1181" s="36"/>
      <c r="I1181" s="36"/>
      <c r="J1181" s="36"/>
      <c r="K1181" s="36"/>
      <c r="L1181" s="36"/>
      <c r="M1181" s="36"/>
      <c r="N1181" s="36"/>
      <c r="O1181" s="36"/>
      <c r="P1181" s="36"/>
      <c r="Q1181" s="36"/>
      <c r="R1181" s="36"/>
    </row>
    <row r="1182" spans="1:18" s="155" customFormat="1">
      <c r="A1182" s="150"/>
      <c r="B1182" s="157"/>
      <c r="D1182" s="151"/>
      <c r="E1182" s="595"/>
      <c r="F1182" s="596"/>
      <c r="G1182" s="36"/>
      <c r="H1182" s="36"/>
      <c r="I1182" s="36"/>
      <c r="J1182" s="36"/>
      <c r="K1182" s="36"/>
      <c r="L1182" s="36"/>
      <c r="M1182" s="36"/>
      <c r="N1182" s="36"/>
      <c r="O1182" s="36"/>
      <c r="P1182" s="36"/>
      <c r="Q1182" s="36"/>
      <c r="R1182" s="36"/>
    </row>
    <row r="1183" spans="1:18" s="155" customFormat="1">
      <c r="A1183" s="150"/>
      <c r="B1183" s="157"/>
      <c r="D1183" s="151"/>
      <c r="E1183" s="595"/>
      <c r="F1183" s="596"/>
      <c r="G1183" s="36"/>
      <c r="H1183" s="36"/>
      <c r="I1183" s="36"/>
      <c r="J1183" s="36"/>
      <c r="K1183" s="36"/>
      <c r="L1183" s="36"/>
      <c r="M1183" s="36"/>
      <c r="N1183" s="36"/>
      <c r="O1183" s="36"/>
      <c r="P1183" s="36"/>
      <c r="Q1183" s="36"/>
      <c r="R1183" s="36"/>
    </row>
    <row r="1184" spans="1:18" s="155" customFormat="1">
      <c r="A1184" s="150"/>
      <c r="B1184" s="157"/>
      <c r="D1184" s="151"/>
      <c r="E1184" s="595"/>
      <c r="F1184" s="596"/>
      <c r="G1184" s="36"/>
      <c r="H1184" s="36"/>
      <c r="I1184" s="36"/>
      <c r="J1184" s="36"/>
      <c r="K1184" s="36"/>
      <c r="L1184" s="36"/>
      <c r="M1184" s="36"/>
      <c r="N1184" s="36"/>
      <c r="O1184" s="36"/>
      <c r="P1184" s="36"/>
      <c r="Q1184" s="36"/>
      <c r="R1184" s="36"/>
    </row>
    <row r="1185" spans="1:18" s="155" customFormat="1">
      <c r="A1185" s="150"/>
      <c r="B1185" s="157"/>
      <c r="D1185" s="151"/>
      <c r="E1185" s="595"/>
      <c r="F1185" s="596"/>
      <c r="G1185" s="36"/>
      <c r="H1185" s="36"/>
      <c r="I1185" s="36"/>
      <c r="J1185" s="36"/>
      <c r="K1185" s="36"/>
      <c r="L1185" s="36"/>
      <c r="M1185" s="36"/>
      <c r="N1185" s="36"/>
      <c r="O1185" s="36"/>
      <c r="P1185" s="36"/>
      <c r="Q1185" s="36"/>
      <c r="R1185" s="36"/>
    </row>
    <row r="1186" spans="1:18" s="155" customFormat="1">
      <c r="A1186" s="150"/>
      <c r="B1186" s="157"/>
      <c r="D1186" s="151"/>
      <c r="E1186" s="595"/>
      <c r="F1186" s="596"/>
      <c r="G1186" s="36"/>
      <c r="H1186" s="36"/>
      <c r="I1186" s="36"/>
      <c r="J1186" s="36"/>
      <c r="K1186" s="36"/>
      <c r="L1186" s="36"/>
      <c r="M1186" s="36"/>
      <c r="N1186" s="36"/>
      <c r="O1186" s="36"/>
      <c r="P1186" s="36"/>
      <c r="Q1186" s="36"/>
      <c r="R1186" s="36"/>
    </row>
    <row r="1187" spans="1:18" s="155" customFormat="1">
      <c r="A1187" s="150"/>
      <c r="B1187" s="157"/>
      <c r="D1187" s="151"/>
      <c r="E1187" s="595"/>
      <c r="F1187" s="596"/>
      <c r="G1187" s="36"/>
      <c r="H1187" s="36"/>
      <c r="I1187" s="36"/>
      <c r="J1187" s="36"/>
      <c r="K1187" s="36"/>
      <c r="L1187" s="36"/>
      <c r="M1187" s="36"/>
      <c r="N1187" s="36"/>
      <c r="O1187" s="36"/>
      <c r="P1187" s="36"/>
      <c r="Q1187" s="36"/>
      <c r="R1187" s="36"/>
    </row>
    <row r="1188" spans="1:18" s="155" customFormat="1">
      <c r="A1188" s="150"/>
      <c r="B1188" s="157"/>
      <c r="D1188" s="151"/>
      <c r="E1188" s="595"/>
      <c r="F1188" s="596"/>
      <c r="G1188" s="36"/>
      <c r="H1188" s="36"/>
      <c r="I1188" s="36"/>
      <c r="J1188" s="36"/>
      <c r="K1188" s="36"/>
      <c r="L1188" s="36"/>
      <c r="M1188" s="36"/>
      <c r="N1188" s="36"/>
      <c r="O1188" s="36"/>
      <c r="P1188" s="36"/>
      <c r="Q1188" s="36"/>
      <c r="R1188" s="36"/>
    </row>
    <row r="1189" spans="1:18" s="155" customFormat="1">
      <c r="A1189" s="150"/>
      <c r="B1189" s="157"/>
      <c r="D1189" s="151"/>
      <c r="E1189" s="595"/>
      <c r="F1189" s="596"/>
      <c r="G1189" s="36"/>
      <c r="H1189" s="36"/>
      <c r="I1189" s="36"/>
      <c r="J1189" s="36"/>
      <c r="K1189" s="36"/>
      <c r="L1189" s="36"/>
      <c r="M1189" s="36"/>
      <c r="N1189" s="36"/>
      <c r="O1189" s="36"/>
      <c r="P1189" s="36"/>
      <c r="Q1189" s="36"/>
      <c r="R1189" s="36"/>
    </row>
    <row r="1190" spans="1:18" s="155" customFormat="1">
      <c r="A1190" s="150"/>
      <c r="B1190" s="157"/>
      <c r="D1190" s="151"/>
      <c r="E1190" s="595"/>
      <c r="F1190" s="596"/>
      <c r="G1190" s="36"/>
      <c r="H1190" s="36"/>
      <c r="I1190" s="36"/>
      <c r="J1190" s="36"/>
      <c r="K1190" s="36"/>
      <c r="L1190" s="36"/>
      <c r="M1190" s="36"/>
      <c r="N1190" s="36"/>
      <c r="O1190" s="36"/>
      <c r="P1190" s="36"/>
      <c r="Q1190" s="36"/>
      <c r="R1190" s="36"/>
    </row>
    <row r="1191" spans="1:18" s="155" customFormat="1">
      <c r="A1191" s="150"/>
      <c r="B1191" s="157"/>
      <c r="D1191" s="151"/>
      <c r="E1191" s="595"/>
      <c r="F1191" s="596"/>
      <c r="G1191" s="36"/>
      <c r="H1191" s="36"/>
      <c r="I1191" s="36"/>
      <c r="J1191" s="36"/>
      <c r="K1191" s="36"/>
      <c r="L1191" s="36"/>
      <c r="M1191" s="36"/>
      <c r="N1191" s="36"/>
      <c r="O1191" s="36"/>
      <c r="P1191" s="36"/>
      <c r="Q1191" s="36"/>
      <c r="R1191" s="36"/>
    </row>
    <row r="1192" spans="1:18" s="155" customFormat="1">
      <c r="A1192" s="150"/>
      <c r="B1192" s="157"/>
      <c r="D1192" s="151"/>
      <c r="E1192" s="595"/>
      <c r="F1192" s="596"/>
      <c r="G1192" s="36"/>
      <c r="H1192" s="36"/>
      <c r="I1192" s="36"/>
      <c r="J1192" s="36"/>
      <c r="K1192" s="36"/>
      <c r="L1192" s="36"/>
      <c r="M1192" s="36"/>
      <c r="N1192" s="36"/>
      <c r="O1192" s="36"/>
      <c r="P1192" s="36"/>
      <c r="Q1192" s="36"/>
      <c r="R1192" s="36"/>
    </row>
    <row r="1193" spans="1:18" s="155" customFormat="1">
      <c r="A1193" s="150"/>
      <c r="B1193" s="157"/>
      <c r="D1193" s="151"/>
      <c r="E1193" s="595"/>
      <c r="F1193" s="596"/>
      <c r="G1193" s="36"/>
      <c r="H1193" s="36"/>
      <c r="I1193" s="36"/>
      <c r="J1193" s="36"/>
      <c r="K1193" s="36"/>
      <c r="L1193" s="36"/>
      <c r="M1193" s="36"/>
      <c r="N1193" s="36"/>
      <c r="O1193" s="36"/>
      <c r="P1193" s="36"/>
      <c r="Q1193" s="36"/>
      <c r="R1193" s="36"/>
    </row>
    <row r="1194" spans="1:18" s="155" customFormat="1">
      <c r="A1194" s="150"/>
      <c r="B1194" s="157"/>
      <c r="D1194" s="151"/>
      <c r="E1194" s="595"/>
      <c r="F1194" s="596"/>
      <c r="G1194" s="36"/>
      <c r="H1194" s="36"/>
      <c r="I1194" s="36"/>
      <c r="J1194" s="36"/>
      <c r="K1194" s="36"/>
      <c r="L1194" s="36"/>
      <c r="M1194" s="36"/>
      <c r="N1194" s="36"/>
      <c r="O1194" s="36"/>
      <c r="P1194" s="36"/>
      <c r="Q1194" s="36"/>
      <c r="R1194" s="36"/>
    </row>
    <row r="1195" spans="1:18" s="155" customFormat="1">
      <c r="A1195" s="150"/>
      <c r="B1195" s="157"/>
      <c r="D1195" s="151"/>
      <c r="E1195" s="595"/>
      <c r="F1195" s="596"/>
      <c r="G1195" s="36"/>
      <c r="H1195" s="36"/>
      <c r="I1195" s="36"/>
      <c r="J1195" s="36"/>
      <c r="K1195" s="36"/>
      <c r="L1195" s="36"/>
      <c r="M1195" s="36"/>
      <c r="N1195" s="36"/>
      <c r="O1195" s="36"/>
      <c r="P1195" s="36"/>
      <c r="Q1195" s="36"/>
      <c r="R1195" s="36"/>
    </row>
    <row r="1196" spans="1:18" s="155" customFormat="1">
      <c r="A1196" s="150"/>
      <c r="B1196" s="157"/>
      <c r="D1196" s="151"/>
      <c r="E1196" s="595"/>
      <c r="F1196" s="596"/>
      <c r="G1196" s="36"/>
      <c r="H1196" s="36"/>
      <c r="I1196" s="36"/>
      <c r="J1196" s="36"/>
      <c r="K1196" s="36"/>
      <c r="L1196" s="36"/>
      <c r="M1196" s="36"/>
      <c r="N1196" s="36"/>
      <c r="O1196" s="36"/>
      <c r="P1196" s="36"/>
      <c r="Q1196" s="36"/>
      <c r="R1196" s="36"/>
    </row>
    <row r="1197" spans="1:18" s="155" customFormat="1">
      <c r="A1197" s="150"/>
      <c r="B1197" s="157"/>
      <c r="D1197" s="151"/>
      <c r="E1197" s="595"/>
      <c r="F1197" s="596"/>
      <c r="G1197" s="36"/>
      <c r="H1197" s="36"/>
      <c r="I1197" s="36"/>
      <c r="J1197" s="36"/>
      <c r="K1197" s="36"/>
      <c r="L1197" s="36"/>
      <c r="M1197" s="36"/>
      <c r="N1197" s="36"/>
      <c r="O1197" s="36"/>
      <c r="P1197" s="36"/>
      <c r="Q1197" s="36"/>
      <c r="R1197" s="36"/>
    </row>
    <row r="1198" spans="1:18" s="155" customFormat="1">
      <c r="A1198" s="150"/>
      <c r="B1198" s="157"/>
      <c r="D1198" s="151"/>
      <c r="E1198" s="595"/>
      <c r="F1198" s="596"/>
      <c r="G1198" s="36"/>
      <c r="H1198" s="36"/>
      <c r="I1198" s="36"/>
      <c r="J1198" s="36"/>
      <c r="K1198" s="36"/>
      <c r="L1198" s="36"/>
      <c r="M1198" s="36"/>
      <c r="N1198" s="36"/>
      <c r="O1198" s="36"/>
      <c r="P1198" s="36"/>
      <c r="Q1198" s="36"/>
      <c r="R1198" s="36"/>
    </row>
    <row r="1199" spans="1:18" s="155" customFormat="1">
      <c r="A1199" s="150"/>
      <c r="B1199" s="157"/>
      <c r="D1199" s="151"/>
      <c r="E1199" s="595"/>
      <c r="F1199" s="596"/>
      <c r="G1199" s="36"/>
      <c r="H1199" s="36"/>
      <c r="I1199" s="36"/>
      <c r="J1199" s="36"/>
      <c r="K1199" s="36"/>
      <c r="L1199" s="36"/>
      <c r="M1199" s="36"/>
      <c r="N1199" s="36"/>
      <c r="O1199" s="36"/>
      <c r="P1199" s="36"/>
      <c r="Q1199" s="36"/>
      <c r="R1199" s="36"/>
    </row>
    <row r="1200" spans="1:18" s="155" customFormat="1">
      <c r="A1200" s="150"/>
      <c r="B1200" s="157"/>
      <c r="D1200" s="151"/>
      <c r="E1200" s="595"/>
      <c r="F1200" s="596"/>
      <c r="G1200" s="36"/>
      <c r="H1200" s="36"/>
      <c r="I1200" s="36"/>
      <c r="J1200" s="36"/>
      <c r="K1200" s="36"/>
      <c r="L1200" s="36"/>
      <c r="M1200" s="36"/>
      <c r="N1200" s="36"/>
      <c r="O1200" s="36"/>
      <c r="P1200" s="36"/>
      <c r="Q1200" s="36"/>
      <c r="R1200" s="36"/>
    </row>
    <row r="1201" spans="1:18" s="155" customFormat="1">
      <c r="A1201" s="150"/>
      <c r="B1201" s="157"/>
      <c r="D1201" s="151"/>
      <c r="E1201" s="595"/>
      <c r="F1201" s="596"/>
      <c r="G1201" s="36"/>
      <c r="H1201" s="36"/>
      <c r="I1201" s="36"/>
      <c r="J1201" s="36"/>
      <c r="K1201" s="36"/>
      <c r="L1201" s="36"/>
      <c r="M1201" s="36"/>
      <c r="N1201" s="36"/>
      <c r="O1201" s="36"/>
      <c r="P1201" s="36"/>
      <c r="Q1201" s="36"/>
      <c r="R1201" s="36"/>
    </row>
    <row r="1202" spans="1:18" s="155" customFormat="1">
      <c r="A1202" s="150"/>
      <c r="B1202" s="157"/>
      <c r="D1202" s="151"/>
      <c r="E1202" s="595"/>
      <c r="F1202" s="596"/>
      <c r="G1202" s="36"/>
      <c r="H1202" s="36"/>
      <c r="I1202" s="36"/>
      <c r="J1202" s="36"/>
      <c r="K1202" s="36"/>
      <c r="L1202" s="36"/>
      <c r="M1202" s="36"/>
      <c r="N1202" s="36"/>
      <c r="O1202" s="36"/>
      <c r="P1202" s="36"/>
      <c r="Q1202" s="36"/>
      <c r="R1202" s="36"/>
    </row>
    <row r="1203" spans="1:18" s="155" customFormat="1">
      <c r="A1203" s="150"/>
      <c r="B1203" s="157"/>
      <c r="D1203" s="151"/>
      <c r="E1203" s="595"/>
      <c r="F1203" s="596"/>
      <c r="G1203" s="36"/>
      <c r="H1203" s="36"/>
      <c r="I1203" s="36"/>
      <c r="J1203" s="36"/>
      <c r="K1203" s="36"/>
      <c r="L1203" s="36"/>
      <c r="M1203" s="36"/>
      <c r="N1203" s="36"/>
      <c r="O1203" s="36"/>
      <c r="P1203" s="36"/>
      <c r="Q1203" s="36"/>
      <c r="R1203" s="36"/>
    </row>
    <row r="1204" spans="1:18" s="155" customFormat="1">
      <c r="A1204" s="150"/>
      <c r="B1204" s="157"/>
      <c r="D1204" s="151"/>
      <c r="E1204" s="595"/>
      <c r="F1204" s="596"/>
      <c r="G1204" s="36"/>
      <c r="H1204" s="36"/>
      <c r="I1204" s="36"/>
      <c r="J1204" s="36"/>
      <c r="K1204" s="36"/>
      <c r="L1204" s="36"/>
      <c r="M1204" s="36"/>
      <c r="N1204" s="36"/>
      <c r="O1204" s="36"/>
      <c r="P1204" s="36"/>
      <c r="Q1204" s="36"/>
      <c r="R1204" s="36"/>
    </row>
    <row r="1205" spans="1:18" s="155" customFormat="1">
      <c r="A1205" s="150"/>
      <c r="B1205" s="157"/>
      <c r="D1205" s="151"/>
      <c r="E1205" s="595"/>
      <c r="F1205" s="596"/>
      <c r="G1205" s="36"/>
      <c r="H1205" s="36"/>
      <c r="I1205" s="36"/>
      <c r="J1205" s="36"/>
      <c r="K1205" s="36"/>
      <c r="L1205" s="36"/>
      <c r="M1205" s="36"/>
      <c r="N1205" s="36"/>
      <c r="O1205" s="36"/>
      <c r="P1205" s="36"/>
      <c r="Q1205" s="36"/>
      <c r="R1205" s="36"/>
    </row>
    <row r="1206" spans="1:18" s="155" customFormat="1">
      <c r="A1206" s="150"/>
      <c r="B1206" s="157"/>
      <c r="D1206" s="151"/>
      <c r="E1206" s="595"/>
      <c r="F1206" s="596"/>
      <c r="G1206" s="36"/>
      <c r="H1206" s="36"/>
      <c r="I1206" s="36"/>
      <c r="J1206" s="36"/>
      <c r="K1206" s="36"/>
      <c r="L1206" s="36"/>
      <c r="M1206" s="36"/>
      <c r="N1206" s="36"/>
      <c r="O1206" s="36"/>
      <c r="P1206" s="36"/>
      <c r="Q1206" s="36"/>
      <c r="R1206" s="36"/>
    </row>
    <row r="1207" spans="1:18" s="155" customFormat="1">
      <c r="A1207" s="150"/>
      <c r="B1207" s="157"/>
      <c r="D1207" s="151"/>
      <c r="E1207" s="595"/>
      <c r="F1207" s="596"/>
      <c r="G1207" s="36"/>
      <c r="H1207" s="36"/>
      <c r="I1207" s="36"/>
      <c r="J1207" s="36"/>
      <c r="K1207" s="36"/>
      <c r="L1207" s="36"/>
      <c r="M1207" s="36"/>
      <c r="N1207" s="36"/>
      <c r="O1207" s="36"/>
      <c r="P1207" s="36"/>
      <c r="Q1207" s="36"/>
      <c r="R1207" s="36"/>
    </row>
    <row r="1208" spans="1:18" s="155" customFormat="1">
      <c r="A1208" s="150"/>
      <c r="B1208" s="157"/>
      <c r="D1208" s="151"/>
      <c r="E1208" s="595"/>
      <c r="F1208" s="596"/>
      <c r="G1208" s="36"/>
      <c r="H1208" s="36"/>
      <c r="I1208" s="36"/>
      <c r="J1208" s="36"/>
      <c r="K1208" s="36"/>
      <c r="L1208" s="36"/>
      <c r="M1208" s="36"/>
      <c r="N1208" s="36"/>
      <c r="O1208" s="36"/>
      <c r="P1208" s="36"/>
      <c r="Q1208" s="36"/>
      <c r="R1208" s="36"/>
    </row>
    <row r="1209" spans="1:18" s="155" customFormat="1">
      <c r="A1209" s="150"/>
      <c r="B1209" s="157"/>
      <c r="D1209" s="151"/>
      <c r="E1209" s="595"/>
      <c r="F1209" s="596"/>
      <c r="G1209" s="36"/>
      <c r="H1209" s="36"/>
      <c r="I1209" s="36"/>
      <c r="J1209" s="36"/>
      <c r="K1209" s="36"/>
      <c r="L1209" s="36"/>
      <c r="M1209" s="36"/>
      <c r="N1209" s="36"/>
      <c r="O1209" s="36"/>
      <c r="P1209" s="36"/>
      <c r="Q1209" s="36"/>
      <c r="R1209" s="36"/>
    </row>
    <row r="1210" spans="1:18" s="155" customFormat="1">
      <c r="A1210" s="150"/>
      <c r="B1210" s="157"/>
      <c r="D1210" s="151"/>
      <c r="E1210" s="595"/>
      <c r="F1210" s="596"/>
      <c r="G1210" s="36"/>
      <c r="H1210" s="36"/>
      <c r="I1210" s="36"/>
      <c r="J1210" s="36"/>
      <c r="K1210" s="36"/>
      <c r="L1210" s="36"/>
      <c r="M1210" s="36"/>
      <c r="N1210" s="36"/>
      <c r="O1210" s="36"/>
      <c r="P1210" s="36"/>
      <c r="Q1210" s="36"/>
      <c r="R1210" s="36"/>
    </row>
    <row r="1211" spans="1:18" s="155" customFormat="1">
      <c r="A1211" s="150"/>
      <c r="B1211" s="157"/>
      <c r="D1211" s="151"/>
      <c r="E1211" s="595"/>
      <c r="F1211" s="596"/>
      <c r="G1211" s="36"/>
      <c r="H1211" s="36"/>
      <c r="I1211" s="36"/>
      <c r="J1211" s="36"/>
      <c r="K1211" s="36"/>
      <c r="L1211" s="36"/>
      <c r="M1211" s="36"/>
      <c r="N1211" s="36"/>
      <c r="O1211" s="36"/>
      <c r="P1211" s="36"/>
      <c r="Q1211" s="36"/>
      <c r="R1211" s="36"/>
    </row>
    <row r="1212" spans="1:18" s="155" customFormat="1">
      <c r="A1212" s="150"/>
      <c r="B1212" s="157"/>
      <c r="D1212" s="151"/>
      <c r="E1212" s="595"/>
      <c r="F1212" s="596"/>
      <c r="G1212" s="36"/>
      <c r="H1212" s="36"/>
      <c r="I1212" s="36"/>
      <c r="J1212" s="36"/>
      <c r="K1212" s="36"/>
      <c r="L1212" s="36"/>
      <c r="M1212" s="36"/>
      <c r="N1212" s="36"/>
      <c r="O1212" s="36"/>
      <c r="P1212" s="36"/>
      <c r="Q1212" s="36"/>
      <c r="R1212" s="36"/>
    </row>
    <row r="1213" spans="1:18" s="155" customFormat="1">
      <c r="A1213" s="150"/>
      <c r="B1213" s="157"/>
      <c r="D1213" s="151"/>
      <c r="E1213" s="595"/>
      <c r="F1213" s="596"/>
      <c r="G1213" s="36"/>
      <c r="H1213" s="36"/>
      <c r="I1213" s="36"/>
      <c r="J1213" s="36"/>
      <c r="K1213" s="36"/>
      <c r="L1213" s="36"/>
      <c r="M1213" s="36"/>
      <c r="N1213" s="36"/>
      <c r="O1213" s="36"/>
      <c r="P1213" s="36"/>
      <c r="Q1213" s="36"/>
      <c r="R1213" s="36"/>
    </row>
    <row r="1214" spans="1:18" s="155" customFormat="1">
      <c r="A1214" s="150"/>
      <c r="B1214" s="157"/>
      <c r="D1214" s="151"/>
      <c r="E1214" s="595"/>
      <c r="F1214" s="596"/>
      <c r="G1214" s="36"/>
      <c r="H1214" s="36"/>
      <c r="I1214" s="36"/>
      <c r="J1214" s="36"/>
      <c r="K1214" s="36"/>
      <c r="L1214" s="36"/>
      <c r="M1214" s="36"/>
      <c r="N1214" s="36"/>
      <c r="O1214" s="36"/>
      <c r="P1214" s="36"/>
      <c r="Q1214" s="36"/>
      <c r="R1214" s="36"/>
    </row>
    <row r="1215" spans="1:18" s="155" customFormat="1">
      <c r="A1215" s="150"/>
      <c r="B1215" s="157"/>
      <c r="D1215" s="151"/>
      <c r="E1215" s="595"/>
      <c r="F1215" s="596"/>
      <c r="G1215" s="36"/>
      <c r="H1215" s="36"/>
      <c r="I1215" s="36"/>
      <c r="J1215" s="36"/>
      <c r="K1215" s="36"/>
      <c r="L1215" s="36"/>
      <c r="M1215" s="36"/>
      <c r="N1215" s="36"/>
      <c r="O1215" s="36"/>
      <c r="P1215" s="36"/>
      <c r="Q1215" s="36"/>
      <c r="R1215" s="36"/>
    </row>
    <row r="1216" spans="1:18" s="155" customFormat="1">
      <c r="A1216" s="150"/>
      <c r="B1216" s="157"/>
      <c r="D1216" s="151"/>
      <c r="E1216" s="595"/>
      <c r="F1216" s="596"/>
      <c r="G1216" s="36"/>
      <c r="H1216" s="36"/>
      <c r="I1216" s="36"/>
      <c r="J1216" s="36"/>
      <c r="K1216" s="36"/>
      <c r="L1216" s="36"/>
      <c r="M1216" s="36"/>
      <c r="N1216" s="36"/>
      <c r="O1216" s="36"/>
      <c r="P1216" s="36"/>
      <c r="Q1216" s="36"/>
      <c r="R1216" s="36"/>
    </row>
    <row r="1217" spans="1:18" s="155" customFormat="1">
      <c r="A1217" s="150"/>
      <c r="B1217" s="157"/>
      <c r="D1217" s="151"/>
      <c r="E1217" s="595"/>
      <c r="F1217" s="596"/>
      <c r="G1217" s="36"/>
      <c r="H1217" s="36"/>
      <c r="I1217" s="36"/>
      <c r="J1217" s="36"/>
      <c r="K1217" s="36"/>
      <c r="L1217" s="36"/>
      <c r="M1217" s="36"/>
      <c r="N1217" s="36"/>
      <c r="O1217" s="36"/>
      <c r="P1217" s="36"/>
      <c r="Q1217" s="36"/>
      <c r="R1217" s="36"/>
    </row>
    <row r="1218" spans="1:18" s="155" customFormat="1">
      <c r="A1218" s="150"/>
      <c r="B1218" s="157"/>
      <c r="D1218" s="151"/>
      <c r="E1218" s="595"/>
      <c r="F1218" s="596"/>
      <c r="G1218" s="36"/>
      <c r="H1218" s="36"/>
      <c r="I1218" s="36"/>
      <c r="J1218" s="36"/>
      <c r="K1218" s="36"/>
      <c r="L1218" s="36"/>
      <c r="M1218" s="36"/>
      <c r="N1218" s="36"/>
      <c r="O1218" s="36"/>
      <c r="P1218" s="36"/>
      <c r="Q1218" s="36"/>
      <c r="R1218" s="36"/>
    </row>
    <row r="1219" spans="1:18" s="155" customFormat="1">
      <c r="A1219" s="150"/>
      <c r="B1219" s="157"/>
      <c r="D1219" s="151"/>
      <c r="E1219" s="595"/>
      <c r="F1219" s="596"/>
      <c r="G1219" s="36"/>
      <c r="H1219" s="36"/>
      <c r="I1219" s="36"/>
      <c r="J1219" s="36"/>
      <c r="K1219" s="36"/>
      <c r="L1219" s="36"/>
      <c r="M1219" s="36"/>
      <c r="N1219" s="36"/>
      <c r="O1219" s="36"/>
      <c r="P1219" s="36"/>
      <c r="Q1219" s="36"/>
      <c r="R1219" s="36"/>
    </row>
    <row r="1220" spans="1:18" s="155" customFormat="1">
      <c r="A1220" s="150"/>
      <c r="B1220" s="157"/>
      <c r="D1220" s="151"/>
      <c r="E1220" s="595"/>
      <c r="F1220" s="596"/>
      <c r="G1220" s="36"/>
      <c r="H1220" s="36"/>
      <c r="I1220" s="36"/>
      <c r="J1220" s="36"/>
      <c r="K1220" s="36"/>
      <c r="L1220" s="36"/>
      <c r="M1220" s="36"/>
      <c r="N1220" s="36"/>
      <c r="O1220" s="36"/>
      <c r="P1220" s="36"/>
      <c r="Q1220" s="36"/>
      <c r="R1220" s="36"/>
    </row>
    <row r="1221" spans="1:18" s="155" customFormat="1">
      <c r="A1221" s="150"/>
      <c r="B1221" s="157"/>
      <c r="D1221" s="151"/>
      <c r="E1221" s="595"/>
      <c r="F1221" s="596"/>
      <c r="G1221" s="36"/>
      <c r="H1221" s="36"/>
      <c r="I1221" s="36"/>
      <c r="J1221" s="36"/>
      <c r="K1221" s="36"/>
      <c r="L1221" s="36"/>
      <c r="M1221" s="36"/>
      <c r="N1221" s="36"/>
      <c r="O1221" s="36"/>
      <c r="P1221" s="36"/>
      <c r="Q1221" s="36"/>
      <c r="R1221" s="36"/>
    </row>
    <row r="1222" spans="1:18" s="155" customFormat="1">
      <c r="A1222" s="150"/>
      <c r="B1222" s="157"/>
      <c r="D1222" s="151"/>
      <c r="E1222" s="595"/>
      <c r="F1222" s="596"/>
      <c r="G1222" s="36"/>
      <c r="H1222" s="36"/>
      <c r="I1222" s="36"/>
      <c r="J1222" s="36"/>
      <c r="K1222" s="36"/>
      <c r="L1222" s="36"/>
      <c r="M1222" s="36"/>
      <c r="N1222" s="36"/>
      <c r="O1222" s="36"/>
      <c r="P1222" s="36"/>
      <c r="Q1222" s="36"/>
      <c r="R1222" s="36"/>
    </row>
    <row r="1223" spans="1:18" s="155" customFormat="1">
      <c r="A1223" s="150"/>
      <c r="B1223" s="157"/>
      <c r="D1223" s="151"/>
      <c r="E1223" s="595"/>
      <c r="F1223" s="596"/>
      <c r="G1223" s="36"/>
      <c r="H1223" s="36"/>
      <c r="I1223" s="36"/>
      <c r="J1223" s="36"/>
      <c r="K1223" s="36"/>
      <c r="L1223" s="36"/>
      <c r="M1223" s="36"/>
      <c r="N1223" s="36"/>
      <c r="O1223" s="36"/>
      <c r="P1223" s="36"/>
      <c r="Q1223" s="36"/>
      <c r="R1223" s="36"/>
    </row>
    <row r="1224" spans="1:18" s="155" customFormat="1">
      <c r="A1224" s="150"/>
      <c r="B1224" s="157"/>
      <c r="D1224" s="151"/>
      <c r="E1224" s="595"/>
      <c r="F1224" s="596"/>
      <c r="G1224" s="36"/>
      <c r="H1224" s="36"/>
      <c r="I1224" s="36"/>
      <c r="J1224" s="36"/>
      <c r="K1224" s="36"/>
      <c r="L1224" s="36"/>
      <c r="M1224" s="36"/>
      <c r="N1224" s="36"/>
      <c r="O1224" s="36"/>
      <c r="P1224" s="36"/>
      <c r="Q1224" s="36"/>
      <c r="R1224" s="36"/>
    </row>
    <row r="1225" spans="1:18" s="155" customFormat="1">
      <c r="A1225" s="150"/>
      <c r="B1225" s="157"/>
      <c r="D1225" s="151"/>
      <c r="E1225" s="595"/>
      <c r="F1225" s="596"/>
      <c r="G1225" s="36"/>
      <c r="H1225" s="36"/>
      <c r="I1225" s="36"/>
      <c r="J1225" s="36"/>
      <c r="K1225" s="36"/>
      <c r="L1225" s="36"/>
      <c r="M1225" s="36"/>
      <c r="N1225" s="36"/>
      <c r="O1225" s="36"/>
      <c r="P1225" s="36"/>
      <c r="Q1225" s="36"/>
      <c r="R1225" s="36"/>
    </row>
    <row r="1226" spans="1:18" s="155" customFormat="1">
      <c r="A1226" s="150"/>
      <c r="B1226" s="157"/>
      <c r="D1226" s="151"/>
      <c r="E1226" s="595"/>
      <c r="F1226" s="596"/>
      <c r="G1226" s="36"/>
      <c r="H1226" s="36"/>
      <c r="I1226" s="36"/>
      <c r="J1226" s="36"/>
      <c r="K1226" s="36"/>
      <c r="L1226" s="36"/>
      <c r="M1226" s="36"/>
      <c r="N1226" s="36"/>
      <c r="O1226" s="36"/>
      <c r="P1226" s="36"/>
      <c r="Q1226" s="36"/>
      <c r="R1226" s="36"/>
    </row>
    <row r="1227" spans="1:18" s="155" customFormat="1">
      <c r="A1227" s="150"/>
      <c r="B1227" s="157"/>
      <c r="D1227" s="151"/>
      <c r="E1227" s="595"/>
      <c r="F1227" s="596"/>
      <c r="G1227" s="36"/>
      <c r="H1227" s="36"/>
      <c r="I1227" s="36"/>
      <c r="J1227" s="36"/>
      <c r="K1227" s="36"/>
      <c r="L1227" s="36"/>
      <c r="M1227" s="36"/>
      <c r="N1227" s="36"/>
      <c r="O1227" s="36"/>
      <c r="P1227" s="36"/>
      <c r="Q1227" s="36"/>
      <c r="R1227" s="36"/>
    </row>
    <row r="1228" spans="1:18" s="155" customFormat="1">
      <c r="A1228" s="150"/>
      <c r="B1228" s="157"/>
      <c r="D1228" s="151"/>
      <c r="E1228" s="595"/>
      <c r="F1228" s="596"/>
      <c r="G1228" s="36"/>
      <c r="H1228" s="36"/>
      <c r="I1228" s="36"/>
      <c r="J1228" s="36"/>
      <c r="K1228" s="36"/>
      <c r="L1228" s="36"/>
      <c r="M1228" s="36"/>
      <c r="N1228" s="36"/>
      <c r="O1228" s="36"/>
      <c r="P1228" s="36"/>
      <c r="Q1228" s="36"/>
      <c r="R1228" s="36"/>
    </row>
    <row r="1229" spans="1:18" s="155" customFormat="1">
      <c r="A1229" s="150"/>
      <c r="B1229" s="157"/>
      <c r="D1229" s="151"/>
      <c r="E1229" s="595"/>
      <c r="F1229" s="596"/>
      <c r="G1229" s="36"/>
      <c r="H1229" s="36"/>
      <c r="I1229" s="36"/>
      <c r="J1229" s="36"/>
      <c r="K1229" s="36"/>
      <c r="L1229" s="36"/>
      <c r="M1229" s="36"/>
      <c r="N1229" s="36"/>
      <c r="O1229" s="36"/>
      <c r="P1229" s="36"/>
      <c r="Q1229" s="36"/>
      <c r="R1229" s="36"/>
    </row>
    <row r="1230" spans="1:18" s="155" customFormat="1">
      <c r="A1230" s="150"/>
      <c r="B1230" s="157"/>
      <c r="D1230" s="151"/>
      <c r="E1230" s="595"/>
      <c r="F1230" s="596"/>
      <c r="G1230" s="36"/>
      <c r="H1230" s="36"/>
      <c r="I1230" s="36"/>
      <c r="J1230" s="36"/>
      <c r="K1230" s="36"/>
      <c r="L1230" s="36"/>
      <c r="M1230" s="36"/>
      <c r="N1230" s="36"/>
      <c r="O1230" s="36"/>
      <c r="P1230" s="36"/>
      <c r="Q1230" s="36"/>
      <c r="R1230" s="36"/>
    </row>
    <row r="1231" spans="1:18" s="155" customFormat="1">
      <c r="A1231" s="150"/>
      <c r="B1231" s="157"/>
      <c r="D1231" s="151"/>
      <c r="E1231" s="595"/>
      <c r="F1231" s="596"/>
      <c r="G1231" s="36"/>
      <c r="H1231" s="36"/>
      <c r="I1231" s="36"/>
      <c r="J1231" s="36"/>
      <c r="K1231" s="36"/>
      <c r="L1231" s="36"/>
      <c r="M1231" s="36"/>
      <c r="N1231" s="36"/>
      <c r="O1231" s="36"/>
      <c r="P1231" s="36"/>
      <c r="Q1231" s="36"/>
      <c r="R1231" s="36"/>
    </row>
    <row r="1232" spans="1:18" s="155" customFormat="1">
      <c r="A1232" s="150"/>
      <c r="B1232" s="157"/>
      <c r="D1232" s="151"/>
      <c r="E1232" s="595"/>
      <c r="F1232" s="596"/>
      <c r="G1232" s="36"/>
      <c r="H1232" s="36"/>
      <c r="I1232" s="36"/>
      <c r="J1232" s="36"/>
      <c r="K1232" s="36"/>
      <c r="L1232" s="36"/>
      <c r="M1232" s="36"/>
      <c r="N1232" s="36"/>
      <c r="O1232" s="36"/>
      <c r="P1232" s="36"/>
      <c r="Q1232" s="36"/>
      <c r="R1232" s="36"/>
    </row>
    <row r="1233" spans="1:18" s="155" customFormat="1">
      <c r="A1233" s="150"/>
      <c r="B1233" s="157"/>
      <c r="D1233" s="151"/>
      <c r="E1233" s="595"/>
      <c r="F1233" s="596"/>
      <c r="G1233" s="36"/>
      <c r="H1233" s="36"/>
      <c r="I1233" s="36"/>
      <c r="J1233" s="36"/>
      <c r="K1233" s="36"/>
      <c r="L1233" s="36"/>
      <c r="M1233" s="36"/>
      <c r="N1233" s="36"/>
      <c r="O1233" s="36"/>
      <c r="P1233" s="36"/>
      <c r="Q1233" s="36"/>
      <c r="R1233" s="36"/>
    </row>
    <row r="1234" spans="1:18" s="155" customFormat="1">
      <c r="A1234" s="150"/>
      <c r="B1234" s="157"/>
      <c r="D1234" s="151"/>
      <c r="E1234" s="595"/>
      <c r="F1234" s="596"/>
      <c r="G1234" s="36"/>
      <c r="H1234" s="36"/>
      <c r="I1234" s="36"/>
      <c r="J1234" s="36"/>
      <c r="K1234" s="36"/>
      <c r="L1234" s="36"/>
      <c r="M1234" s="36"/>
      <c r="N1234" s="36"/>
      <c r="O1234" s="36"/>
      <c r="P1234" s="36"/>
      <c r="Q1234" s="36"/>
      <c r="R1234" s="36"/>
    </row>
    <row r="1235" spans="1:18" s="155" customFormat="1">
      <c r="A1235" s="150"/>
      <c r="B1235" s="157"/>
      <c r="D1235" s="151"/>
      <c r="E1235" s="595"/>
      <c r="F1235" s="596"/>
      <c r="G1235" s="36"/>
      <c r="H1235" s="36"/>
      <c r="I1235" s="36"/>
      <c r="J1235" s="36"/>
      <c r="K1235" s="36"/>
      <c r="L1235" s="36"/>
      <c r="M1235" s="36"/>
      <c r="N1235" s="36"/>
      <c r="O1235" s="36"/>
      <c r="P1235" s="36"/>
      <c r="Q1235" s="36"/>
      <c r="R1235" s="36"/>
    </row>
    <row r="1236" spans="1:18" s="155" customFormat="1">
      <c r="A1236" s="150"/>
      <c r="B1236" s="157"/>
      <c r="D1236" s="151"/>
      <c r="E1236" s="595"/>
      <c r="F1236" s="596"/>
      <c r="G1236" s="36"/>
      <c r="H1236" s="36"/>
      <c r="I1236" s="36"/>
      <c r="J1236" s="36"/>
      <c r="K1236" s="36"/>
      <c r="L1236" s="36"/>
      <c r="M1236" s="36"/>
      <c r="N1236" s="36"/>
      <c r="O1236" s="36"/>
      <c r="P1236" s="36"/>
      <c r="Q1236" s="36"/>
      <c r="R1236" s="36"/>
    </row>
    <row r="1237" spans="1:18" s="155" customFormat="1">
      <c r="A1237" s="150"/>
      <c r="B1237" s="157"/>
      <c r="D1237" s="151"/>
      <c r="E1237" s="595"/>
      <c r="F1237" s="596"/>
      <c r="G1237" s="36"/>
      <c r="H1237" s="36"/>
      <c r="I1237" s="36"/>
      <c r="J1237" s="36"/>
      <c r="K1237" s="36"/>
      <c r="L1237" s="36"/>
      <c r="M1237" s="36"/>
      <c r="N1237" s="36"/>
      <c r="O1237" s="36"/>
      <c r="P1237" s="36"/>
      <c r="Q1237" s="36"/>
      <c r="R1237" s="36"/>
    </row>
    <row r="1238" spans="1:18" s="155" customFormat="1">
      <c r="A1238" s="150"/>
      <c r="B1238" s="157"/>
      <c r="D1238" s="151"/>
      <c r="E1238" s="595"/>
      <c r="F1238" s="596"/>
      <c r="G1238" s="36"/>
      <c r="H1238" s="36"/>
      <c r="I1238" s="36"/>
      <c r="J1238" s="36"/>
      <c r="K1238" s="36"/>
      <c r="L1238" s="36"/>
      <c r="M1238" s="36"/>
      <c r="N1238" s="36"/>
      <c r="O1238" s="36"/>
      <c r="P1238" s="36"/>
      <c r="Q1238" s="36"/>
      <c r="R1238" s="36"/>
    </row>
    <row r="1239" spans="1:18" s="155" customFormat="1">
      <c r="A1239" s="150"/>
      <c r="B1239" s="157"/>
      <c r="D1239" s="151"/>
      <c r="E1239" s="595"/>
      <c r="F1239" s="596"/>
      <c r="G1239" s="36"/>
      <c r="H1239" s="36"/>
      <c r="I1239" s="36"/>
      <c r="J1239" s="36"/>
      <c r="K1239" s="36"/>
      <c r="L1239" s="36"/>
      <c r="M1239" s="36"/>
      <c r="N1239" s="36"/>
      <c r="O1239" s="36"/>
      <c r="P1239" s="36"/>
      <c r="Q1239" s="36"/>
      <c r="R1239" s="36"/>
    </row>
    <row r="1240" spans="1:18" s="155" customFormat="1">
      <c r="A1240" s="150"/>
      <c r="B1240" s="157"/>
      <c r="D1240" s="151"/>
      <c r="E1240" s="595"/>
      <c r="F1240" s="596"/>
      <c r="G1240" s="36"/>
      <c r="H1240" s="36"/>
      <c r="I1240" s="36"/>
      <c r="J1240" s="36"/>
      <c r="K1240" s="36"/>
      <c r="L1240" s="36"/>
      <c r="M1240" s="36"/>
      <c r="N1240" s="36"/>
      <c r="O1240" s="36"/>
      <c r="P1240" s="36"/>
      <c r="Q1240" s="36"/>
      <c r="R1240" s="36"/>
    </row>
    <row r="1241" spans="1:18" s="155" customFormat="1">
      <c r="A1241" s="150"/>
      <c r="B1241" s="157"/>
      <c r="D1241" s="151"/>
      <c r="E1241" s="595"/>
      <c r="F1241" s="596"/>
      <c r="G1241" s="36"/>
      <c r="H1241" s="36"/>
      <c r="I1241" s="36"/>
      <c r="J1241" s="36"/>
      <c r="K1241" s="36"/>
      <c r="L1241" s="36"/>
      <c r="M1241" s="36"/>
      <c r="N1241" s="36"/>
      <c r="O1241" s="36"/>
      <c r="P1241" s="36"/>
      <c r="Q1241" s="36"/>
      <c r="R1241" s="36"/>
    </row>
    <row r="1242" spans="1:18" s="155" customFormat="1">
      <c r="A1242" s="150"/>
      <c r="B1242" s="157"/>
      <c r="D1242" s="151"/>
      <c r="E1242" s="595"/>
      <c r="F1242" s="596"/>
      <c r="G1242" s="36"/>
      <c r="H1242" s="36"/>
      <c r="I1242" s="36"/>
      <c r="J1242" s="36"/>
      <c r="K1242" s="36"/>
      <c r="L1242" s="36"/>
      <c r="M1242" s="36"/>
      <c r="N1242" s="36"/>
      <c r="O1242" s="36"/>
      <c r="P1242" s="36"/>
      <c r="Q1242" s="36"/>
      <c r="R1242" s="36"/>
    </row>
    <row r="1243" spans="1:18" s="155" customFormat="1">
      <c r="A1243" s="150"/>
      <c r="B1243" s="157"/>
      <c r="D1243" s="151"/>
      <c r="E1243" s="595"/>
      <c r="F1243" s="596"/>
      <c r="G1243" s="36"/>
      <c r="H1243" s="36"/>
      <c r="I1243" s="36"/>
      <c r="J1243" s="36"/>
      <c r="K1243" s="36"/>
      <c r="L1243" s="36"/>
      <c r="M1243" s="36"/>
      <c r="N1243" s="36"/>
      <c r="O1243" s="36"/>
      <c r="P1243" s="36"/>
      <c r="Q1243" s="36"/>
      <c r="R1243" s="36"/>
    </row>
    <row r="1244" spans="1:18" s="155" customFormat="1">
      <c r="A1244" s="150"/>
      <c r="B1244" s="157"/>
      <c r="D1244" s="151"/>
      <c r="E1244" s="595"/>
      <c r="F1244" s="596"/>
      <c r="G1244" s="36"/>
      <c r="H1244" s="36"/>
      <c r="I1244" s="36"/>
      <c r="J1244" s="36"/>
      <c r="K1244" s="36"/>
      <c r="L1244" s="36"/>
      <c r="M1244" s="36"/>
      <c r="N1244" s="36"/>
      <c r="O1244" s="36"/>
      <c r="P1244" s="36"/>
      <c r="Q1244" s="36"/>
      <c r="R1244" s="36"/>
    </row>
    <row r="1245" spans="1:18" s="155" customFormat="1">
      <c r="A1245" s="150"/>
      <c r="B1245" s="157"/>
      <c r="D1245" s="151"/>
      <c r="E1245" s="595"/>
      <c r="F1245" s="596"/>
      <c r="G1245" s="36"/>
      <c r="H1245" s="36"/>
      <c r="I1245" s="36"/>
      <c r="J1245" s="36"/>
      <c r="K1245" s="36"/>
      <c r="L1245" s="36"/>
      <c r="M1245" s="36"/>
      <c r="N1245" s="36"/>
      <c r="O1245" s="36"/>
      <c r="P1245" s="36"/>
      <c r="Q1245" s="36"/>
      <c r="R1245" s="36"/>
    </row>
    <row r="1246" spans="1:18" s="155" customFormat="1">
      <c r="A1246" s="150"/>
      <c r="B1246" s="157"/>
      <c r="D1246" s="151"/>
      <c r="E1246" s="595"/>
      <c r="F1246" s="596"/>
      <c r="G1246" s="36"/>
      <c r="H1246" s="36"/>
      <c r="I1246" s="36"/>
      <c r="J1246" s="36"/>
      <c r="K1246" s="36"/>
      <c r="L1246" s="36"/>
      <c r="M1246" s="36"/>
      <c r="N1246" s="36"/>
      <c r="O1246" s="36"/>
      <c r="P1246" s="36"/>
      <c r="Q1246" s="36"/>
      <c r="R1246" s="36"/>
    </row>
    <row r="1247" spans="1:18" s="155" customFormat="1">
      <c r="A1247" s="150"/>
      <c r="B1247" s="157"/>
      <c r="D1247" s="151"/>
      <c r="E1247" s="595"/>
      <c r="F1247" s="596"/>
      <c r="G1247" s="36"/>
      <c r="H1247" s="36"/>
      <c r="I1247" s="36"/>
      <c r="J1247" s="36"/>
      <c r="K1247" s="36"/>
      <c r="L1247" s="36"/>
      <c r="M1247" s="36"/>
      <c r="N1247" s="36"/>
      <c r="O1247" s="36"/>
      <c r="P1247" s="36"/>
      <c r="Q1247" s="36"/>
      <c r="R1247" s="36"/>
    </row>
    <row r="1248" spans="1:18" s="155" customFormat="1">
      <c r="A1248" s="150"/>
      <c r="B1248" s="157"/>
      <c r="D1248" s="151"/>
      <c r="E1248" s="595"/>
      <c r="F1248" s="596"/>
      <c r="G1248" s="36"/>
      <c r="H1248" s="36"/>
      <c r="I1248" s="36"/>
      <c r="J1248" s="36"/>
      <c r="K1248" s="36"/>
      <c r="L1248" s="36"/>
      <c r="M1248" s="36"/>
      <c r="N1248" s="36"/>
      <c r="O1248" s="36"/>
      <c r="P1248" s="36"/>
      <c r="Q1248" s="36"/>
      <c r="R1248" s="36"/>
    </row>
    <row r="1249" spans="1:18" s="155" customFormat="1">
      <c r="A1249" s="150"/>
      <c r="B1249" s="157"/>
      <c r="D1249" s="151"/>
      <c r="E1249" s="595"/>
      <c r="F1249" s="596"/>
      <c r="G1249" s="36"/>
      <c r="H1249" s="36"/>
      <c r="I1249" s="36"/>
      <c r="J1249" s="36"/>
      <c r="K1249" s="36"/>
      <c r="L1249" s="36"/>
      <c r="M1249" s="36"/>
      <c r="N1249" s="36"/>
      <c r="O1249" s="36"/>
      <c r="P1249" s="36"/>
      <c r="Q1249" s="36"/>
      <c r="R1249" s="36"/>
    </row>
    <row r="1250" spans="1:18" s="155" customFormat="1">
      <c r="A1250" s="150"/>
      <c r="B1250" s="157"/>
      <c r="D1250" s="151"/>
      <c r="E1250" s="595"/>
      <c r="F1250" s="596"/>
      <c r="G1250" s="36"/>
      <c r="H1250" s="36"/>
      <c r="I1250" s="36"/>
      <c r="J1250" s="36"/>
      <c r="K1250" s="36"/>
      <c r="L1250" s="36"/>
      <c r="M1250" s="36"/>
      <c r="N1250" s="36"/>
      <c r="O1250" s="36"/>
      <c r="P1250" s="36"/>
      <c r="Q1250" s="36"/>
      <c r="R1250" s="36"/>
    </row>
    <row r="1251" spans="1:18" s="155" customFormat="1">
      <c r="A1251" s="150"/>
      <c r="B1251" s="157"/>
      <c r="D1251" s="151"/>
      <c r="E1251" s="595"/>
      <c r="F1251" s="596"/>
      <c r="G1251" s="36"/>
      <c r="H1251" s="36"/>
      <c r="I1251" s="36"/>
      <c r="J1251" s="36"/>
      <c r="K1251" s="36"/>
      <c r="L1251" s="36"/>
      <c r="M1251" s="36"/>
      <c r="N1251" s="36"/>
      <c r="O1251" s="36"/>
      <c r="P1251" s="36"/>
      <c r="Q1251" s="36"/>
      <c r="R1251" s="36"/>
    </row>
    <row r="1252" spans="1:18" s="155" customFormat="1">
      <c r="A1252" s="150"/>
      <c r="B1252" s="157"/>
      <c r="D1252" s="151"/>
      <c r="E1252" s="595"/>
      <c r="F1252" s="596"/>
      <c r="G1252" s="36"/>
      <c r="H1252" s="36"/>
      <c r="I1252" s="36"/>
      <c r="J1252" s="36"/>
      <c r="K1252" s="36"/>
      <c r="L1252" s="36"/>
      <c r="M1252" s="36"/>
      <c r="N1252" s="36"/>
      <c r="O1252" s="36"/>
      <c r="P1252" s="36"/>
      <c r="Q1252" s="36"/>
      <c r="R1252" s="36"/>
    </row>
    <row r="1253" spans="1:18" s="155" customFormat="1">
      <c r="A1253" s="150"/>
      <c r="B1253" s="157"/>
      <c r="D1253" s="151"/>
      <c r="E1253" s="595"/>
      <c r="F1253" s="596"/>
      <c r="G1253" s="36"/>
      <c r="H1253" s="36"/>
      <c r="I1253" s="36"/>
      <c r="J1253" s="36"/>
      <c r="K1253" s="36"/>
      <c r="L1253" s="36"/>
      <c r="M1253" s="36"/>
      <c r="N1253" s="36"/>
      <c r="O1253" s="36"/>
      <c r="P1253" s="36"/>
      <c r="Q1253" s="36"/>
      <c r="R1253" s="36"/>
    </row>
    <row r="1254" spans="1:18" s="155" customFormat="1">
      <c r="A1254" s="150"/>
      <c r="B1254" s="157"/>
      <c r="D1254" s="151"/>
      <c r="E1254" s="595"/>
      <c r="F1254" s="596"/>
      <c r="G1254" s="36"/>
      <c r="H1254" s="36"/>
      <c r="I1254" s="36"/>
      <c r="J1254" s="36"/>
      <c r="K1254" s="36"/>
      <c r="L1254" s="36"/>
      <c r="M1254" s="36"/>
      <c r="N1254" s="36"/>
      <c r="O1254" s="36"/>
      <c r="P1254" s="36"/>
      <c r="Q1254" s="36"/>
      <c r="R1254" s="36"/>
    </row>
    <row r="1255" spans="1:18" s="155" customFormat="1">
      <c r="A1255" s="150"/>
      <c r="B1255" s="157"/>
      <c r="D1255" s="151"/>
      <c r="E1255" s="595"/>
      <c r="F1255" s="596"/>
      <c r="G1255" s="36"/>
      <c r="H1255" s="36"/>
      <c r="I1255" s="36"/>
      <c r="J1255" s="36"/>
      <c r="K1255" s="36"/>
      <c r="L1255" s="36"/>
      <c r="M1255" s="36"/>
      <c r="N1255" s="36"/>
      <c r="O1255" s="36"/>
      <c r="P1255" s="36"/>
      <c r="Q1255" s="36"/>
      <c r="R1255" s="36"/>
    </row>
    <row r="1256" spans="1:18" s="155" customFormat="1">
      <c r="A1256" s="150"/>
      <c r="B1256" s="157"/>
      <c r="D1256" s="151"/>
      <c r="E1256" s="595"/>
      <c r="F1256" s="596"/>
      <c r="G1256" s="36"/>
      <c r="H1256" s="36"/>
      <c r="I1256" s="36"/>
      <c r="J1256" s="36"/>
      <c r="K1256" s="36"/>
      <c r="L1256" s="36"/>
      <c r="M1256" s="36"/>
      <c r="N1256" s="36"/>
      <c r="O1256" s="36"/>
      <c r="P1256" s="36"/>
      <c r="Q1256" s="36"/>
      <c r="R1256" s="36"/>
    </row>
    <row r="1257" spans="1:18" s="155" customFormat="1">
      <c r="A1257" s="150"/>
      <c r="B1257" s="157"/>
      <c r="D1257" s="151"/>
      <c r="E1257" s="595"/>
      <c r="F1257" s="596"/>
      <c r="G1257" s="36"/>
      <c r="H1257" s="36"/>
      <c r="I1257" s="36"/>
      <c r="J1257" s="36"/>
      <c r="K1257" s="36"/>
      <c r="L1257" s="36"/>
      <c r="M1257" s="36"/>
      <c r="N1257" s="36"/>
      <c r="O1257" s="36"/>
      <c r="P1257" s="36"/>
      <c r="Q1257" s="36"/>
      <c r="R1257" s="36"/>
    </row>
    <row r="1258" spans="1:18" s="155" customFormat="1">
      <c r="A1258" s="150"/>
      <c r="B1258" s="157"/>
      <c r="D1258" s="151"/>
      <c r="E1258" s="595"/>
      <c r="F1258" s="596"/>
      <c r="G1258" s="36"/>
      <c r="H1258" s="36"/>
      <c r="I1258" s="36"/>
      <c r="J1258" s="36"/>
      <c r="K1258" s="36"/>
      <c r="L1258" s="36"/>
      <c r="M1258" s="36"/>
      <c r="N1258" s="36"/>
      <c r="O1258" s="36"/>
      <c r="P1258" s="36"/>
      <c r="Q1258" s="36"/>
      <c r="R1258" s="36"/>
    </row>
    <row r="1259" spans="1:18" s="155" customFormat="1">
      <c r="A1259" s="150"/>
      <c r="B1259" s="157"/>
      <c r="D1259" s="151"/>
      <c r="E1259" s="595"/>
      <c r="F1259" s="596"/>
      <c r="G1259" s="36"/>
      <c r="H1259" s="36"/>
      <c r="I1259" s="36"/>
      <c r="J1259" s="36"/>
      <c r="K1259" s="36"/>
      <c r="L1259" s="36"/>
      <c r="M1259" s="36"/>
      <c r="N1259" s="36"/>
      <c r="O1259" s="36"/>
      <c r="P1259" s="36"/>
      <c r="Q1259" s="36"/>
      <c r="R1259" s="36"/>
    </row>
    <row r="1260" spans="1:18" s="155" customFormat="1">
      <c r="A1260" s="150"/>
      <c r="B1260" s="157"/>
      <c r="D1260" s="151"/>
      <c r="E1260" s="595"/>
      <c r="F1260" s="596"/>
      <c r="G1260" s="36"/>
      <c r="H1260" s="36"/>
      <c r="I1260" s="36"/>
      <c r="J1260" s="36"/>
      <c r="K1260" s="36"/>
      <c r="L1260" s="36"/>
      <c r="M1260" s="36"/>
      <c r="N1260" s="36"/>
      <c r="O1260" s="36"/>
      <c r="P1260" s="36"/>
      <c r="Q1260" s="36"/>
      <c r="R1260" s="36"/>
    </row>
    <row r="1261" spans="1:18" s="155" customFormat="1">
      <c r="A1261" s="150"/>
      <c r="B1261" s="157"/>
      <c r="D1261" s="151"/>
      <c r="E1261" s="595"/>
      <c r="F1261" s="596"/>
      <c r="G1261" s="36"/>
      <c r="H1261" s="36"/>
      <c r="I1261" s="36"/>
      <c r="J1261" s="36"/>
      <c r="K1261" s="36"/>
      <c r="L1261" s="36"/>
      <c r="M1261" s="36"/>
      <c r="N1261" s="36"/>
      <c r="O1261" s="36"/>
      <c r="P1261" s="36"/>
      <c r="Q1261" s="36"/>
      <c r="R1261" s="36"/>
    </row>
    <row r="1262" spans="1:18" s="155" customFormat="1">
      <c r="A1262" s="150"/>
      <c r="B1262" s="157"/>
      <c r="D1262" s="151"/>
      <c r="E1262" s="595"/>
      <c r="F1262" s="596"/>
      <c r="G1262" s="36"/>
      <c r="H1262" s="36"/>
      <c r="I1262" s="36"/>
      <c r="J1262" s="36"/>
      <c r="K1262" s="36"/>
      <c r="L1262" s="36"/>
      <c r="M1262" s="36"/>
      <c r="N1262" s="36"/>
      <c r="O1262" s="36"/>
      <c r="P1262" s="36"/>
      <c r="Q1262" s="36"/>
      <c r="R1262" s="36"/>
    </row>
    <row r="1263" spans="1:18" s="155" customFormat="1">
      <c r="A1263" s="150"/>
      <c r="B1263" s="157"/>
      <c r="D1263" s="151"/>
      <c r="E1263" s="595"/>
      <c r="F1263" s="596"/>
      <c r="G1263" s="36"/>
      <c r="H1263" s="36"/>
      <c r="I1263" s="36"/>
      <c r="J1263" s="36"/>
      <c r="K1263" s="36"/>
      <c r="L1263" s="36"/>
      <c r="M1263" s="36"/>
      <c r="N1263" s="36"/>
      <c r="O1263" s="36"/>
      <c r="P1263" s="36"/>
      <c r="Q1263" s="36"/>
      <c r="R1263" s="36"/>
    </row>
    <row r="1264" spans="1:18" s="155" customFormat="1">
      <c r="A1264" s="150"/>
      <c r="B1264" s="157"/>
      <c r="D1264" s="151"/>
      <c r="E1264" s="595"/>
      <c r="F1264" s="596"/>
      <c r="G1264" s="36"/>
      <c r="H1264" s="36"/>
      <c r="I1264" s="36"/>
      <c r="J1264" s="36"/>
      <c r="K1264" s="36"/>
      <c r="L1264" s="36"/>
      <c r="M1264" s="36"/>
      <c r="N1264" s="36"/>
      <c r="O1264" s="36"/>
      <c r="P1264" s="36"/>
      <c r="Q1264" s="36"/>
      <c r="R1264" s="36"/>
    </row>
    <row r="1265" spans="1:18" s="155" customFormat="1">
      <c r="A1265" s="150"/>
      <c r="B1265" s="157"/>
      <c r="D1265" s="151"/>
      <c r="E1265" s="595"/>
      <c r="F1265" s="596"/>
      <c r="G1265" s="36"/>
      <c r="H1265" s="36"/>
      <c r="I1265" s="36"/>
      <c r="J1265" s="36"/>
      <c r="K1265" s="36"/>
      <c r="L1265" s="36"/>
      <c r="M1265" s="36"/>
      <c r="N1265" s="36"/>
      <c r="O1265" s="36"/>
      <c r="P1265" s="36"/>
      <c r="Q1265" s="36"/>
      <c r="R1265" s="36"/>
    </row>
    <row r="1266" spans="1:18" s="155" customFormat="1">
      <c r="A1266" s="150"/>
      <c r="B1266" s="157"/>
      <c r="D1266" s="151"/>
      <c r="E1266" s="595"/>
      <c r="F1266" s="596"/>
      <c r="G1266" s="36"/>
      <c r="H1266" s="36"/>
      <c r="I1266" s="36"/>
      <c r="J1266" s="36"/>
      <c r="K1266" s="36"/>
      <c r="L1266" s="36"/>
      <c r="M1266" s="36"/>
      <c r="N1266" s="36"/>
      <c r="O1266" s="36"/>
      <c r="P1266" s="36"/>
      <c r="Q1266" s="36"/>
      <c r="R1266" s="36"/>
    </row>
    <row r="1267" spans="1:18" s="155" customFormat="1">
      <c r="A1267" s="150"/>
      <c r="B1267" s="157"/>
      <c r="D1267" s="151"/>
      <c r="E1267" s="595"/>
      <c r="F1267" s="596"/>
      <c r="G1267" s="36"/>
      <c r="H1267" s="36"/>
      <c r="I1267" s="36"/>
      <c r="J1267" s="36"/>
      <c r="K1267" s="36"/>
      <c r="L1267" s="36"/>
      <c r="M1267" s="36"/>
      <c r="N1267" s="36"/>
      <c r="O1267" s="36"/>
      <c r="P1267" s="36"/>
      <c r="Q1267" s="36"/>
      <c r="R1267" s="36"/>
    </row>
    <row r="1268" spans="1:18" s="155" customFormat="1">
      <c r="A1268" s="150"/>
      <c r="B1268" s="157"/>
      <c r="D1268" s="151"/>
      <c r="E1268" s="595"/>
      <c r="F1268" s="596"/>
      <c r="G1268" s="36"/>
      <c r="H1268" s="36"/>
      <c r="I1268" s="36"/>
      <c r="J1268" s="36"/>
      <c r="K1268" s="36"/>
      <c r="L1268" s="36"/>
      <c r="M1268" s="36"/>
      <c r="N1268" s="36"/>
      <c r="O1268" s="36"/>
      <c r="P1268" s="36"/>
      <c r="Q1268" s="36"/>
      <c r="R1268" s="36"/>
    </row>
    <row r="1269" spans="1:18" s="155" customFormat="1">
      <c r="A1269" s="150"/>
      <c r="B1269" s="157"/>
      <c r="D1269" s="151"/>
      <c r="E1269" s="595"/>
      <c r="F1269" s="596"/>
      <c r="G1269" s="36"/>
      <c r="H1269" s="36"/>
      <c r="I1269" s="36"/>
      <c r="J1269" s="36"/>
      <c r="K1269" s="36"/>
      <c r="L1269" s="36"/>
      <c r="M1269" s="36"/>
      <c r="N1269" s="36"/>
      <c r="O1269" s="36"/>
      <c r="P1269" s="36"/>
      <c r="Q1269" s="36"/>
      <c r="R1269" s="36"/>
    </row>
    <row r="1270" spans="1:18" s="155" customFormat="1">
      <c r="A1270" s="150"/>
      <c r="B1270" s="157"/>
      <c r="D1270" s="151"/>
      <c r="E1270" s="595"/>
      <c r="F1270" s="596"/>
      <c r="G1270" s="36"/>
      <c r="H1270" s="36"/>
      <c r="I1270" s="36"/>
      <c r="J1270" s="36"/>
      <c r="K1270" s="36"/>
      <c r="L1270" s="36"/>
      <c r="M1270" s="36"/>
      <c r="N1270" s="36"/>
      <c r="O1270" s="36"/>
      <c r="P1270" s="36"/>
      <c r="Q1270" s="36"/>
      <c r="R1270" s="36"/>
    </row>
    <row r="1271" spans="1:18" s="155" customFormat="1">
      <c r="A1271" s="150"/>
      <c r="B1271" s="157"/>
      <c r="D1271" s="151"/>
      <c r="E1271" s="595"/>
      <c r="F1271" s="596"/>
      <c r="G1271" s="36"/>
      <c r="H1271" s="36"/>
      <c r="I1271" s="36"/>
      <c r="J1271" s="36"/>
      <c r="K1271" s="36"/>
      <c r="L1271" s="36"/>
      <c r="M1271" s="36"/>
      <c r="N1271" s="36"/>
      <c r="O1271" s="36"/>
      <c r="P1271" s="36"/>
      <c r="Q1271" s="36"/>
      <c r="R1271" s="36"/>
    </row>
    <row r="1272" spans="1:18" s="155" customFormat="1">
      <c r="A1272" s="150"/>
      <c r="B1272" s="157"/>
      <c r="D1272" s="151"/>
      <c r="E1272" s="595"/>
      <c r="F1272" s="596"/>
      <c r="G1272" s="36"/>
      <c r="H1272" s="36"/>
      <c r="I1272" s="36"/>
      <c r="J1272" s="36"/>
      <c r="K1272" s="36"/>
      <c r="L1272" s="36"/>
      <c r="M1272" s="36"/>
      <c r="N1272" s="36"/>
      <c r="O1272" s="36"/>
      <c r="P1272" s="36"/>
      <c r="Q1272" s="36"/>
      <c r="R1272" s="36"/>
    </row>
    <row r="1273" spans="1:18" s="155" customFormat="1">
      <c r="A1273" s="150"/>
      <c r="B1273" s="157"/>
      <c r="D1273" s="151"/>
      <c r="E1273" s="595"/>
      <c r="F1273" s="596"/>
      <c r="G1273" s="36"/>
      <c r="H1273" s="36"/>
      <c r="I1273" s="36"/>
      <c r="J1273" s="36"/>
      <c r="K1273" s="36"/>
      <c r="L1273" s="36"/>
      <c r="M1273" s="36"/>
      <c r="N1273" s="36"/>
      <c r="O1273" s="36"/>
      <c r="P1273" s="36"/>
      <c r="Q1273" s="36"/>
      <c r="R1273" s="36"/>
    </row>
    <row r="1274" spans="1:18" s="155" customFormat="1">
      <c r="A1274" s="150"/>
      <c r="B1274" s="157"/>
      <c r="D1274" s="151"/>
      <c r="E1274" s="595"/>
      <c r="F1274" s="596"/>
      <c r="G1274" s="36"/>
      <c r="H1274" s="36"/>
      <c r="I1274" s="36"/>
      <c r="J1274" s="36"/>
      <c r="K1274" s="36"/>
      <c r="L1274" s="36"/>
      <c r="M1274" s="36"/>
      <c r="N1274" s="36"/>
      <c r="O1274" s="36"/>
      <c r="P1274" s="36"/>
      <c r="Q1274" s="36"/>
      <c r="R1274" s="36"/>
    </row>
    <row r="1275" spans="1:18" s="155" customFormat="1">
      <c r="A1275" s="150"/>
      <c r="B1275" s="157"/>
      <c r="D1275" s="151"/>
      <c r="E1275" s="595"/>
      <c r="F1275" s="596"/>
      <c r="G1275" s="36"/>
      <c r="H1275" s="36"/>
      <c r="I1275" s="36"/>
      <c r="J1275" s="36"/>
      <c r="K1275" s="36"/>
      <c r="L1275" s="36"/>
      <c r="M1275" s="36"/>
      <c r="N1275" s="36"/>
      <c r="O1275" s="36"/>
      <c r="P1275" s="36"/>
      <c r="Q1275" s="36"/>
      <c r="R1275" s="36"/>
    </row>
    <row r="1276" spans="1:18" s="155" customFormat="1">
      <c r="A1276" s="150"/>
      <c r="B1276" s="157"/>
      <c r="D1276" s="151"/>
      <c r="E1276" s="595"/>
      <c r="F1276" s="596"/>
      <c r="G1276" s="36"/>
      <c r="H1276" s="36"/>
      <c r="I1276" s="36"/>
      <c r="J1276" s="36"/>
      <c r="K1276" s="36"/>
      <c r="L1276" s="36"/>
      <c r="M1276" s="36"/>
      <c r="N1276" s="36"/>
      <c r="O1276" s="36"/>
      <c r="P1276" s="36"/>
      <c r="Q1276" s="36"/>
      <c r="R1276" s="36"/>
    </row>
    <row r="1277" spans="1:18" s="155" customFormat="1">
      <c r="A1277" s="150"/>
      <c r="B1277" s="157"/>
      <c r="D1277" s="151"/>
      <c r="E1277" s="595"/>
      <c r="F1277" s="596"/>
      <c r="G1277" s="36"/>
      <c r="H1277" s="36"/>
      <c r="I1277" s="36"/>
      <c r="J1277" s="36"/>
      <c r="K1277" s="36"/>
      <c r="L1277" s="36"/>
      <c r="M1277" s="36"/>
      <c r="N1277" s="36"/>
      <c r="O1277" s="36"/>
      <c r="P1277" s="36"/>
      <c r="Q1277" s="36"/>
      <c r="R1277" s="36"/>
    </row>
    <row r="1278" spans="1:18" s="155" customFormat="1">
      <c r="A1278" s="150"/>
      <c r="B1278" s="157"/>
      <c r="D1278" s="151"/>
      <c r="E1278" s="595"/>
      <c r="F1278" s="596"/>
      <c r="G1278" s="36"/>
      <c r="H1278" s="36"/>
      <c r="I1278" s="36"/>
      <c r="J1278" s="36"/>
      <c r="K1278" s="36"/>
      <c r="L1278" s="36"/>
      <c r="M1278" s="36"/>
      <c r="N1278" s="36"/>
      <c r="O1278" s="36"/>
      <c r="P1278" s="36"/>
      <c r="Q1278" s="36"/>
      <c r="R1278" s="36"/>
    </row>
    <row r="1279" spans="1:18" s="155" customFormat="1">
      <c r="A1279" s="150"/>
      <c r="B1279" s="157"/>
      <c r="D1279" s="151"/>
      <c r="E1279" s="595"/>
      <c r="F1279" s="596"/>
      <c r="G1279" s="36"/>
      <c r="H1279" s="36"/>
      <c r="I1279" s="36"/>
      <c r="J1279" s="36"/>
      <c r="K1279" s="36"/>
      <c r="L1279" s="36"/>
      <c r="M1279" s="36"/>
      <c r="N1279" s="36"/>
      <c r="O1279" s="36"/>
      <c r="P1279" s="36"/>
      <c r="Q1279" s="36"/>
      <c r="R1279" s="36"/>
    </row>
    <row r="1280" spans="1:18" s="155" customFormat="1">
      <c r="A1280" s="150"/>
      <c r="B1280" s="157"/>
      <c r="D1280" s="151"/>
      <c r="E1280" s="595"/>
      <c r="F1280" s="596"/>
      <c r="G1280" s="36"/>
      <c r="H1280" s="36"/>
      <c r="I1280" s="36"/>
      <c r="J1280" s="36"/>
      <c r="K1280" s="36"/>
      <c r="L1280" s="36"/>
      <c r="M1280" s="36"/>
      <c r="N1280" s="36"/>
      <c r="O1280" s="36"/>
      <c r="P1280" s="36"/>
      <c r="Q1280" s="36"/>
      <c r="R1280" s="36"/>
    </row>
    <row r="1281" spans="1:18" s="155" customFormat="1">
      <c r="A1281" s="150"/>
      <c r="B1281" s="157"/>
      <c r="D1281" s="151"/>
      <c r="E1281" s="595"/>
      <c r="F1281" s="596"/>
      <c r="G1281" s="36"/>
      <c r="H1281" s="36"/>
      <c r="I1281" s="36"/>
      <c r="J1281" s="36"/>
      <c r="K1281" s="36"/>
      <c r="L1281" s="36"/>
      <c r="M1281" s="36"/>
      <c r="N1281" s="36"/>
      <c r="O1281" s="36"/>
      <c r="P1281" s="36"/>
      <c r="Q1281" s="36"/>
      <c r="R1281" s="36"/>
    </row>
    <row r="1282" spans="1:18" s="155" customFormat="1">
      <c r="A1282" s="150"/>
      <c r="B1282" s="157"/>
      <c r="D1282" s="151"/>
      <c r="E1282" s="595"/>
      <c r="F1282" s="596"/>
      <c r="G1282" s="36"/>
      <c r="H1282" s="36"/>
      <c r="I1282" s="36"/>
      <c r="J1282" s="36"/>
      <c r="K1282" s="36"/>
      <c r="L1282" s="36"/>
      <c r="M1282" s="36"/>
      <c r="N1282" s="36"/>
      <c r="O1282" s="36"/>
      <c r="P1282" s="36"/>
      <c r="Q1282" s="36"/>
      <c r="R1282" s="36"/>
    </row>
    <row r="1283" spans="1:18" s="155" customFormat="1">
      <c r="A1283" s="150"/>
      <c r="B1283" s="157"/>
      <c r="D1283" s="151"/>
      <c r="E1283" s="595"/>
      <c r="F1283" s="596"/>
      <c r="G1283" s="36"/>
      <c r="H1283" s="36"/>
      <c r="I1283" s="36"/>
      <c r="J1283" s="36"/>
      <c r="K1283" s="36"/>
      <c r="L1283" s="36"/>
      <c r="M1283" s="36"/>
      <c r="N1283" s="36"/>
      <c r="O1283" s="36"/>
      <c r="P1283" s="36"/>
      <c r="Q1283" s="36"/>
      <c r="R1283" s="36"/>
    </row>
    <row r="1284" spans="1:18" s="155" customFormat="1">
      <c r="A1284" s="150"/>
      <c r="B1284" s="157"/>
      <c r="D1284" s="151"/>
      <c r="E1284" s="595"/>
      <c r="F1284" s="596"/>
      <c r="G1284" s="36"/>
      <c r="H1284" s="36"/>
      <c r="I1284" s="36"/>
      <c r="J1284" s="36"/>
      <c r="K1284" s="36"/>
      <c r="L1284" s="36"/>
      <c r="M1284" s="36"/>
      <c r="N1284" s="36"/>
      <c r="O1284" s="36"/>
      <c r="P1284" s="36"/>
      <c r="Q1284" s="36"/>
      <c r="R1284" s="36"/>
    </row>
    <row r="1285" spans="1:18" s="155" customFormat="1">
      <c r="A1285" s="150"/>
      <c r="B1285" s="157"/>
      <c r="D1285" s="151"/>
      <c r="E1285" s="595"/>
      <c r="F1285" s="596"/>
      <c r="G1285" s="36"/>
      <c r="H1285" s="36"/>
      <c r="I1285" s="36"/>
      <c r="J1285" s="36"/>
      <c r="K1285" s="36"/>
      <c r="L1285" s="36"/>
      <c r="M1285" s="36"/>
      <c r="N1285" s="36"/>
      <c r="O1285" s="36"/>
      <c r="P1285" s="36"/>
      <c r="Q1285" s="36"/>
      <c r="R1285" s="36"/>
    </row>
    <row r="1286" spans="1:18" s="155" customFormat="1">
      <c r="A1286" s="150"/>
      <c r="B1286" s="157"/>
      <c r="D1286" s="151"/>
      <c r="E1286" s="595"/>
      <c r="F1286" s="596"/>
      <c r="G1286" s="36"/>
      <c r="H1286" s="36"/>
      <c r="I1286" s="36"/>
      <c r="J1286" s="36"/>
      <c r="K1286" s="36"/>
      <c r="L1286" s="36"/>
      <c r="M1286" s="36"/>
      <c r="N1286" s="36"/>
      <c r="O1286" s="36"/>
      <c r="P1286" s="36"/>
      <c r="Q1286" s="36"/>
      <c r="R1286" s="36"/>
    </row>
    <row r="1287" spans="1:18" s="155" customFormat="1">
      <c r="A1287" s="150"/>
      <c r="B1287" s="157"/>
      <c r="D1287" s="151"/>
      <c r="E1287" s="595"/>
      <c r="F1287" s="596"/>
      <c r="G1287" s="36"/>
      <c r="H1287" s="36"/>
      <c r="I1287" s="36"/>
      <c r="J1287" s="36"/>
      <c r="K1287" s="36"/>
      <c r="L1287" s="36"/>
      <c r="M1287" s="36"/>
      <c r="N1287" s="36"/>
      <c r="O1287" s="36"/>
      <c r="P1287" s="36"/>
      <c r="Q1287" s="36"/>
      <c r="R1287" s="36"/>
    </row>
    <row r="1288" spans="1:18" s="155" customFormat="1">
      <c r="A1288" s="150"/>
      <c r="B1288" s="157"/>
      <c r="D1288" s="151"/>
      <c r="E1288" s="595"/>
      <c r="F1288" s="596"/>
      <c r="G1288" s="36"/>
      <c r="H1288" s="36"/>
      <c r="I1288" s="36"/>
      <c r="J1288" s="36"/>
      <c r="K1288" s="36"/>
      <c r="L1288" s="36"/>
      <c r="M1288" s="36"/>
      <c r="N1288" s="36"/>
      <c r="O1288" s="36"/>
      <c r="P1288" s="36"/>
      <c r="Q1288" s="36"/>
      <c r="R1288" s="36"/>
    </row>
    <row r="1289" spans="1:18" s="155" customFormat="1">
      <c r="A1289" s="150"/>
      <c r="B1289" s="157"/>
      <c r="D1289" s="151"/>
      <c r="E1289" s="595"/>
      <c r="F1289" s="596"/>
      <c r="G1289" s="36"/>
      <c r="H1289" s="36"/>
      <c r="I1289" s="36"/>
      <c r="J1289" s="36"/>
      <c r="K1289" s="36"/>
      <c r="L1289" s="36"/>
      <c r="M1289" s="36"/>
      <c r="N1289" s="36"/>
      <c r="O1289" s="36"/>
      <c r="P1289" s="36"/>
      <c r="Q1289" s="36"/>
      <c r="R1289" s="36"/>
    </row>
    <row r="1290" spans="1:18" s="155" customFormat="1">
      <c r="A1290" s="150"/>
      <c r="B1290" s="157"/>
      <c r="D1290" s="151"/>
      <c r="E1290" s="595"/>
      <c r="F1290" s="596"/>
      <c r="G1290" s="36"/>
      <c r="H1290" s="36"/>
      <c r="I1290" s="36"/>
      <c r="J1290" s="36"/>
      <c r="K1290" s="36"/>
      <c r="L1290" s="36"/>
      <c r="M1290" s="36"/>
      <c r="N1290" s="36"/>
      <c r="O1290" s="36"/>
      <c r="P1290" s="36"/>
      <c r="Q1290" s="36"/>
      <c r="R1290" s="36"/>
    </row>
    <row r="1291" spans="1:18" s="155" customFormat="1">
      <c r="A1291" s="150"/>
      <c r="B1291" s="157"/>
      <c r="D1291" s="151"/>
      <c r="E1291" s="595"/>
      <c r="F1291" s="596"/>
      <c r="G1291" s="36"/>
      <c r="H1291" s="36"/>
      <c r="I1291" s="36"/>
      <c r="J1291" s="36"/>
      <c r="K1291" s="36"/>
      <c r="L1291" s="36"/>
      <c r="M1291" s="36"/>
      <c r="N1291" s="36"/>
      <c r="O1291" s="36"/>
      <c r="P1291" s="36"/>
      <c r="Q1291" s="36"/>
      <c r="R1291" s="36"/>
    </row>
    <row r="1292" spans="1:18" s="155" customFormat="1">
      <c r="A1292" s="150"/>
      <c r="B1292" s="157"/>
      <c r="D1292" s="151"/>
      <c r="E1292" s="595"/>
      <c r="F1292" s="596"/>
      <c r="G1292" s="36"/>
      <c r="H1292" s="36"/>
      <c r="I1292" s="36"/>
      <c r="J1292" s="36"/>
      <c r="K1292" s="36"/>
      <c r="L1292" s="36"/>
      <c r="M1292" s="36"/>
      <c r="N1292" s="36"/>
      <c r="O1292" s="36"/>
      <c r="P1292" s="36"/>
      <c r="Q1292" s="36"/>
      <c r="R1292" s="36"/>
    </row>
    <row r="1293" spans="1:18" s="155" customFormat="1">
      <c r="A1293" s="150"/>
      <c r="B1293" s="157"/>
      <c r="D1293" s="151"/>
      <c r="E1293" s="595"/>
      <c r="F1293" s="596"/>
      <c r="G1293" s="36"/>
      <c r="H1293" s="36"/>
      <c r="I1293" s="36"/>
      <c r="J1293" s="36"/>
      <c r="K1293" s="36"/>
      <c r="L1293" s="36"/>
      <c r="M1293" s="36"/>
      <c r="N1293" s="36"/>
      <c r="O1293" s="36"/>
      <c r="P1293" s="36"/>
      <c r="Q1293" s="36"/>
      <c r="R1293" s="36"/>
    </row>
    <row r="1294" spans="1:18" s="155" customFormat="1">
      <c r="A1294" s="150"/>
      <c r="B1294" s="157"/>
      <c r="D1294" s="151"/>
      <c r="E1294" s="595"/>
      <c r="F1294" s="596"/>
      <c r="G1294" s="36"/>
      <c r="H1294" s="36"/>
      <c r="I1294" s="36"/>
      <c r="J1294" s="36"/>
      <c r="K1294" s="36"/>
      <c r="L1294" s="36"/>
      <c r="M1294" s="36"/>
      <c r="N1294" s="36"/>
      <c r="O1294" s="36"/>
      <c r="P1294" s="36"/>
      <c r="Q1294" s="36"/>
      <c r="R1294" s="36"/>
    </row>
    <row r="1295" spans="1:18" s="155" customFormat="1">
      <c r="A1295" s="150"/>
      <c r="B1295" s="157"/>
      <c r="D1295" s="151"/>
      <c r="E1295" s="595"/>
      <c r="F1295" s="596"/>
      <c r="G1295" s="36"/>
      <c r="H1295" s="36"/>
      <c r="I1295" s="36"/>
      <c r="J1295" s="36"/>
      <c r="K1295" s="36"/>
      <c r="L1295" s="36"/>
      <c r="M1295" s="36"/>
      <c r="N1295" s="36"/>
      <c r="O1295" s="36"/>
      <c r="P1295" s="36"/>
      <c r="Q1295" s="36"/>
      <c r="R1295" s="36"/>
    </row>
    <row r="1296" spans="1:18" s="155" customFormat="1">
      <c r="A1296" s="150"/>
      <c r="B1296" s="157"/>
      <c r="D1296" s="151"/>
      <c r="E1296" s="595"/>
      <c r="F1296" s="596"/>
      <c r="G1296" s="36"/>
      <c r="H1296" s="36"/>
      <c r="I1296" s="36"/>
      <c r="J1296" s="36"/>
      <c r="K1296" s="36"/>
      <c r="L1296" s="36"/>
      <c r="M1296" s="36"/>
      <c r="N1296" s="36"/>
      <c r="O1296" s="36"/>
      <c r="P1296" s="36"/>
      <c r="Q1296" s="36"/>
      <c r="R1296" s="36"/>
    </row>
    <row r="1297" spans="1:18" s="155" customFormat="1">
      <c r="A1297" s="150"/>
      <c r="B1297" s="157"/>
      <c r="D1297" s="151"/>
      <c r="E1297" s="595"/>
      <c r="F1297" s="596"/>
      <c r="G1297" s="36"/>
      <c r="H1297" s="36"/>
      <c r="I1297" s="36"/>
      <c r="J1297" s="36"/>
      <c r="K1297" s="36"/>
      <c r="L1297" s="36"/>
      <c r="M1297" s="36"/>
      <c r="N1297" s="36"/>
      <c r="O1297" s="36"/>
      <c r="P1297" s="36"/>
      <c r="Q1297" s="36"/>
      <c r="R1297" s="36"/>
    </row>
    <row r="1298" spans="1:18" s="155" customFormat="1">
      <c r="A1298" s="150"/>
      <c r="B1298" s="157"/>
      <c r="D1298" s="151"/>
      <c r="E1298" s="595"/>
      <c r="F1298" s="596"/>
      <c r="G1298" s="36"/>
      <c r="H1298" s="36"/>
      <c r="I1298" s="36"/>
      <c r="J1298" s="36"/>
      <c r="K1298" s="36"/>
      <c r="L1298" s="36"/>
      <c r="M1298" s="36"/>
      <c r="N1298" s="36"/>
      <c r="O1298" s="36"/>
      <c r="P1298" s="36"/>
      <c r="Q1298" s="36"/>
      <c r="R1298" s="36"/>
    </row>
    <row r="1299" spans="1:18" s="155" customFormat="1">
      <c r="A1299" s="150"/>
      <c r="B1299" s="157"/>
      <c r="D1299" s="151"/>
      <c r="E1299" s="595"/>
      <c r="F1299" s="596"/>
      <c r="G1299" s="36"/>
      <c r="H1299" s="36"/>
      <c r="I1299" s="36"/>
      <c r="J1299" s="36"/>
      <c r="K1299" s="36"/>
      <c r="L1299" s="36"/>
      <c r="M1299" s="36"/>
      <c r="N1299" s="36"/>
      <c r="O1299" s="36"/>
      <c r="P1299" s="36"/>
      <c r="Q1299" s="36"/>
      <c r="R1299" s="36"/>
    </row>
    <row r="1300" spans="1:18" s="155" customFormat="1">
      <c r="A1300" s="150"/>
      <c r="B1300" s="157"/>
      <c r="D1300" s="151"/>
      <c r="E1300" s="595"/>
      <c r="F1300" s="596"/>
      <c r="G1300" s="36"/>
      <c r="H1300" s="36"/>
      <c r="I1300" s="36"/>
      <c r="J1300" s="36"/>
      <c r="K1300" s="36"/>
      <c r="L1300" s="36"/>
      <c r="M1300" s="36"/>
      <c r="N1300" s="36"/>
      <c r="O1300" s="36"/>
      <c r="P1300" s="36"/>
      <c r="Q1300" s="36"/>
      <c r="R1300" s="36"/>
    </row>
    <row r="1301" spans="1:18" s="155" customFormat="1">
      <c r="A1301" s="150"/>
      <c r="B1301" s="157"/>
      <c r="D1301" s="151"/>
      <c r="E1301" s="595"/>
      <c r="F1301" s="596"/>
      <c r="G1301" s="36"/>
      <c r="H1301" s="36"/>
      <c r="I1301" s="36"/>
      <c r="J1301" s="36"/>
      <c r="K1301" s="36"/>
      <c r="L1301" s="36"/>
      <c r="M1301" s="36"/>
      <c r="N1301" s="36"/>
      <c r="O1301" s="36"/>
      <c r="P1301" s="36"/>
      <c r="Q1301" s="36"/>
      <c r="R1301" s="36"/>
    </row>
    <row r="1302" spans="1:18" s="155" customFormat="1">
      <c r="A1302" s="150"/>
      <c r="B1302" s="157"/>
      <c r="D1302" s="151"/>
      <c r="E1302" s="595"/>
      <c r="F1302" s="596"/>
      <c r="G1302" s="36"/>
      <c r="H1302" s="36"/>
      <c r="I1302" s="36"/>
      <c r="J1302" s="36"/>
      <c r="K1302" s="36"/>
      <c r="L1302" s="36"/>
      <c r="M1302" s="36"/>
      <c r="N1302" s="36"/>
      <c r="O1302" s="36"/>
      <c r="P1302" s="36"/>
      <c r="Q1302" s="36"/>
      <c r="R1302" s="36"/>
    </row>
    <row r="1303" spans="1:18" s="155" customFormat="1">
      <c r="A1303" s="150"/>
      <c r="B1303" s="157"/>
      <c r="D1303" s="151"/>
      <c r="E1303" s="595"/>
      <c r="F1303" s="596"/>
      <c r="G1303" s="36"/>
      <c r="H1303" s="36"/>
      <c r="I1303" s="36"/>
      <c r="J1303" s="36"/>
      <c r="K1303" s="36"/>
      <c r="L1303" s="36"/>
      <c r="M1303" s="36"/>
      <c r="N1303" s="36"/>
      <c r="O1303" s="36"/>
      <c r="P1303" s="36"/>
      <c r="Q1303" s="36"/>
      <c r="R1303" s="36"/>
    </row>
    <row r="1304" spans="1:18" s="155" customFormat="1">
      <c r="A1304" s="150"/>
      <c r="B1304" s="157"/>
      <c r="D1304" s="151"/>
      <c r="E1304" s="595"/>
      <c r="F1304" s="596"/>
      <c r="G1304" s="36"/>
      <c r="H1304" s="36"/>
      <c r="I1304" s="36"/>
      <c r="J1304" s="36"/>
      <c r="K1304" s="36"/>
      <c r="L1304" s="36"/>
      <c r="M1304" s="36"/>
      <c r="N1304" s="36"/>
      <c r="O1304" s="36"/>
      <c r="P1304" s="36"/>
      <c r="Q1304" s="36"/>
      <c r="R1304" s="36"/>
    </row>
    <row r="1305" spans="1:18" s="155" customFormat="1">
      <c r="A1305" s="150"/>
      <c r="B1305" s="157"/>
      <c r="D1305" s="151"/>
      <c r="E1305" s="595"/>
      <c r="F1305" s="596"/>
      <c r="G1305" s="36"/>
      <c r="H1305" s="36"/>
      <c r="I1305" s="36"/>
      <c r="J1305" s="36"/>
      <c r="K1305" s="36"/>
      <c r="L1305" s="36"/>
      <c r="M1305" s="36"/>
      <c r="N1305" s="36"/>
      <c r="O1305" s="36"/>
      <c r="P1305" s="36"/>
      <c r="Q1305" s="36"/>
      <c r="R1305" s="36"/>
    </row>
    <row r="1306" spans="1:18" s="155" customFormat="1">
      <c r="A1306" s="150"/>
      <c r="B1306" s="157"/>
      <c r="D1306" s="151"/>
      <c r="E1306" s="595"/>
      <c r="F1306" s="596"/>
      <c r="G1306" s="36"/>
      <c r="H1306" s="36"/>
      <c r="I1306" s="36"/>
      <c r="J1306" s="36"/>
      <c r="K1306" s="36"/>
      <c r="L1306" s="36"/>
      <c r="M1306" s="36"/>
      <c r="N1306" s="36"/>
      <c r="O1306" s="36"/>
      <c r="P1306" s="36"/>
      <c r="Q1306" s="36"/>
      <c r="R1306" s="36"/>
    </row>
    <row r="1307" spans="1:18" s="155" customFormat="1">
      <c r="A1307" s="150"/>
      <c r="B1307" s="157"/>
      <c r="D1307" s="151"/>
      <c r="E1307" s="595"/>
      <c r="F1307" s="596"/>
      <c r="G1307" s="36"/>
      <c r="H1307" s="36"/>
      <c r="I1307" s="36"/>
      <c r="J1307" s="36"/>
      <c r="K1307" s="36"/>
      <c r="L1307" s="36"/>
      <c r="M1307" s="36"/>
      <c r="N1307" s="36"/>
      <c r="O1307" s="36"/>
      <c r="P1307" s="36"/>
      <c r="Q1307" s="36"/>
      <c r="R1307" s="36"/>
    </row>
    <row r="1308" spans="1:18" s="155" customFormat="1">
      <c r="A1308" s="150"/>
      <c r="B1308" s="157"/>
      <c r="D1308" s="151"/>
      <c r="E1308" s="595"/>
      <c r="F1308" s="596"/>
      <c r="G1308" s="36"/>
      <c r="H1308" s="36"/>
      <c r="I1308" s="36"/>
      <c r="J1308" s="36"/>
      <c r="K1308" s="36"/>
      <c r="L1308" s="36"/>
      <c r="M1308" s="36"/>
      <c r="N1308" s="36"/>
      <c r="O1308" s="36"/>
      <c r="P1308" s="36"/>
      <c r="Q1308" s="36"/>
      <c r="R1308" s="36"/>
    </row>
    <row r="1309" spans="1:18" s="155" customFormat="1">
      <c r="A1309" s="150"/>
      <c r="B1309" s="157"/>
      <c r="D1309" s="151"/>
      <c r="E1309" s="595"/>
      <c r="F1309" s="596"/>
      <c r="G1309" s="36"/>
      <c r="H1309" s="36"/>
      <c r="I1309" s="36"/>
      <c r="J1309" s="36"/>
      <c r="K1309" s="36"/>
      <c r="L1309" s="36"/>
      <c r="M1309" s="36"/>
      <c r="N1309" s="36"/>
      <c r="O1309" s="36"/>
      <c r="P1309" s="36"/>
      <c r="Q1309" s="36"/>
      <c r="R1309" s="36"/>
    </row>
    <row r="1310" spans="1:18" s="155" customFormat="1">
      <c r="A1310" s="150"/>
      <c r="B1310" s="157"/>
      <c r="D1310" s="151"/>
      <c r="E1310" s="595"/>
      <c r="F1310" s="596"/>
      <c r="G1310" s="36"/>
      <c r="H1310" s="36"/>
      <c r="I1310" s="36"/>
      <c r="J1310" s="36"/>
      <c r="K1310" s="36"/>
      <c r="L1310" s="36"/>
      <c r="M1310" s="36"/>
      <c r="N1310" s="36"/>
      <c r="O1310" s="36"/>
      <c r="P1310" s="36"/>
      <c r="Q1310" s="36"/>
      <c r="R1310" s="36"/>
    </row>
    <row r="1311" spans="1:18" s="155" customFormat="1">
      <c r="A1311" s="150"/>
      <c r="B1311" s="157"/>
      <c r="D1311" s="151"/>
      <c r="E1311" s="595"/>
      <c r="F1311" s="596"/>
      <c r="G1311" s="36"/>
      <c r="H1311" s="36"/>
      <c r="I1311" s="36"/>
      <c r="J1311" s="36"/>
      <c r="K1311" s="36"/>
      <c r="L1311" s="36"/>
      <c r="M1311" s="36"/>
      <c r="N1311" s="36"/>
      <c r="O1311" s="36"/>
      <c r="P1311" s="36"/>
      <c r="Q1311" s="36"/>
      <c r="R1311" s="36"/>
    </row>
    <row r="1312" spans="1:18" s="155" customFormat="1">
      <c r="A1312" s="150"/>
      <c r="B1312" s="157"/>
      <c r="D1312" s="151"/>
      <c r="E1312" s="595"/>
      <c r="F1312" s="596"/>
      <c r="G1312" s="36"/>
      <c r="H1312" s="36"/>
      <c r="I1312" s="36"/>
      <c r="J1312" s="36"/>
      <c r="K1312" s="36"/>
      <c r="L1312" s="36"/>
      <c r="M1312" s="36"/>
      <c r="N1312" s="36"/>
      <c r="O1312" s="36"/>
      <c r="P1312" s="36"/>
      <c r="Q1312" s="36"/>
      <c r="R1312" s="36"/>
    </row>
    <row r="1313" spans="1:18" s="155" customFormat="1">
      <c r="A1313" s="150"/>
      <c r="B1313" s="157"/>
      <c r="D1313" s="151"/>
      <c r="E1313" s="595"/>
      <c r="F1313" s="596"/>
      <c r="G1313" s="36"/>
      <c r="H1313" s="36"/>
      <c r="I1313" s="36"/>
      <c r="J1313" s="36"/>
      <c r="K1313" s="36"/>
      <c r="L1313" s="36"/>
      <c r="M1313" s="36"/>
      <c r="N1313" s="36"/>
      <c r="O1313" s="36"/>
      <c r="P1313" s="36"/>
      <c r="Q1313" s="36"/>
      <c r="R1313" s="36"/>
    </row>
    <row r="1314" spans="1:18" s="155" customFormat="1">
      <c r="A1314" s="150"/>
      <c r="B1314" s="157"/>
      <c r="D1314" s="151"/>
      <c r="E1314" s="595"/>
      <c r="F1314" s="596"/>
      <c r="G1314" s="36"/>
      <c r="H1314" s="36"/>
      <c r="I1314" s="36"/>
      <c r="J1314" s="36"/>
      <c r="K1314" s="36"/>
      <c r="L1314" s="36"/>
      <c r="M1314" s="36"/>
      <c r="N1314" s="36"/>
      <c r="O1314" s="36"/>
      <c r="P1314" s="36"/>
      <c r="Q1314" s="36"/>
      <c r="R1314" s="36"/>
    </row>
    <row r="1315" spans="1:18" s="155" customFormat="1">
      <c r="A1315" s="150"/>
      <c r="B1315" s="157"/>
      <c r="D1315" s="151"/>
      <c r="E1315" s="595"/>
      <c r="F1315" s="596"/>
      <c r="G1315" s="36"/>
      <c r="H1315" s="36"/>
      <c r="I1315" s="36"/>
      <c r="J1315" s="36"/>
      <c r="K1315" s="36"/>
      <c r="L1315" s="36"/>
      <c r="M1315" s="36"/>
      <c r="N1315" s="36"/>
      <c r="O1315" s="36"/>
      <c r="P1315" s="36"/>
      <c r="Q1315" s="36"/>
      <c r="R1315" s="36"/>
    </row>
    <row r="1316" spans="1:18" s="155" customFormat="1">
      <c r="A1316" s="150"/>
      <c r="B1316" s="157"/>
      <c r="D1316" s="151"/>
      <c r="E1316" s="595"/>
      <c r="F1316" s="596"/>
      <c r="G1316" s="36"/>
      <c r="H1316" s="36"/>
      <c r="I1316" s="36"/>
      <c r="J1316" s="36"/>
      <c r="K1316" s="36"/>
      <c r="L1316" s="36"/>
      <c r="M1316" s="36"/>
      <c r="N1316" s="36"/>
      <c r="O1316" s="36"/>
      <c r="P1316" s="36"/>
      <c r="Q1316" s="36"/>
      <c r="R1316" s="36"/>
    </row>
    <row r="1317" spans="1:18" s="155" customFormat="1">
      <c r="A1317" s="150"/>
      <c r="B1317" s="157"/>
      <c r="D1317" s="151"/>
      <c r="E1317" s="595"/>
      <c r="F1317" s="596"/>
      <c r="G1317" s="36"/>
      <c r="H1317" s="36"/>
      <c r="I1317" s="36"/>
      <c r="J1317" s="36"/>
      <c r="K1317" s="36"/>
      <c r="L1317" s="36"/>
      <c r="M1317" s="36"/>
      <c r="N1317" s="36"/>
      <c r="O1317" s="36"/>
      <c r="P1317" s="36"/>
      <c r="Q1317" s="36"/>
      <c r="R1317" s="36"/>
    </row>
    <row r="1318" spans="1:18" s="155" customFormat="1">
      <c r="A1318" s="150"/>
      <c r="B1318" s="157"/>
      <c r="D1318" s="151"/>
      <c r="E1318" s="595"/>
      <c r="F1318" s="596"/>
      <c r="G1318" s="36"/>
      <c r="H1318" s="36"/>
      <c r="I1318" s="36"/>
      <c r="J1318" s="36"/>
      <c r="K1318" s="36"/>
      <c r="L1318" s="36"/>
      <c r="M1318" s="36"/>
      <c r="N1318" s="36"/>
      <c r="O1318" s="36"/>
      <c r="P1318" s="36"/>
      <c r="Q1318" s="36"/>
      <c r="R1318" s="36"/>
    </row>
    <row r="1319" spans="1:18" s="155" customFormat="1">
      <c r="A1319" s="150"/>
      <c r="B1319" s="157"/>
      <c r="D1319" s="151"/>
      <c r="E1319" s="595"/>
      <c r="F1319" s="596"/>
      <c r="G1319" s="36"/>
      <c r="H1319" s="36"/>
      <c r="I1319" s="36"/>
      <c r="J1319" s="36"/>
      <c r="K1319" s="36"/>
      <c r="L1319" s="36"/>
      <c r="M1319" s="36"/>
      <c r="N1319" s="36"/>
      <c r="O1319" s="36"/>
      <c r="P1319" s="36"/>
      <c r="Q1319" s="36"/>
      <c r="R1319" s="36"/>
    </row>
    <row r="1320" spans="1:18" s="155" customFormat="1">
      <c r="A1320" s="150"/>
      <c r="B1320" s="157"/>
      <c r="D1320" s="151"/>
      <c r="E1320" s="595"/>
      <c r="F1320" s="596"/>
      <c r="G1320" s="36"/>
      <c r="H1320" s="36"/>
      <c r="I1320" s="36"/>
      <c r="J1320" s="36"/>
      <c r="K1320" s="36"/>
      <c r="L1320" s="36"/>
      <c r="M1320" s="36"/>
      <c r="N1320" s="36"/>
      <c r="O1320" s="36"/>
      <c r="P1320" s="36"/>
      <c r="Q1320" s="36"/>
      <c r="R1320" s="36"/>
    </row>
    <row r="1321" spans="1:18" s="155" customFormat="1">
      <c r="A1321" s="150"/>
      <c r="B1321" s="157"/>
      <c r="D1321" s="151"/>
      <c r="E1321" s="595"/>
      <c r="F1321" s="596"/>
      <c r="G1321" s="36"/>
      <c r="H1321" s="36"/>
      <c r="I1321" s="36"/>
      <c r="J1321" s="36"/>
      <c r="K1321" s="36"/>
      <c r="L1321" s="36"/>
      <c r="M1321" s="36"/>
      <c r="N1321" s="36"/>
      <c r="O1321" s="36"/>
      <c r="P1321" s="36"/>
      <c r="Q1321" s="36"/>
      <c r="R1321" s="36"/>
    </row>
    <row r="1322" spans="1:18" s="155" customFormat="1">
      <c r="A1322" s="150"/>
      <c r="B1322" s="157"/>
      <c r="D1322" s="151"/>
      <c r="E1322" s="595"/>
      <c r="F1322" s="596"/>
      <c r="G1322" s="36"/>
      <c r="H1322" s="36"/>
      <c r="I1322" s="36"/>
      <c r="J1322" s="36"/>
      <c r="K1322" s="36"/>
      <c r="L1322" s="36"/>
      <c r="M1322" s="36"/>
      <c r="N1322" s="36"/>
      <c r="O1322" s="36"/>
      <c r="P1322" s="36"/>
      <c r="Q1322" s="36"/>
      <c r="R1322" s="36"/>
    </row>
    <row r="1323" spans="1:18" s="155" customFormat="1">
      <c r="A1323" s="150"/>
      <c r="B1323" s="157"/>
      <c r="D1323" s="151"/>
      <c r="E1323" s="595"/>
      <c r="F1323" s="596"/>
      <c r="G1323" s="36"/>
      <c r="H1323" s="36"/>
      <c r="I1323" s="36"/>
      <c r="J1323" s="36"/>
      <c r="K1323" s="36"/>
      <c r="L1323" s="36"/>
      <c r="M1323" s="36"/>
      <c r="N1323" s="36"/>
      <c r="O1323" s="36"/>
      <c r="P1323" s="36"/>
      <c r="Q1323" s="36"/>
      <c r="R1323" s="36"/>
    </row>
    <row r="1324" spans="1:18" s="155" customFormat="1">
      <c r="A1324" s="150"/>
      <c r="B1324" s="157"/>
      <c r="D1324" s="151"/>
      <c r="E1324" s="595"/>
      <c r="F1324" s="596"/>
      <c r="G1324" s="36"/>
      <c r="H1324" s="36"/>
      <c r="I1324" s="36"/>
      <c r="J1324" s="36"/>
      <c r="K1324" s="36"/>
      <c r="L1324" s="36"/>
      <c r="M1324" s="36"/>
      <c r="N1324" s="36"/>
      <c r="O1324" s="36"/>
      <c r="P1324" s="36"/>
      <c r="Q1324" s="36"/>
      <c r="R1324" s="36"/>
    </row>
    <row r="1325" spans="1:18" s="155" customFormat="1">
      <c r="A1325" s="150"/>
      <c r="B1325" s="157"/>
      <c r="D1325" s="151"/>
      <c r="E1325" s="595"/>
      <c r="F1325" s="596"/>
      <c r="G1325" s="36"/>
      <c r="H1325" s="36"/>
      <c r="I1325" s="36"/>
      <c r="J1325" s="36"/>
      <c r="K1325" s="36"/>
      <c r="L1325" s="36"/>
      <c r="M1325" s="36"/>
      <c r="N1325" s="36"/>
      <c r="O1325" s="36"/>
      <c r="P1325" s="36"/>
      <c r="Q1325" s="36"/>
      <c r="R1325" s="36"/>
    </row>
    <row r="1326" spans="1:18" s="155" customFormat="1">
      <c r="A1326" s="150"/>
      <c r="B1326" s="157"/>
      <c r="D1326" s="151"/>
      <c r="E1326" s="595"/>
      <c r="F1326" s="596"/>
      <c r="G1326" s="36"/>
      <c r="H1326" s="36"/>
      <c r="I1326" s="36"/>
      <c r="J1326" s="36"/>
      <c r="K1326" s="36"/>
      <c r="L1326" s="36"/>
      <c r="M1326" s="36"/>
      <c r="N1326" s="36"/>
      <c r="O1326" s="36"/>
      <c r="P1326" s="36"/>
      <c r="Q1326" s="36"/>
      <c r="R1326" s="36"/>
    </row>
    <row r="1327" spans="1:18" s="155" customFormat="1">
      <c r="A1327" s="150"/>
      <c r="B1327" s="157"/>
      <c r="D1327" s="151"/>
      <c r="E1327" s="595"/>
      <c r="F1327" s="596"/>
      <c r="G1327" s="36"/>
      <c r="H1327" s="36"/>
      <c r="I1327" s="36"/>
      <c r="J1327" s="36"/>
      <c r="K1327" s="36"/>
      <c r="L1327" s="36"/>
      <c r="M1327" s="36"/>
      <c r="N1327" s="36"/>
      <c r="O1327" s="36"/>
      <c r="P1327" s="36"/>
      <c r="Q1327" s="36"/>
      <c r="R1327" s="36"/>
    </row>
    <row r="1328" spans="1:18" s="155" customFormat="1">
      <c r="A1328" s="150"/>
      <c r="B1328" s="157"/>
      <c r="D1328" s="151"/>
      <c r="E1328" s="595"/>
      <c r="F1328" s="596"/>
      <c r="G1328" s="36"/>
      <c r="H1328" s="36"/>
      <c r="I1328" s="36"/>
      <c r="J1328" s="36"/>
      <c r="K1328" s="36"/>
      <c r="L1328" s="36"/>
      <c r="M1328" s="36"/>
      <c r="N1328" s="36"/>
      <c r="O1328" s="36"/>
      <c r="P1328" s="36"/>
      <c r="Q1328" s="36"/>
      <c r="R1328" s="36"/>
    </row>
    <row r="1329" spans="1:18" s="155" customFormat="1">
      <c r="A1329" s="150"/>
      <c r="B1329" s="157"/>
      <c r="D1329" s="151"/>
      <c r="E1329" s="595"/>
      <c r="F1329" s="596"/>
      <c r="G1329" s="36"/>
      <c r="H1329" s="36"/>
      <c r="I1329" s="36"/>
      <c r="J1329" s="36"/>
      <c r="K1329" s="36"/>
      <c r="L1329" s="36"/>
      <c r="M1329" s="36"/>
      <c r="N1329" s="36"/>
      <c r="O1329" s="36"/>
      <c r="P1329" s="36"/>
      <c r="Q1329" s="36"/>
      <c r="R1329" s="36"/>
    </row>
    <row r="1330" spans="1:18" s="155" customFormat="1">
      <c r="A1330" s="150"/>
      <c r="B1330" s="157"/>
      <c r="D1330" s="151"/>
      <c r="E1330" s="595"/>
      <c r="F1330" s="596"/>
      <c r="G1330" s="36"/>
      <c r="H1330" s="36"/>
      <c r="I1330" s="36"/>
      <c r="J1330" s="36"/>
      <c r="K1330" s="36"/>
      <c r="L1330" s="36"/>
      <c r="M1330" s="36"/>
      <c r="N1330" s="36"/>
      <c r="O1330" s="36"/>
      <c r="P1330" s="36"/>
      <c r="Q1330" s="36"/>
      <c r="R1330" s="36"/>
    </row>
    <row r="1331" spans="1:18" s="155" customFormat="1">
      <c r="A1331" s="150"/>
      <c r="B1331" s="157"/>
      <c r="D1331" s="151"/>
      <c r="E1331" s="595"/>
      <c r="F1331" s="596"/>
      <c r="G1331" s="36"/>
      <c r="H1331" s="36"/>
      <c r="I1331" s="36"/>
      <c r="J1331" s="36"/>
      <c r="K1331" s="36"/>
      <c r="L1331" s="36"/>
      <c r="M1331" s="36"/>
      <c r="N1331" s="36"/>
      <c r="O1331" s="36"/>
      <c r="P1331" s="36"/>
      <c r="Q1331" s="36"/>
      <c r="R1331" s="36"/>
    </row>
    <row r="1332" spans="1:18" s="155" customFormat="1">
      <c r="A1332" s="150"/>
      <c r="B1332" s="157"/>
      <c r="D1332" s="151"/>
      <c r="E1332" s="595"/>
      <c r="F1332" s="596"/>
      <c r="G1332" s="36"/>
      <c r="H1332" s="36"/>
      <c r="I1332" s="36"/>
      <c r="J1332" s="36"/>
      <c r="K1332" s="36"/>
      <c r="L1332" s="36"/>
      <c r="M1332" s="36"/>
      <c r="N1332" s="36"/>
      <c r="O1332" s="36"/>
      <c r="P1332" s="36"/>
      <c r="Q1332" s="36"/>
      <c r="R1332" s="36"/>
    </row>
    <row r="1333" spans="1:18" s="155" customFormat="1">
      <c r="A1333" s="150"/>
      <c r="B1333" s="157"/>
      <c r="D1333" s="151"/>
      <c r="E1333" s="595"/>
      <c r="F1333" s="596"/>
      <c r="G1333" s="36"/>
      <c r="H1333" s="36"/>
      <c r="I1333" s="36"/>
      <c r="J1333" s="36"/>
      <c r="K1333" s="36"/>
      <c r="L1333" s="36"/>
      <c r="M1333" s="36"/>
      <c r="N1333" s="36"/>
      <c r="O1333" s="36"/>
      <c r="P1333" s="36"/>
      <c r="Q1333" s="36"/>
      <c r="R1333" s="36"/>
    </row>
    <row r="1334" spans="1:18" s="155" customFormat="1">
      <c r="A1334" s="150"/>
      <c r="B1334" s="157"/>
      <c r="D1334" s="151"/>
      <c r="E1334" s="595"/>
      <c r="F1334" s="596"/>
      <c r="G1334" s="36"/>
      <c r="H1334" s="36"/>
      <c r="I1334" s="36"/>
      <c r="J1334" s="36"/>
      <c r="K1334" s="36"/>
      <c r="L1334" s="36"/>
      <c r="M1334" s="36"/>
      <c r="N1334" s="36"/>
      <c r="O1334" s="36"/>
      <c r="P1334" s="36"/>
      <c r="Q1334" s="36"/>
      <c r="R1334" s="36"/>
    </row>
    <row r="1335" spans="1:18" s="155" customFormat="1">
      <c r="A1335" s="150"/>
      <c r="B1335" s="157"/>
      <c r="D1335" s="151"/>
      <c r="E1335" s="595"/>
      <c r="F1335" s="596"/>
      <c r="G1335" s="36"/>
      <c r="H1335" s="36"/>
      <c r="I1335" s="36"/>
      <c r="J1335" s="36"/>
      <c r="K1335" s="36"/>
      <c r="L1335" s="36"/>
      <c r="M1335" s="36"/>
      <c r="N1335" s="36"/>
      <c r="O1335" s="36"/>
      <c r="P1335" s="36"/>
      <c r="Q1335" s="36"/>
      <c r="R1335" s="36"/>
    </row>
    <row r="1336" spans="1:18" s="155" customFormat="1">
      <c r="A1336" s="150"/>
      <c r="B1336" s="157"/>
      <c r="D1336" s="151"/>
      <c r="E1336" s="595"/>
      <c r="F1336" s="596"/>
      <c r="G1336" s="36"/>
      <c r="H1336" s="36"/>
      <c r="I1336" s="36"/>
      <c r="J1336" s="36"/>
      <c r="K1336" s="36"/>
      <c r="L1336" s="36"/>
      <c r="M1336" s="36"/>
      <c r="N1336" s="36"/>
      <c r="O1336" s="36"/>
      <c r="P1336" s="36"/>
      <c r="Q1336" s="36"/>
      <c r="R1336" s="36"/>
    </row>
    <row r="1337" spans="1:18" s="155" customFormat="1">
      <c r="A1337" s="150"/>
      <c r="B1337" s="157"/>
      <c r="D1337" s="151"/>
      <c r="E1337" s="595"/>
      <c r="F1337" s="596"/>
      <c r="G1337" s="36"/>
      <c r="H1337" s="36"/>
      <c r="I1337" s="36"/>
      <c r="J1337" s="36"/>
      <c r="K1337" s="36"/>
      <c r="L1337" s="36"/>
      <c r="M1337" s="36"/>
      <c r="N1337" s="36"/>
      <c r="O1337" s="36"/>
      <c r="P1337" s="36"/>
      <c r="Q1337" s="36"/>
      <c r="R1337" s="36"/>
    </row>
    <row r="1338" spans="1:18" s="155" customFormat="1">
      <c r="A1338" s="150"/>
      <c r="B1338" s="157"/>
      <c r="D1338" s="151"/>
      <c r="E1338" s="595"/>
      <c r="F1338" s="596"/>
      <c r="G1338" s="36"/>
      <c r="H1338" s="36"/>
      <c r="I1338" s="36"/>
      <c r="J1338" s="36"/>
      <c r="K1338" s="36"/>
      <c r="L1338" s="36"/>
      <c r="M1338" s="36"/>
      <c r="N1338" s="36"/>
      <c r="O1338" s="36"/>
      <c r="P1338" s="36"/>
      <c r="Q1338" s="36"/>
      <c r="R1338" s="36"/>
    </row>
    <row r="1339" spans="1:18" s="155" customFormat="1">
      <c r="A1339" s="150"/>
      <c r="B1339" s="157"/>
      <c r="D1339" s="151"/>
      <c r="E1339" s="595"/>
      <c r="F1339" s="596"/>
      <c r="G1339" s="36"/>
      <c r="H1339" s="36"/>
      <c r="I1339" s="36"/>
      <c r="J1339" s="36"/>
      <c r="K1339" s="36"/>
      <c r="L1339" s="36"/>
      <c r="M1339" s="36"/>
      <c r="N1339" s="36"/>
      <c r="O1339" s="36"/>
      <c r="P1339" s="36"/>
      <c r="Q1339" s="36"/>
      <c r="R1339" s="36"/>
    </row>
    <row r="1340" spans="1:18" s="155" customFormat="1">
      <c r="A1340" s="150"/>
      <c r="B1340" s="157"/>
      <c r="D1340" s="151"/>
      <c r="E1340" s="595"/>
      <c r="F1340" s="596"/>
      <c r="G1340" s="36"/>
      <c r="H1340" s="36"/>
      <c r="I1340" s="36"/>
      <c r="J1340" s="36"/>
      <c r="K1340" s="36"/>
      <c r="L1340" s="36"/>
      <c r="M1340" s="36"/>
      <c r="N1340" s="36"/>
      <c r="O1340" s="36"/>
      <c r="P1340" s="36"/>
      <c r="Q1340" s="36"/>
      <c r="R1340" s="36"/>
    </row>
    <row r="1341" spans="1:18" s="155" customFormat="1">
      <c r="A1341" s="150"/>
      <c r="B1341" s="157"/>
      <c r="D1341" s="151"/>
      <c r="E1341" s="595"/>
      <c r="F1341" s="596"/>
      <c r="G1341" s="36"/>
      <c r="H1341" s="36"/>
      <c r="I1341" s="36"/>
      <c r="J1341" s="36"/>
      <c r="K1341" s="36"/>
      <c r="L1341" s="36"/>
      <c r="M1341" s="36"/>
      <c r="N1341" s="36"/>
      <c r="O1341" s="36"/>
      <c r="P1341" s="36"/>
      <c r="Q1341" s="36"/>
      <c r="R1341" s="36"/>
    </row>
    <row r="1342" spans="1:18" s="155" customFormat="1">
      <c r="A1342" s="150"/>
      <c r="B1342" s="157"/>
      <c r="D1342" s="151"/>
      <c r="E1342" s="595"/>
      <c r="F1342" s="596"/>
      <c r="G1342" s="36"/>
      <c r="H1342" s="36"/>
      <c r="I1342" s="36"/>
      <c r="J1342" s="36"/>
      <c r="K1342" s="36"/>
      <c r="L1342" s="36"/>
      <c r="M1342" s="36"/>
      <c r="N1342" s="36"/>
      <c r="O1342" s="36"/>
      <c r="P1342" s="36"/>
      <c r="Q1342" s="36"/>
      <c r="R1342" s="36"/>
    </row>
    <row r="1343" spans="1:18" s="155" customFormat="1">
      <c r="A1343" s="150"/>
      <c r="B1343" s="157"/>
      <c r="D1343" s="151"/>
      <c r="E1343" s="595"/>
      <c r="F1343" s="596"/>
      <c r="G1343" s="36"/>
      <c r="H1343" s="36"/>
      <c r="I1343" s="36"/>
      <c r="J1343" s="36"/>
      <c r="K1343" s="36"/>
      <c r="L1343" s="36"/>
      <c r="M1343" s="36"/>
      <c r="N1343" s="36"/>
      <c r="O1343" s="36"/>
      <c r="P1343" s="36"/>
      <c r="Q1343" s="36"/>
      <c r="R1343" s="36"/>
    </row>
    <row r="1344" spans="1:18" s="155" customFormat="1">
      <c r="A1344" s="150"/>
      <c r="B1344" s="157"/>
      <c r="D1344" s="151"/>
      <c r="E1344" s="595"/>
      <c r="F1344" s="596"/>
      <c r="G1344" s="36"/>
      <c r="H1344" s="36"/>
      <c r="I1344" s="36"/>
      <c r="J1344" s="36"/>
      <c r="K1344" s="36"/>
      <c r="L1344" s="36"/>
      <c r="M1344" s="36"/>
      <c r="N1344" s="36"/>
      <c r="O1344" s="36"/>
      <c r="P1344" s="36"/>
      <c r="Q1344" s="36"/>
      <c r="R1344" s="36"/>
    </row>
    <row r="1345" spans="1:18" s="155" customFormat="1">
      <c r="A1345" s="150"/>
      <c r="B1345" s="157"/>
      <c r="D1345" s="151"/>
      <c r="E1345" s="595"/>
      <c r="F1345" s="596"/>
      <c r="G1345" s="36"/>
      <c r="H1345" s="36"/>
      <c r="I1345" s="36"/>
      <c r="J1345" s="36"/>
      <c r="K1345" s="36"/>
      <c r="L1345" s="36"/>
      <c r="M1345" s="36"/>
      <c r="N1345" s="36"/>
      <c r="O1345" s="36"/>
      <c r="P1345" s="36"/>
      <c r="Q1345" s="36"/>
      <c r="R1345" s="36"/>
    </row>
    <row r="1346" spans="1:18" s="155" customFormat="1">
      <c r="A1346" s="150"/>
      <c r="B1346" s="157"/>
      <c r="D1346" s="151"/>
      <c r="E1346" s="595"/>
      <c r="F1346" s="596"/>
      <c r="G1346" s="36"/>
      <c r="H1346" s="36"/>
      <c r="I1346" s="36"/>
      <c r="J1346" s="36"/>
      <c r="K1346" s="36"/>
      <c r="L1346" s="36"/>
      <c r="M1346" s="36"/>
      <c r="N1346" s="36"/>
      <c r="O1346" s="36"/>
      <c r="P1346" s="36"/>
      <c r="Q1346" s="36"/>
      <c r="R1346" s="36"/>
    </row>
    <row r="1347" spans="1:18" s="155" customFormat="1">
      <c r="A1347" s="150"/>
      <c r="B1347" s="157"/>
      <c r="D1347" s="151"/>
      <c r="E1347" s="595"/>
      <c r="F1347" s="596"/>
      <c r="G1347" s="36"/>
      <c r="H1347" s="36"/>
      <c r="I1347" s="36"/>
      <c r="J1347" s="36"/>
      <c r="K1347" s="36"/>
      <c r="L1347" s="36"/>
      <c r="M1347" s="36"/>
      <c r="N1347" s="36"/>
      <c r="O1347" s="36"/>
      <c r="P1347" s="36"/>
      <c r="Q1347" s="36"/>
      <c r="R1347" s="36"/>
    </row>
    <row r="1348" spans="1:18" s="155" customFormat="1">
      <c r="A1348" s="150"/>
      <c r="B1348" s="157"/>
      <c r="D1348" s="151"/>
      <c r="E1348" s="595"/>
      <c r="F1348" s="596"/>
      <c r="G1348" s="36"/>
      <c r="H1348" s="36"/>
      <c r="I1348" s="36"/>
      <c r="J1348" s="36"/>
      <c r="K1348" s="36"/>
      <c r="L1348" s="36"/>
      <c r="M1348" s="36"/>
      <c r="N1348" s="36"/>
      <c r="O1348" s="36"/>
      <c r="P1348" s="36"/>
      <c r="Q1348" s="36"/>
      <c r="R1348" s="36"/>
    </row>
    <row r="1349" spans="1:18" s="155" customFormat="1">
      <c r="A1349" s="150"/>
      <c r="B1349" s="157"/>
      <c r="D1349" s="151"/>
      <c r="E1349" s="595"/>
      <c r="F1349" s="596"/>
      <c r="G1349" s="36"/>
      <c r="H1349" s="36"/>
      <c r="I1349" s="36"/>
      <c r="J1349" s="36"/>
      <c r="K1349" s="36"/>
      <c r="L1349" s="36"/>
      <c r="M1349" s="36"/>
      <c r="N1349" s="36"/>
      <c r="O1349" s="36"/>
      <c r="P1349" s="36"/>
      <c r="Q1349" s="36"/>
      <c r="R1349" s="36"/>
    </row>
    <row r="1350" spans="1:18" s="155" customFormat="1">
      <c r="A1350" s="150"/>
      <c r="B1350" s="157"/>
      <c r="D1350" s="151"/>
      <c r="E1350" s="595"/>
      <c r="F1350" s="596"/>
      <c r="G1350" s="36"/>
      <c r="H1350" s="36"/>
      <c r="I1350" s="36"/>
      <c r="J1350" s="36"/>
      <c r="K1350" s="36"/>
      <c r="L1350" s="36"/>
      <c r="M1350" s="36"/>
      <c r="N1350" s="36"/>
      <c r="O1350" s="36"/>
      <c r="P1350" s="36"/>
      <c r="Q1350" s="36"/>
      <c r="R1350" s="36"/>
    </row>
    <row r="1351" spans="1:18" s="155" customFormat="1">
      <c r="A1351" s="150"/>
      <c r="B1351" s="157"/>
      <c r="D1351" s="151"/>
      <c r="E1351" s="595"/>
      <c r="F1351" s="596"/>
      <c r="G1351" s="36"/>
      <c r="H1351" s="36"/>
      <c r="I1351" s="36"/>
      <c r="J1351" s="36"/>
      <c r="K1351" s="36"/>
      <c r="L1351" s="36"/>
      <c r="M1351" s="36"/>
      <c r="N1351" s="36"/>
      <c r="O1351" s="36"/>
      <c r="P1351" s="36"/>
      <c r="Q1351" s="36"/>
      <c r="R1351" s="36"/>
    </row>
    <row r="1352" spans="1:18" s="155" customFormat="1">
      <c r="A1352" s="150"/>
      <c r="B1352" s="157"/>
      <c r="D1352" s="151"/>
      <c r="E1352" s="595"/>
      <c r="F1352" s="596"/>
      <c r="G1352" s="36"/>
      <c r="H1352" s="36"/>
      <c r="I1352" s="36"/>
      <c r="J1352" s="36"/>
      <c r="K1352" s="36"/>
      <c r="L1352" s="36"/>
      <c r="M1352" s="36"/>
      <c r="N1352" s="36"/>
      <c r="O1352" s="36"/>
      <c r="P1352" s="36"/>
      <c r="Q1352" s="36"/>
      <c r="R1352" s="36"/>
    </row>
    <row r="1353" spans="1:18" s="155" customFormat="1">
      <c r="A1353" s="150"/>
      <c r="B1353" s="157"/>
      <c r="D1353" s="151"/>
      <c r="E1353" s="595"/>
      <c r="F1353" s="596"/>
      <c r="G1353" s="36"/>
      <c r="H1353" s="36"/>
      <c r="I1353" s="36"/>
      <c r="J1353" s="36"/>
      <c r="K1353" s="36"/>
      <c r="L1353" s="36"/>
      <c r="M1353" s="36"/>
      <c r="N1353" s="36"/>
      <c r="O1353" s="36"/>
      <c r="P1353" s="36"/>
      <c r="Q1353" s="36"/>
      <c r="R1353" s="36"/>
    </row>
    <row r="1354" spans="1:18" s="155" customFormat="1">
      <c r="A1354" s="150"/>
      <c r="B1354" s="157"/>
      <c r="D1354" s="151"/>
      <c r="E1354" s="595"/>
      <c r="F1354" s="596"/>
      <c r="G1354" s="36"/>
      <c r="H1354" s="36"/>
      <c r="I1354" s="36"/>
      <c r="J1354" s="36"/>
      <c r="K1354" s="36"/>
      <c r="L1354" s="36"/>
      <c r="M1354" s="36"/>
      <c r="N1354" s="36"/>
      <c r="O1354" s="36"/>
      <c r="P1354" s="36"/>
      <c r="Q1354" s="36"/>
      <c r="R1354" s="36"/>
    </row>
    <row r="1355" spans="1:18" s="155" customFormat="1">
      <c r="A1355" s="150"/>
      <c r="B1355" s="157"/>
      <c r="D1355" s="151"/>
      <c r="E1355" s="595"/>
      <c r="F1355" s="596"/>
      <c r="G1355" s="36"/>
      <c r="H1355" s="36"/>
      <c r="I1355" s="36"/>
      <c r="J1355" s="36"/>
      <c r="K1355" s="36"/>
      <c r="L1355" s="36"/>
      <c r="M1355" s="36"/>
      <c r="N1355" s="36"/>
      <c r="O1355" s="36"/>
      <c r="P1355" s="36"/>
      <c r="Q1355" s="36"/>
      <c r="R1355" s="36"/>
    </row>
    <row r="1356" spans="1:18" s="155" customFormat="1">
      <c r="A1356" s="150"/>
      <c r="B1356" s="157"/>
      <c r="D1356" s="151"/>
      <c r="E1356" s="595"/>
      <c r="F1356" s="596"/>
      <c r="G1356" s="36"/>
      <c r="H1356" s="36"/>
      <c r="I1356" s="36"/>
      <c r="J1356" s="36"/>
      <c r="K1356" s="36"/>
      <c r="L1356" s="36"/>
      <c r="M1356" s="36"/>
      <c r="N1356" s="36"/>
      <c r="O1356" s="36"/>
      <c r="P1356" s="36"/>
      <c r="Q1356" s="36"/>
      <c r="R1356" s="36"/>
    </row>
    <row r="1357" spans="1:18" s="155" customFormat="1">
      <c r="A1357" s="150"/>
      <c r="B1357" s="157"/>
      <c r="D1357" s="151"/>
      <c r="E1357" s="595"/>
      <c r="F1357" s="596"/>
      <c r="G1357" s="36"/>
      <c r="H1357" s="36"/>
      <c r="I1357" s="36"/>
      <c r="J1357" s="36"/>
      <c r="K1357" s="36"/>
      <c r="L1357" s="36"/>
      <c r="M1357" s="36"/>
      <c r="N1357" s="36"/>
      <c r="O1357" s="36"/>
      <c r="P1357" s="36"/>
      <c r="Q1357" s="36"/>
      <c r="R1357" s="36"/>
    </row>
    <row r="1358" spans="1:18" s="155" customFormat="1">
      <c r="A1358" s="150"/>
      <c r="B1358" s="157"/>
      <c r="D1358" s="151"/>
      <c r="E1358" s="595"/>
      <c r="F1358" s="596"/>
      <c r="G1358" s="36"/>
      <c r="H1358" s="36"/>
      <c r="I1358" s="36"/>
      <c r="J1358" s="36"/>
      <c r="K1358" s="36"/>
      <c r="L1358" s="36"/>
      <c r="M1358" s="36"/>
      <c r="N1358" s="36"/>
      <c r="O1358" s="36"/>
      <c r="P1358" s="36"/>
      <c r="Q1358" s="36"/>
      <c r="R1358" s="36"/>
    </row>
    <row r="1359" spans="1:18" s="155" customFormat="1">
      <c r="A1359" s="150"/>
      <c r="B1359" s="157"/>
      <c r="D1359" s="151"/>
      <c r="E1359" s="595"/>
      <c r="F1359" s="596"/>
      <c r="G1359" s="36"/>
      <c r="H1359" s="36"/>
      <c r="I1359" s="36"/>
      <c r="J1359" s="36"/>
      <c r="K1359" s="36"/>
      <c r="L1359" s="36"/>
      <c r="M1359" s="36"/>
      <c r="N1359" s="36"/>
      <c r="O1359" s="36"/>
      <c r="P1359" s="36"/>
      <c r="Q1359" s="36"/>
      <c r="R1359" s="36"/>
    </row>
    <row r="1360" spans="1:18" s="155" customFormat="1">
      <c r="A1360" s="150"/>
      <c r="B1360" s="157"/>
      <c r="D1360" s="151"/>
      <c r="E1360" s="595"/>
      <c r="F1360" s="596"/>
      <c r="G1360" s="36"/>
      <c r="H1360" s="36"/>
      <c r="I1360" s="36"/>
      <c r="J1360" s="36"/>
      <c r="K1360" s="36"/>
      <c r="L1360" s="36"/>
      <c r="M1360" s="36"/>
      <c r="N1360" s="36"/>
      <c r="O1360" s="36"/>
      <c r="P1360" s="36"/>
      <c r="Q1360" s="36"/>
      <c r="R1360" s="36"/>
    </row>
    <row r="1361" spans="1:18" s="155" customFormat="1">
      <c r="A1361" s="150"/>
      <c r="B1361" s="157"/>
      <c r="D1361" s="151"/>
      <c r="E1361" s="595"/>
      <c r="F1361" s="596"/>
      <c r="G1361" s="36"/>
      <c r="H1361" s="36"/>
      <c r="I1361" s="36"/>
      <c r="J1361" s="36"/>
      <c r="K1361" s="36"/>
      <c r="L1361" s="36"/>
      <c r="M1361" s="36"/>
      <c r="N1361" s="36"/>
      <c r="O1361" s="36"/>
      <c r="P1361" s="36"/>
      <c r="Q1361" s="36"/>
      <c r="R1361" s="36"/>
    </row>
    <row r="1362" spans="1:18" s="155" customFormat="1">
      <c r="A1362" s="150"/>
      <c r="B1362" s="157"/>
      <c r="D1362" s="151"/>
      <c r="E1362" s="595"/>
      <c r="F1362" s="596"/>
      <c r="G1362" s="36"/>
      <c r="H1362" s="36"/>
      <c r="I1362" s="36"/>
      <c r="J1362" s="36"/>
      <c r="K1362" s="36"/>
      <c r="L1362" s="36"/>
      <c r="M1362" s="36"/>
      <c r="N1362" s="36"/>
      <c r="O1362" s="36"/>
      <c r="P1362" s="36"/>
      <c r="Q1362" s="36"/>
      <c r="R1362" s="36"/>
    </row>
    <row r="1363" spans="1:18" s="155" customFormat="1">
      <c r="A1363" s="150"/>
      <c r="B1363" s="157"/>
      <c r="D1363" s="151"/>
      <c r="E1363" s="595"/>
      <c r="F1363" s="596"/>
      <c r="G1363" s="36"/>
      <c r="H1363" s="36"/>
      <c r="I1363" s="36"/>
      <c r="J1363" s="36"/>
      <c r="K1363" s="36"/>
      <c r="L1363" s="36"/>
      <c r="M1363" s="36"/>
      <c r="N1363" s="36"/>
      <c r="O1363" s="36"/>
      <c r="P1363" s="36"/>
      <c r="Q1363" s="36"/>
      <c r="R1363" s="36"/>
    </row>
    <row r="1364" spans="1:18" s="155" customFormat="1">
      <c r="A1364" s="150"/>
      <c r="B1364" s="157"/>
      <c r="D1364" s="151"/>
      <c r="E1364" s="595"/>
      <c r="F1364" s="596"/>
      <c r="G1364" s="36"/>
      <c r="H1364" s="36"/>
      <c r="I1364" s="36"/>
      <c r="J1364" s="36"/>
      <c r="K1364" s="36"/>
      <c r="L1364" s="36"/>
      <c r="M1364" s="36"/>
      <c r="N1364" s="36"/>
      <c r="O1364" s="36"/>
      <c r="P1364" s="36"/>
      <c r="Q1364" s="36"/>
      <c r="R1364" s="36"/>
    </row>
    <row r="1365" spans="1:18" s="155" customFormat="1">
      <c r="A1365" s="150"/>
      <c r="B1365" s="157"/>
      <c r="D1365" s="151"/>
      <c r="E1365" s="595"/>
      <c r="F1365" s="596"/>
      <c r="G1365" s="36"/>
      <c r="H1365" s="36"/>
      <c r="I1365" s="36"/>
      <c r="J1365" s="36"/>
      <c r="K1365" s="36"/>
      <c r="L1365" s="36"/>
      <c r="M1365" s="36"/>
      <c r="N1365" s="36"/>
      <c r="O1365" s="36"/>
      <c r="P1365" s="36"/>
      <c r="Q1365" s="36"/>
      <c r="R1365" s="36"/>
    </row>
    <row r="1366" spans="1:18" s="155" customFormat="1">
      <c r="A1366" s="150"/>
      <c r="B1366" s="157"/>
      <c r="D1366" s="151"/>
      <c r="E1366" s="595"/>
      <c r="F1366" s="596"/>
      <c r="G1366" s="36"/>
      <c r="H1366" s="36"/>
      <c r="I1366" s="36"/>
      <c r="J1366" s="36"/>
      <c r="K1366" s="36"/>
      <c r="L1366" s="36"/>
      <c r="M1366" s="36"/>
      <c r="N1366" s="36"/>
      <c r="O1366" s="36"/>
      <c r="P1366" s="36"/>
      <c r="Q1366" s="36"/>
      <c r="R1366" s="36"/>
    </row>
    <row r="1367" spans="1:18" s="155" customFormat="1">
      <c r="A1367" s="150"/>
      <c r="B1367" s="157"/>
      <c r="D1367" s="151"/>
      <c r="E1367" s="595"/>
      <c r="F1367" s="596"/>
      <c r="G1367" s="36"/>
      <c r="H1367" s="36"/>
      <c r="I1367" s="36"/>
      <c r="J1367" s="36"/>
      <c r="K1367" s="36"/>
      <c r="L1367" s="36"/>
      <c r="M1367" s="36"/>
      <c r="N1367" s="36"/>
      <c r="O1367" s="36"/>
      <c r="P1367" s="36"/>
      <c r="Q1367" s="36"/>
      <c r="R1367" s="36"/>
    </row>
    <row r="1368" spans="1:18" s="155" customFormat="1">
      <c r="A1368" s="150"/>
      <c r="B1368" s="157"/>
      <c r="D1368" s="151"/>
      <c r="E1368" s="595"/>
      <c r="F1368" s="596"/>
      <c r="G1368" s="36"/>
      <c r="H1368" s="36"/>
      <c r="I1368" s="36"/>
      <c r="J1368" s="36"/>
      <c r="K1368" s="36"/>
      <c r="L1368" s="36"/>
      <c r="M1368" s="36"/>
      <c r="N1368" s="36"/>
      <c r="O1368" s="36"/>
      <c r="P1368" s="36"/>
      <c r="Q1368" s="36"/>
      <c r="R1368" s="36"/>
    </row>
    <row r="1369" spans="1:18" s="155" customFormat="1">
      <c r="A1369" s="150"/>
      <c r="B1369" s="157"/>
      <c r="D1369" s="151"/>
      <c r="E1369" s="595"/>
      <c r="F1369" s="596"/>
      <c r="G1369" s="36"/>
      <c r="H1369" s="36"/>
      <c r="I1369" s="36"/>
      <c r="J1369" s="36"/>
      <c r="K1369" s="36"/>
      <c r="L1369" s="36"/>
      <c r="M1369" s="36"/>
      <c r="N1369" s="36"/>
      <c r="O1369" s="36"/>
      <c r="P1369" s="36"/>
      <c r="Q1369" s="36"/>
      <c r="R1369" s="36"/>
    </row>
    <row r="1370" spans="1:18" s="155" customFormat="1">
      <c r="A1370" s="150"/>
      <c r="B1370" s="157"/>
      <c r="D1370" s="151"/>
      <c r="E1370" s="595"/>
      <c r="F1370" s="596"/>
      <c r="G1370" s="36"/>
      <c r="H1370" s="36"/>
      <c r="I1370" s="36"/>
      <c r="J1370" s="36"/>
      <c r="K1370" s="36"/>
      <c r="L1370" s="36"/>
      <c r="M1370" s="36"/>
      <c r="N1370" s="36"/>
      <c r="O1370" s="36"/>
      <c r="P1370" s="36"/>
      <c r="Q1370" s="36"/>
      <c r="R1370" s="36"/>
    </row>
    <row r="1371" spans="1:18" s="155" customFormat="1">
      <c r="A1371" s="150"/>
      <c r="B1371" s="157"/>
      <c r="D1371" s="151"/>
      <c r="E1371" s="595"/>
      <c r="F1371" s="596"/>
      <c r="G1371" s="36"/>
      <c r="H1371" s="36"/>
      <c r="I1371" s="36"/>
      <c r="J1371" s="36"/>
      <c r="K1371" s="36"/>
      <c r="L1371" s="36"/>
      <c r="M1371" s="36"/>
      <c r="N1371" s="36"/>
      <c r="O1371" s="36"/>
      <c r="P1371" s="36"/>
      <c r="Q1371" s="36"/>
      <c r="R1371" s="36"/>
    </row>
    <row r="1372" spans="1:18" s="155" customFormat="1">
      <c r="A1372" s="150"/>
      <c r="B1372" s="157"/>
      <c r="D1372" s="151"/>
      <c r="E1372" s="595"/>
      <c r="F1372" s="596"/>
      <c r="G1372" s="36"/>
      <c r="H1372" s="36"/>
      <c r="I1372" s="36"/>
      <c r="J1372" s="36"/>
      <c r="K1372" s="36"/>
      <c r="L1372" s="36"/>
      <c r="M1372" s="36"/>
      <c r="N1372" s="36"/>
      <c r="O1372" s="36"/>
      <c r="P1372" s="36"/>
      <c r="Q1372" s="36"/>
      <c r="R1372" s="36"/>
    </row>
    <row r="1373" spans="1:18" s="155" customFormat="1">
      <c r="A1373" s="150"/>
      <c r="B1373" s="157"/>
      <c r="D1373" s="151"/>
      <c r="E1373" s="595"/>
      <c r="F1373" s="596"/>
      <c r="G1373" s="36"/>
      <c r="H1373" s="36"/>
      <c r="I1373" s="36"/>
      <c r="J1373" s="36"/>
      <c r="K1373" s="36"/>
      <c r="L1373" s="36"/>
      <c r="M1373" s="36"/>
      <c r="N1373" s="36"/>
      <c r="O1373" s="36"/>
      <c r="P1373" s="36"/>
      <c r="Q1373" s="36"/>
      <c r="R1373" s="36"/>
    </row>
    <row r="1374" spans="1:18" s="155" customFormat="1">
      <c r="A1374" s="150"/>
      <c r="B1374" s="157"/>
      <c r="D1374" s="151"/>
      <c r="E1374" s="595"/>
      <c r="F1374" s="596"/>
      <c r="G1374" s="36"/>
      <c r="H1374" s="36"/>
      <c r="I1374" s="36"/>
      <c r="J1374" s="36"/>
      <c r="K1374" s="36"/>
      <c r="L1374" s="36"/>
      <c r="M1374" s="36"/>
      <c r="N1374" s="36"/>
      <c r="O1374" s="36"/>
      <c r="P1374" s="36"/>
      <c r="Q1374" s="36"/>
      <c r="R1374" s="36"/>
    </row>
    <row r="1375" spans="1:18" s="155" customFormat="1">
      <c r="A1375" s="150"/>
      <c r="B1375" s="157"/>
      <c r="D1375" s="151"/>
      <c r="E1375" s="595"/>
      <c r="F1375" s="596"/>
      <c r="G1375" s="36"/>
      <c r="H1375" s="36"/>
      <c r="I1375" s="36"/>
      <c r="J1375" s="36"/>
      <c r="K1375" s="36"/>
      <c r="L1375" s="36"/>
      <c r="M1375" s="36"/>
      <c r="N1375" s="36"/>
      <c r="O1375" s="36"/>
      <c r="P1375" s="36"/>
      <c r="Q1375" s="36"/>
      <c r="R1375" s="36"/>
    </row>
    <row r="1376" spans="1:18" s="155" customFormat="1">
      <c r="A1376" s="150"/>
      <c r="B1376" s="157"/>
      <c r="D1376" s="151"/>
      <c r="E1376" s="595"/>
      <c r="F1376" s="596"/>
      <c r="G1376" s="36"/>
      <c r="H1376" s="36"/>
      <c r="I1376" s="36"/>
      <c r="J1376" s="36"/>
      <c r="K1376" s="36"/>
      <c r="L1376" s="36"/>
      <c r="M1376" s="36"/>
      <c r="N1376" s="36"/>
      <c r="O1376" s="36"/>
      <c r="P1376" s="36"/>
      <c r="Q1376" s="36"/>
      <c r="R1376" s="36"/>
    </row>
    <row r="1377" spans="1:18" s="155" customFormat="1">
      <c r="A1377" s="150"/>
      <c r="B1377" s="157"/>
      <c r="D1377" s="151"/>
      <c r="E1377" s="595"/>
      <c r="F1377" s="596"/>
      <c r="G1377" s="36"/>
      <c r="H1377" s="36"/>
      <c r="I1377" s="36"/>
      <c r="J1377" s="36"/>
      <c r="K1377" s="36"/>
      <c r="L1377" s="36"/>
      <c r="M1377" s="36"/>
      <c r="N1377" s="36"/>
      <c r="O1377" s="36"/>
      <c r="P1377" s="36"/>
      <c r="Q1377" s="36"/>
      <c r="R1377" s="36"/>
    </row>
    <row r="1378" spans="1:18" s="155" customFormat="1">
      <c r="A1378" s="150"/>
      <c r="B1378" s="157"/>
      <c r="D1378" s="151"/>
      <c r="E1378" s="595"/>
      <c r="F1378" s="596"/>
      <c r="G1378" s="36"/>
      <c r="H1378" s="36"/>
      <c r="I1378" s="36"/>
      <c r="J1378" s="36"/>
      <c r="K1378" s="36"/>
      <c r="L1378" s="36"/>
      <c r="M1378" s="36"/>
      <c r="N1378" s="36"/>
      <c r="O1378" s="36"/>
      <c r="P1378" s="36"/>
      <c r="Q1378" s="36"/>
      <c r="R1378" s="36"/>
    </row>
    <row r="1379" spans="1:18" s="155" customFormat="1">
      <c r="A1379" s="150"/>
      <c r="B1379" s="157"/>
      <c r="D1379" s="151"/>
      <c r="E1379" s="595"/>
      <c r="F1379" s="596"/>
      <c r="G1379" s="36"/>
      <c r="H1379" s="36"/>
      <c r="I1379" s="36"/>
      <c r="J1379" s="36"/>
      <c r="K1379" s="36"/>
      <c r="L1379" s="36"/>
      <c r="M1379" s="36"/>
      <c r="N1379" s="36"/>
      <c r="O1379" s="36"/>
      <c r="P1379" s="36"/>
      <c r="Q1379" s="36"/>
      <c r="R1379" s="36"/>
    </row>
    <row r="1380" spans="1:18" s="155" customFormat="1">
      <c r="A1380" s="150"/>
      <c r="B1380" s="157"/>
      <c r="D1380" s="151"/>
      <c r="E1380" s="595"/>
      <c r="F1380" s="596"/>
      <c r="G1380" s="36"/>
      <c r="H1380" s="36"/>
      <c r="I1380" s="36"/>
      <c r="J1380" s="36"/>
      <c r="K1380" s="36"/>
      <c r="L1380" s="36"/>
      <c r="M1380" s="36"/>
      <c r="N1380" s="36"/>
      <c r="O1380" s="36"/>
      <c r="P1380" s="36"/>
      <c r="Q1380" s="36"/>
      <c r="R1380" s="36"/>
    </row>
    <row r="1381" spans="1:18" s="155" customFormat="1">
      <c r="A1381" s="150"/>
      <c r="B1381" s="157"/>
      <c r="D1381" s="151"/>
      <c r="E1381" s="595"/>
      <c r="F1381" s="596"/>
      <c r="G1381" s="36"/>
      <c r="H1381" s="36"/>
      <c r="I1381" s="36"/>
      <c r="J1381" s="36"/>
      <c r="K1381" s="36"/>
      <c r="L1381" s="36"/>
      <c r="M1381" s="36"/>
      <c r="N1381" s="36"/>
      <c r="O1381" s="36"/>
      <c r="P1381" s="36"/>
      <c r="Q1381" s="36"/>
      <c r="R1381" s="36"/>
    </row>
    <row r="1382" spans="1:18" s="155" customFormat="1">
      <c r="A1382" s="150"/>
      <c r="B1382" s="157"/>
      <c r="D1382" s="151"/>
      <c r="E1382" s="595"/>
      <c r="F1382" s="596"/>
      <c r="G1382" s="36"/>
      <c r="H1382" s="36"/>
      <c r="I1382" s="36"/>
      <c r="J1382" s="36"/>
      <c r="K1382" s="36"/>
      <c r="L1382" s="36"/>
      <c r="M1382" s="36"/>
      <c r="N1382" s="36"/>
      <c r="O1382" s="36"/>
      <c r="P1382" s="36"/>
      <c r="Q1382" s="36"/>
      <c r="R1382" s="36"/>
    </row>
    <row r="1383" spans="1:18" s="155" customFormat="1">
      <c r="A1383" s="150"/>
      <c r="B1383" s="157"/>
      <c r="D1383" s="151"/>
      <c r="E1383" s="595"/>
      <c r="F1383" s="596"/>
      <c r="G1383" s="36"/>
      <c r="H1383" s="36"/>
      <c r="I1383" s="36"/>
      <c r="J1383" s="36"/>
      <c r="K1383" s="36"/>
      <c r="L1383" s="36"/>
      <c r="M1383" s="36"/>
      <c r="N1383" s="36"/>
      <c r="O1383" s="36"/>
      <c r="P1383" s="36"/>
      <c r="Q1383" s="36"/>
      <c r="R1383" s="36"/>
    </row>
    <row r="1384" spans="1:18" s="155" customFormat="1">
      <c r="A1384" s="150"/>
      <c r="B1384" s="157"/>
      <c r="D1384" s="151"/>
      <c r="E1384" s="595"/>
      <c r="F1384" s="596"/>
      <c r="G1384" s="36"/>
      <c r="H1384" s="36"/>
      <c r="I1384" s="36"/>
      <c r="J1384" s="36"/>
      <c r="K1384" s="36"/>
      <c r="L1384" s="36"/>
      <c r="M1384" s="36"/>
      <c r="N1384" s="36"/>
      <c r="O1384" s="36"/>
      <c r="P1384" s="36"/>
      <c r="Q1384" s="36"/>
      <c r="R1384" s="36"/>
    </row>
    <row r="1385" spans="1:18" s="155" customFormat="1">
      <c r="A1385" s="150"/>
      <c r="B1385" s="157"/>
      <c r="D1385" s="151"/>
      <c r="E1385" s="595"/>
      <c r="F1385" s="596"/>
      <c r="G1385" s="36"/>
      <c r="H1385" s="36"/>
      <c r="I1385" s="36"/>
      <c r="J1385" s="36"/>
      <c r="K1385" s="36"/>
      <c r="L1385" s="36"/>
      <c r="M1385" s="36"/>
      <c r="N1385" s="36"/>
      <c r="O1385" s="36"/>
      <c r="P1385" s="36"/>
      <c r="Q1385" s="36"/>
      <c r="R1385" s="36"/>
    </row>
    <row r="1386" spans="1:18" s="155" customFormat="1">
      <c r="A1386" s="150"/>
      <c r="B1386" s="157"/>
      <c r="D1386" s="151"/>
      <c r="E1386" s="595"/>
      <c r="F1386" s="596"/>
      <c r="G1386" s="36"/>
      <c r="H1386" s="36"/>
      <c r="I1386" s="36"/>
      <c r="J1386" s="36"/>
      <c r="K1386" s="36"/>
      <c r="L1386" s="36"/>
      <c r="M1386" s="36"/>
      <c r="N1386" s="36"/>
      <c r="O1386" s="36"/>
      <c r="P1386" s="36"/>
      <c r="Q1386" s="36"/>
      <c r="R1386" s="36"/>
    </row>
    <row r="1387" spans="1:18" s="155" customFormat="1">
      <c r="A1387" s="150"/>
      <c r="B1387" s="157"/>
      <c r="D1387" s="151"/>
      <c r="E1387" s="595"/>
      <c r="F1387" s="596"/>
      <c r="G1387" s="36"/>
      <c r="H1387" s="36"/>
      <c r="I1387" s="36"/>
      <c r="J1387" s="36"/>
      <c r="K1387" s="36"/>
      <c r="L1387" s="36"/>
      <c r="M1387" s="36"/>
      <c r="N1387" s="36"/>
      <c r="O1387" s="36"/>
      <c r="P1387" s="36"/>
      <c r="Q1387" s="36"/>
      <c r="R1387" s="36"/>
    </row>
    <row r="1388" spans="1:18" s="155" customFormat="1">
      <c r="A1388" s="150"/>
      <c r="B1388" s="157"/>
      <c r="D1388" s="151"/>
      <c r="E1388" s="595"/>
      <c r="F1388" s="596"/>
      <c r="G1388" s="36"/>
      <c r="H1388" s="36"/>
      <c r="I1388" s="36"/>
      <c r="J1388" s="36"/>
      <c r="K1388" s="36"/>
      <c r="L1388" s="36"/>
      <c r="M1388" s="36"/>
      <c r="N1388" s="36"/>
      <c r="O1388" s="36"/>
      <c r="P1388" s="36"/>
      <c r="Q1388" s="36"/>
      <c r="R1388" s="36"/>
    </row>
    <row r="1389" spans="1:18" s="155" customFormat="1">
      <c r="A1389" s="150"/>
      <c r="B1389" s="157"/>
      <c r="D1389" s="151"/>
      <c r="E1389" s="595"/>
      <c r="F1389" s="596"/>
      <c r="G1389" s="36"/>
      <c r="H1389" s="36"/>
      <c r="I1389" s="36"/>
      <c r="J1389" s="36"/>
      <c r="K1389" s="36"/>
      <c r="L1389" s="36"/>
      <c r="M1389" s="36"/>
      <c r="N1389" s="36"/>
      <c r="O1389" s="36"/>
      <c r="P1389" s="36"/>
      <c r="Q1389" s="36"/>
      <c r="R1389" s="36"/>
    </row>
    <row r="1390" spans="1:18" s="155" customFormat="1">
      <c r="A1390" s="150"/>
      <c r="B1390" s="157"/>
      <c r="D1390" s="151"/>
      <c r="E1390" s="595"/>
      <c r="F1390" s="596"/>
      <c r="G1390" s="36"/>
      <c r="H1390" s="36"/>
      <c r="I1390" s="36"/>
      <c r="J1390" s="36"/>
      <c r="K1390" s="36"/>
      <c r="L1390" s="36"/>
      <c r="M1390" s="36"/>
      <c r="N1390" s="36"/>
      <c r="O1390" s="36"/>
      <c r="P1390" s="36"/>
      <c r="Q1390" s="36"/>
      <c r="R1390" s="36"/>
    </row>
    <row r="1391" spans="1:18" s="155" customFormat="1">
      <c r="A1391" s="150"/>
      <c r="B1391" s="157"/>
      <c r="D1391" s="151"/>
      <c r="E1391" s="595"/>
      <c r="F1391" s="596"/>
      <c r="G1391" s="36"/>
      <c r="H1391" s="36"/>
      <c r="I1391" s="36"/>
      <c r="J1391" s="36"/>
      <c r="K1391" s="36"/>
      <c r="L1391" s="36"/>
      <c r="M1391" s="36"/>
      <c r="N1391" s="36"/>
      <c r="O1391" s="36"/>
      <c r="P1391" s="36"/>
      <c r="Q1391" s="36"/>
      <c r="R1391" s="36"/>
    </row>
    <row r="1392" spans="1:18" s="155" customFormat="1">
      <c r="A1392" s="150"/>
      <c r="B1392" s="157"/>
      <c r="D1392" s="151"/>
      <c r="E1392" s="595"/>
      <c r="F1392" s="596"/>
      <c r="G1392" s="36"/>
      <c r="H1392" s="36"/>
      <c r="I1392" s="36"/>
      <c r="J1392" s="36"/>
      <c r="K1392" s="36"/>
      <c r="L1392" s="36"/>
      <c r="M1392" s="36"/>
      <c r="N1392" s="36"/>
      <c r="O1392" s="36"/>
      <c r="P1392" s="36"/>
      <c r="Q1392" s="36"/>
      <c r="R1392" s="36"/>
    </row>
    <row r="1393" spans="1:18" s="155" customFormat="1">
      <c r="A1393" s="150"/>
      <c r="B1393" s="157"/>
      <c r="D1393" s="151"/>
      <c r="E1393" s="595"/>
      <c r="F1393" s="596"/>
      <c r="G1393" s="36"/>
      <c r="H1393" s="36"/>
      <c r="I1393" s="36"/>
      <c r="J1393" s="36"/>
      <c r="K1393" s="36"/>
      <c r="L1393" s="36"/>
      <c r="M1393" s="36"/>
      <c r="N1393" s="36"/>
      <c r="O1393" s="36"/>
      <c r="P1393" s="36"/>
      <c r="Q1393" s="36"/>
      <c r="R1393" s="36"/>
    </row>
    <row r="1394" spans="1:18" s="155" customFormat="1">
      <c r="A1394" s="150"/>
      <c r="B1394" s="157"/>
      <c r="D1394" s="151"/>
      <c r="E1394" s="595"/>
      <c r="F1394" s="596"/>
      <c r="G1394" s="36"/>
      <c r="H1394" s="36"/>
      <c r="I1394" s="36"/>
      <c r="J1394" s="36"/>
      <c r="K1394" s="36"/>
      <c r="L1394" s="36"/>
      <c r="M1394" s="36"/>
      <c r="N1394" s="36"/>
      <c r="O1394" s="36"/>
      <c r="P1394" s="36"/>
      <c r="Q1394" s="36"/>
      <c r="R1394" s="36"/>
    </row>
    <row r="1395" spans="1:18" s="155" customFormat="1">
      <c r="A1395" s="150"/>
      <c r="B1395" s="157"/>
      <c r="D1395" s="151"/>
      <c r="E1395" s="595"/>
      <c r="F1395" s="596"/>
      <c r="G1395" s="36"/>
      <c r="H1395" s="36"/>
      <c r="I1395" s="36"/>
      <c r="J1395" s="36"/>
      <c r="K1395" s="36"/>
      <c r="L1395" s="36"/>
      <c r="M1395" s="36"/>
      <c r="N1395" s="36"/>
      <c r="O1395" s="36"/>
      <c r="P1395" s="36"/>
      <c r="Q1395" s="36"/>
      <c r="R1395" s="36"/>
    </row>
    <row r="1396" spans="1:18" s="155" customFormat="1">
      <c r="A1396" s="150"/>
      <c r="B1396" s="157"/>
      <c r="D1396" s="151"/>
      <c r="E1396" s="595"/>
      <c r="F1396" s="596"/>
      <c r="G1396" s="36"/>
      <c r="H1396" s="36"/>
      <c r="I1396" s="36"/>
      <c r="J1396" s="36"/>
      <c r="K1396" s="36"/>
      <c r="L1396" s="36"/>
      <c r="M1396" s="36"/>
      <c r="N1396" s="36"/>
      <c r="O1396" s="36"/>
      <c r="P1396" s="36"/>
      <c r="Q1396" s="36"/>
      <c r="R1396" s="36"/>
    </row>
    <row r="1397" spans="1:18" s="155" customFormat="1">
      <c r="A1397" s="150"/>
      <c r="B1397" s="157"/>
      <c r="D1397" s="151"/>
      <c r="E1397" s="595"/>
      <c r="F1397" s="596"/>
      <c r="G1397" s="36"/>
      <c r="H1397" s="36"/>
      <c r="I1397" s="36"/>
      <c r="J1397" s="36"/>
      <c r="K1397" s="36"/>
      <c r="L1397" s="36"/>
      <c r="M1397" s="36"/>
      <c r="N1397" s="36"/>
      <c r="O1397" s="36"/>
      <c r="P1397" s="36"/>
      <c r="Q1397" s="36"/>
      <c r="R1397" s="36"/>
    </row>
    <row r="1398" spans="1:18" s="155" customFormat="1">
      <c r="A1398" s="150"/>
      <c r="B1398" s="157"/>
      <c r="D1398" s="151"/>
      <c r="E1398" s="595"/>
      <c r="F1398" s="596"/>
      <c r="G1398" s="36"/>
      <c r="H1398" s="36"/>
      <c r="I1398" s="36"/>
      <c r="J1398" s="36"/>
      <c r="K1398" s="36"/>
      <c r="L1398" s="36"/>
      <c r="M1398" s="36"/>
      <c r="N1398" s="36"/>
      <c r="O1398" s="36"/>
      <c r="P1398" s="36"/>
      <c r="Q1398" s="36"/>
      <c r="R1398" s="36"/>
    </row>
    <row r="1399" spans="1:18" s="155" customFormat="1">
      <c r="A1399" s="150"/>
      <c r="B1399" s="157"/>
      <c r="D1399" s="151"/>
      <c r="E1399" s="595"/>
      <c r="F1399" s="596"/>
      <c r="G1399" s="36"/>
      <c r="H1399" s="36"/>
      <c r="I1399" s="36"/>
      <c r="J1399" s="36"/>
      <c r="K1399" s="36"/>
      <c r="L1399" s="36"/>
      <c r="M1399" s="36"/>
      <c r="N1399" s="36"/>
      <c r="O1399" s="36"/>
      <c r="P1399" s="36"/>
      <c r="Q1399" s="36"/>
      <c r="R1399" s="36"/>
    </row>
    <row r="1400" spans="1:18" s="155" customFormat="1">
      <c r="A1400" s="150"/>
      <c r="B1400" s="157"/>
      <c r="D1400" s="151"/>
      <c r="E1400" s="595"/>
      <c r="F1400" s="596"/>
      <c r="G1400" s="36"/>
      <c r="H1400" s="36"/>
      <c r="I1400" s="36"/>
      <c r="J1400" s="36"/>
      <c r="K1400" s="36"/>
      <c r="L1400" s="36"/>
      <c r="M1400" s="36"/>
      <c r="N1400" s="36"/>
      <c r="O1400" s="36"/>
      <c r="P1400" s="36"/>
      <c r="Q1400" s="36"/>
      <c r="R1400" s="36"/>
    </row>
    <row r="1401" spans="1:18" s="155" customFormat="1">
      <c r="A1401" s="150"/>
      <c r="B1401" s="157"/>
      <c r="D1401" s="151"/>
      <c r="E1401" s="595"/>
      <c r="F1401" s="596"/>
      <c r="G1401" s="36"/>
      <c r="H1401" s="36"/>
      <c r="I1401" s="36"/>
      <c r="J1401" s="36"/>
      <c r="K1401" s="36"/>
      <c r="L1401" s="36"/>
      <c r="M1401" s="36"/>
      <c r="N1401" s="36"/>
      <c r="O1401" s="36"/>
      <c r="P1401" s="36"/>
      <c r="Q1401" s="36"/>
      <c r="R1401" s="36"/>
    </row>
    <row r="1402" spans="1:18" s="155" customFormat="1">
      <c r="A1402" s="150"/>
      <c r="B1402" s="157"/>
      <c r="D1402" s="151"/>
      <c r="E1402" s="595"/>
      <c r="F1402" s="596"/>
      <c r="G1402" s="36"/>
      <c r="H1402" s="36"/>
      <c r="I1402" s="36"/>
      <c r="J1402" s="36"/>
      <c r="K1402" s="36"/>
      <c r="L1402" s="36"/>
      <c r="M1402" s="36"/>
      <c r="N1402" s="36"/>
      <c r="O1402" s="36"/>
      <c r="P1402" s="36"/>
      <c r="Q1402" s="36"/>
      <c r="R1402" s="36"/>
    </row>
    <row r="1403" spans="1:18" s="155" customFormat="1">
      <c r="A1403" s="150"/>
      <c r="B1403" s="157"/>
      <c r="D1403" s="151"/>
      <c r="E1403" s="595"/>
      <c r="F1403" s="596"/>
      <c r="G1403" s="36"/>
      <c r="H1403" s="36"/>
      <c r="I1403" s="36"/>
      <c r="J1403" s="36"/>
      <c r="K1403" s="36"/>
      <c r="L1403" s="36"/>
      <c r="M1403" s="36"/>
      <c r="N1403" s="36"/>
      <c r="O1403" s="36"/>
      <c r="P1403" s="36"/>
      <c r="Q1403" s="36"/>
      <c r="R1403" s="36"/>
    </row>
    <row r="1404" spans="1:18" s="155" customFormat="1">
      <c r="A1404" s="150"/>
      <c r="B1404" s="157"/>
      <c r="D1404" s="151"/>
      <c r="E1404" s="595"/>
      <c r="F1404" s="596"/>
      <c r="G1404" s="36"/>
      <c r="H1404" s="36"/>
      <c r="I1404" s="36"/>
      <c r="J1404" s="36"/>
      <c r="K1404" s="36"/>
      <c r="L1404" s="36"/>
      <c r="M1404" s="36"/>
      <c r="N1404" s="36"/>
      <c r="O1404" s="36"/>
      <c r="P1404" s="36"/>
      <c r="Q1404" s="36"/>
      <c r="R1404" s="36"/>
    </row>
    <row r="1405" spans="1:18" s="155" customFormat="1">
      <c r="A1405" s="150"/>
      <c r="B1405" s="157"/>
      <c r="D1405" s="151"/>
      <c r="E1405" s="595"/>
      <c r="F1405" s="596"/>
      <c r="G1405" s="36"/>
      <c r="H1405" s="36"/>
      <c r="I1405" s="36"/>
      <c r="J1405" s="36"/>
      <c r="K1405" s="36"/>
      <c r="L1405" s="36"/>
      <c r="M1405" s="36"/>
      <c r="N1405" s="36"/>
      <c r="O1405" s="36"/>
      <c r="P1405" s="36"/>
      <c r="Q1405" s="36"/>
      <c r="R1405" s="36"/>
    </row>
    <row r="1406" spans="1:18" s="155" customFormat="1">
      <c r="A1406" s="150"/>
      <c r="B1406" s="157"/>
      <c r="D1406" s="151"/>
      <c r="E1406" s="595"/>
      <c r="F1406" s="596"/>
      <c r="G1406" s="36"/>
      <c r="H1406" s="36"/>
      <c r="I1406" s="36"/>
      <c r="J1406" s="36"/>
      <c r="K1406" s="36"/>
      <c r="L1406" s="36"/>
      <c r="M1406" s="36"/>
      <c r="N1406" s="36"/>
      <c r="O1406" s="36"/>
      <c r="P1406" s="36"/>
      <c r="Q1406" s="36"/>
      <c r="R1406" s="36"/>
    </row>
    <row r="1407" spans="1:18" s="155" customFormat="1">
      <c r="A1407" s="150"/>
      <c r="B1407" s="157"/>
      <c r="D1407" s="151"/>
      <c r="E1407" s="595"/>
      <c r="F1407" s="596"/>
      <c r="G1407" s="36"/>
      <c r="H1407" s="36"/>
      <c r="I1407" s="36"/>
      <c r="J1407" s="36"/>
      <c r="K1407" s="36"/>
      <c r="L1407" s="36"/>
      <c r="M1407" s="36"/>
      <c r="N1407" s="36"/>
      <c r="O1407" s="36"/>
      <c r="P1407" s="36"/>
      <c r="Q1407" s="36"/>
      <c r="R1407" s="36"/>
    </row>
    <row r="1408" spans="1:18" s="155" customFormat="1">
      <c r="A1408" s="150"/>
      <c r="B1408" s="157"/>
      <c r="D1408" s="151"/>
      <c r="E1408" s="595"/>
      <c r="F1408" s="596"/>
      <c r="G1408" s="36"/>
      <c r="H1408" s="36"/>
      <c r="I1408" s="36"/>
      <c r="J1408" s="36"/>
      <c r="K1408" s="36"/>
      <c r="L1408" s="36"/>
      <c r="M1408" s="36"/>
      <c r="N1408" s="36"/>
      <c r="O1408" s="36"/>
      <c r="P1408" s="36"/>
      <c r="Q1408" s="36"/>
      <c r="R1408" s="36"/>
    </row>
    <row r="1409" spans="1:18" s="155" customFormat="1">
      <c r="A1409" s="150"/>
      <c r="B1409" s="157"/>
      <c r="D1409" s="151"/>
      <c r="E1409" s="595"/>
      <c r="F1409" s="596"/>
      <c r="G1409" s="36"/>
      <c r="H1409" s="36"/>
      <c r="I1409" s="36"/>
      <c r="J1409" s="36"/>
      <c r="K1409" s="36"/>
      <c r="L1409" s="36"/>
      <c r="M1409" s="36"/>
      <c r="N1409" s="36"/>
      <c r="O1409" s="36"/>
      <c r="P1409" s="36"/>
      <c r="Q1409" s="36"/>
      <c r="R1409" s="36"/>
    </row>
    <row r="1410" spans="1:18" s="155" customFormat="1">
      <c r="A1410" s="150"/>
      <c r="B1410" s="157"/>
      <c r="D1410" s="151"/>
      <c r="E1410" s="595"/>
      <c r="F1410" s="596"/>
      <c r="G1410" s="36"/>
      <c r="H1410" s="36"/>
      <c r="I1410" s="36"/>
      <c r="J1410" s="36"/>
      <c r="K1410" s="36"/>
      <c r="L1410" s="36"/>
      <c r="M1410" s="36"/>
      <c r="N1410" s="36"/>
      <c r="O1410" s="36"/>
      <c r="P1410" s="36"/>
      <c r="Q1410" s="36"/>
      <c r="R1410" s="36"/>
    </row>
    <row r="1411" spans="1:18" s="155" customFormat="1">
      <c r="A1411" s="150"/>
      <c r="B1411" s="157"/>
      <c r="D1411" s="151"/>
      <c r="E1411" s="595"/>
      <c r="F1411" s="596"/>
      <c r="G1411" s="36"/>
      <c r="H1411" s="36"/>
      <c r="I1411" s="36"/>
      <c r="J1411" s="36"/>
      <c r="K1411" s="36"/>
      <c r="L1411" s="36"/>
      <c r="M1411" s="36"/>
      <c r="N1411" s="36"/>
      <c r="O1411" s="36"/>
      <c r="P1411" s="36"/>
      <c r="Q1411" s="36"/>
      <c r="R1411" s="36"/>
    </row>
    <row r="1412" spans="1:18" s="155" customFormat="1">
      <c r="A1412" s="150"/>
      <c r="B1412" s="157"/>
      <c r="D1412" s="151"/>
      <c r="E1412" s="595"/>
      <c r="F1412" s="596"/>
      <c r="G1412" s="36"/>
      <c r="H1412" s="36"/>
      <c r="I1412" s="36"/>
      <c r="J1412" s="36"/>
      <c r="K1412" s="36"/>
      <c r="L1412" s="36"/>
      <c r="M1412" s="36"/>
      <c r="N1412" s="36"/>
      <c r="O1412" s="36"/>
      <c r="P1412" s="36"/>
      <c r="Q1412" s="36"/>
      <c r="R1412" s="36"/>
    </row>
    <row r="1413" spans="1:18" s="155" customFormat="1">
      <c r="A1413" s="150"/>
      <c r="B1413" s="157"/>
      <c r="D1413" s="151"/>
      <c r="E1413" s="595"/>
      <c r="F1413" s="596"/>
      <c r="G1413" s="36"/>
      <c r="H1413" s="36"/>
      <c r="I1413" s="36"/>
      <c r="J1413" s="36"/>
      <c r="K1413" s="36"/>
      <c r="L1413" s="36"/>
      <c r="M1413" s="36"/>
      <c r="N1413" s="36"/>
      <c r="O1413" s="36"/>
      <c r="P1413" s="36"/>
      <c r="Q1413" s="36"/>
      <c r="R1413" s="36"/>
    </row>
    <row r="1414" spans="1:18" s="155" customFormat="1">
      <c r="A1414" s="150"/>
      <c r="B1414" s="157"/>
      <c r="D1414" s="151"/>
      <c r="E1414" s="595"/>
      <c r="F1414" s="596"/>
      <c r="G1414" s="36"/>
      <c r="H1414" s="36"/>
      <c r="I1414" s="36"/>
      <c r="J1414" s="36"/>
      <c r="K1414" s="36"/>
      <c r="L1414" s="36"/>
      <c r="M1414" s="36"/>
      <c r="N1414" s="36"/>
      <c r="O1414" s="36"/>
      <c r="P1414" s="36"/>
      <c r="Q1414" s="36"/>
      <c r="R1414" s="36"/>
    </row>
    <row r="1415" spans="1:18" s="155" customFormat="1">
      <c r="A1415" s="150"/>
      <c r="B1415" s="157"/>
      <c r="D1415" s="151"/>
      <c r="E1415" s="595"/>
      <c r="F1415" s="596"/>
      <c r="G1415" s="36"/>
      <c r="H1415" s="36"/>
      <c r="I1415" s="36"/>
      <c r="J1415" s="36"/>
      <c r="K1415" s="36"/>
      <c r="L1415" s="36"/>
      <c r="M1415" s="36"/>
      <c r="N1415" s="36"/>
      <c r="O1415" s="36"/>
      <c r="P1415" s="36"/>
      <c r="Q1415" s="36"/>
      <c r="R1415" s="36"/>
    </row>
    <row r="1416" spans="1:18" s="155" customFormat="1">
      <c r="A1416" s="150"/>
      <c r="B1416" s="157"/>
      <c r="D1416" s="151"/>
      <c r="E1416" s="595"/>
      <c r="F1416" s="596"/>
      <c r="G1416" s="36"/>
      <c r="H1416" s="36"/>
      <c r="I1416" s="36"/>
      <c r="J1416" s="36"/>
      <c r="K1416" s="36"/>
      <c r="L1416" s="36"/>
      <c r="M1416" s="36"/>
      <c r="N1416" s="36"/>
      <c r="O1416" s="36"/>
      <c r="P1416" s="36"/>
      <c r="Q1416" s="36"/>
      <c r="R1416" s="36"/>
    </row>
    <row r="1417" spans="1:18" s="155" customFormat="1">
      <c r="A1417" s="150"/>
      <c r="B1417" s="157"/>
      <c r="D1417" s="151"/>
      <c r="E1417" s="595"/>
      <c r="F1417" s="596"/>
      <c r="G1417" s="36"/>
      <c r="H1417" s="36"/>
      <c r="I1417" s="36"/>
      <c r="J1417" s="36"/>
      <c r="K1417" s="36"/>
      <c r="L1417" s="36"/>
      <c r="M1417" s="36"/>
      <c r="N1417" s="36"/>
      <c r="O1417" s="36"/>
      <c r="P1417" s="36"/>
      <c r="Q1417" s="36"/>
      <c r="R1417" s="36"/>
    </row>
    <row r="1418" spans="1:18" s="155" customFormat="1">
      <c r="A1418" s="150"/>
      <c r="B1418" s="157"/>
      <c r="D1418" s="151"/>
      <c r="E1418" s="595"/>
      <c r="F1418" s="596"/>
      <c r="G1418" s="36"/>
      <c r="H1418" s="36"/>
      <c r="I1418" s="36"/>
      <c r="J1418" s="36"/>
      <c r="K1418" s="36"/>
      <c r="L1418" s="36"/>
      <c r="M1418" s="36"/>
      <c r="N1418" s="36"/>
      <c r="O1418" s="36"/>
      <c r="P1418" s="36"/>
      <c r="Q1418" s="36"/>
      <c r="R1418" s="36"/>
    </row>
    <row r="1419" spans="1:18" s="155" customFormat="1">
      <c r="A1419" s="150"/>
      <c r="B1419" s="157"/>
      <c r="D1419" s="151"/>
      <c r="E1419" s="595"/>
      <c r="F1419" s="596"/>
      <c r="G1419" s="36"/>
      <c r="H1419" s="36"/>
      <c r="I1419" s="36"/>
      <c r="J1419" s="36"/>
      <c r="K1419" s="36"/>
      <c r="L1419" s="36"/>
      <c r="M1419" s="36"/>
      <c r="N1419" s="36"/>
      <c r="O1419" s="36"/>
      <c r="P1419" s="36"/>
      <c r="Q1419" s="36"/>
      <c r="R1419" s="36"/>
    </row>
    <row r="1420" spans="1:18" s="155" customFormat="1">
      <c r="A1420" s="150"/>
      <c r="B1420" s="157"/>
      <c r="D1420" s="151"/>
      <c r="E1420" s="595"/>
      <c r="F1420" s="596"/>
      <c r="G1420" s="36"/>
      <c r="H1420" s="36"/>
      <c r="I1420" s="36"/>
      <c r="J1420" s="36"/>
      <c r="K1420" s="36"/>
      <c r="L1420" s="36"/>
      <c r="M1420" s="36"/>
      <c r="N1420" s="36"/>
      <c r="O1420" s="36"/>
      <c r="P1420" s="36"/>
      <c r="Q1420" s="36"/>
      <c r="R1420" s="36"/>
    </row>
    <row r="1421" spans="1:18" s="155" customFormat="1">
      <c r="A1421" s="150"/>
      <c r="B1421" s="157"/>
      <c r="D1421" s="151"/>
      <c r="E1421" s="595"/>
      <c r="F1421" s="596"/>
      <c r="G1421" s="36"/>
      <c r="H1421" s="36"/>
      <c r="I1421" s="36"/>
      <c r="J1421" s="36"/>
      <c r="K1421" s="36"/>
      <c r="L1421" s="36"/>
      <c r="M1421" s="36"/>
      <c r="N1421" s="36"/>
      <c r="O1421" s="36"/>
      <c r="P1421" s="36"/>
      <c r="Q1421" s="36"/>
      <c r="R1421" s="36"/>
    </row>
    <row r="1422" spans="1:18" s="155" customFormat="1">
      <c r="A1422" s="150"/>
      <c r="B1422" s="157"/>
      <c r="D1422" s="151"/>
      <c r="E1422" s="595"/>
      <c r="F1422" s="596"/>
      <c r="G1422" s="36"/>
      <c r="H1422" s="36"/>
      <c r="I1422" s="36"/>
      <c r="J1422" s="36"/>
      <c r="K1422" s="36"/>
      <c r="L1422" s="36"/>
      <c r="M1422" s="36"/>
      <c r="N1422" s="36"/>
      <c r="O1422" s="36"/>
      <c r="P1422" s="36"/>
      <c r="Q1422" s="36"/>
      <c r="R1422" s="36"/>
    </row>
    <row r="1423" spans="1:18" s="155" customFormat="1">
      <c r="A1423" s="150"/>
      <c r="B1423" s="157"/>
      <c r="D1423" s="151"/>
      <c r="E1423" s="595"/>
      <c r="F1423" s="596"/>
      <c r="G1423" s="36"/>
      <c r="H1423" s="36"/>
      <c r="I1423" s="36"/>
      <c r="J1423" s="36"/>
      <c r="K1423" s="36"/>
      <c r="L1423" s="36"/>
      <c r="M1423" s="36"/>
      <c r="N1423" s="36"/>
      <c r="O1423" s="36"/>
      <c r="P1423" s="36"/>
      <c r="Q1423" s="36"/>
      <c r="R1423" s="36"/>
    </row>
    <row r="1424" spans="1:18" s="155" customFormat="1">
      <c r="A1424" s="150"/>
      <c r="B1424" s="157"/>
      <c r="D1424" s="151"/>
      <c r="E1424" s="595"/>
      <c r="F1424" s="596"/>
      <c r="G1424" s="36"/>
      <c r="H1424" s="36"/>
      <c r="I1424" s="36"/>
      <c r="J1424" s="36"/>
      <c r="K1424" s="36"/>
      <c r="L1424" s="36"/>
      <c r="M1424" s="36"/>
      <c r="N1424" s="36"/>
      <c r="O1424" s="36"/>
      <c r="P1424" s="36"/>
      <c r="Q1424" s="36"/>
      <c r="R1424" s="36"/>
    </row>
    <row r="1425" spans="1:18" s="155" customFormat="1">
      <c r="A1425" s="150"/>
      <c r="B1425" s="157"/>
      <c r="D1425" s="151"/>
      <c r="E1425" s="595"/>
      <c r="F1425" s="596"/>
      <c r="G1425" s="36"/>
      <c r="H1425" s="36"/>
      <c r="I1425" s="36"/>
      <c r="J1425" s="36"/>
      <c r="K1425" s="36"/>
      <c r="L1425" s="36"/>
      <c r="M1425" s="36"/>
      <c r="N1425" s="36"/>
      <c r="O1425" s="36"/>
      <c r="P1425" s="36"/>
      <c r="Q1425" s="36"/>
      <c r="R1425" s="36"/>
    </row>
    <row r="1426" spans="1:18" s="155" customFormat="1">
      <c r="A1426" s="150"/>
      <c r="B1426" s="157"/>
      <c r="D1426" s="151"/>
      <c r="E1426" s="595"/>
      <c r="F1426" s="596"/>
      <c r="G1426" s="36"/>
      <c r="H1426" s="36"/>
      <c r="I1426" s="36"/>
      <c r="J1426" s="36"/>
      <c r="K1426" s="36"/>
      <c r="L1426" s="36"/>
      <c r="M1426" s="36"/>
      <c r="N1426" s="36"/>
      <c r="O1426" s="36"/>
      <c r="P1426" s="36"/>
      <c r="Q1426" s="36"/>
      <c r="R1426" s="36"/>
    </row>
    <row r="1427" spans="1:18" s="155" customFormat="1">
      <c r="A1427" s="150"/>
      <c r="B1427" s="157"/>
      <c r="D1427" s="151"/>
      <c r="E1427" s="595"/>
      <c r="F1427" s="596"/>
      <c r="G1427" s="36"/>
      <c r="H1427" s="36"/>
      <c r="I1427" s="36"/>
      <c r="J1427" s="36"/>
      <c r="K1427" s="36"/>
      <c r="L1427" s="36"/>
      <c r="M1427" s="36"/>
      <c r="N1427" s="36"/>
      <c r="O1427" s="36"/>
      <c r="P1427" s="36"/>
      <c r="Q1427" s="36"/>
      <c r="R1427" s="36"/>
    </row>
    <row r="1428" spans="1:18" s="155" customFormat="1">
      <c r="A1428" s="150"/>
      <c r="B1428" s="157"/>
      <c r="D1428" s="151"/>
      <c r="E1428" s="595"/>
      <c r="F1428" s="596"/>
      <c r="G1428" s="36"/>
      <c r="H1428" s="36"/>
      <c r="I1428" s="36"/>
      <c r="J1428" s="36"/>
      <c r="K1428" s="36"/>
      <c r="L1428" s="36"/>
      <c r="M1428" s="36"/>
      <c r="N1428" s="36"/>
      <c r="O1428" s="36"/>
      <c r="P1428" s="36"/>
      <c r="Q1428" s="36"/>
      <c r="R1428" s="36"/>
    </row>
    <row r="1429" spans="1:18" s="155" customFormat="1">
      <c r="A1429" s="150"/>
      <c r="B1429" s="157"/>
      <c r="D1429" s="151"/>
      <c r="E1429" s="595"/>
      <c r="F1429" s="596"/>
      <c r="G1429" s="36"/>
      <c r="H1429" s="36"/>
      <c r="I1429" s="36"/>
      <c r="J1429" s="36"/>
      <c r="K1429" s="36"/>
      <c r="L1429" s="36"/>
      <c r="M1429" s="36"/>
      <c r="N1429" s="36"/>
      <c r="O1429" s="36"/>
      <c r="P1429" s="36"/>
      <c r="Q1429" s="36"/>
      <c r="R1429" s="36"/>
    </row>
    <row r="1430" spans="1:18" s="155" customFormat="1">
      <c r="A1430" s="150"/>
      <c r="B1430" s="157"/>
      <c r="D1430" s="151"/>
      <c r="E1430" s="595"/>
      <c r="F1430" s="596"/>
      <c r="G1430" s="36"/>
      <c r="H1430" s="36"/>
      <c r="I1430" s="36"/>
      <c r="J1430" s="36"/>
      <c r="K1430" s="36"/>
      <c r="L1430" s="36"/>
      <c r="M1430" s="36"/>
      <c r="N1430" s="36"/>
      <c r="O1430" s="36"/>
      <c r="P1430" s="36"/>
      <c r="Q1430" s="36"/>
      <c r="R1430" s="36"/>
    </row>
    <row r="1431" spans="1:18" s="155" customFormat="1">
      <c r="A1431" s="150"/>
      <c r="B1431" s="157"/>
      <c r="D1431" s="151"/>
      <c r="E1431" s="595"/>
      <c r="F1431" s="596"/>
      <c r="G1431" s="36"/>
      <c r="H1431" s="36"/>
      <c r="I1431" s="36"/>
      <c r="J1431" s="36"/>
      <c r="K1431" s="36"/>
      <c r="L1431" s="36"/>
      <c r="M1431" s="36"/>
      <c r="N1431" s="36"/>
      <c r="O1431" s="36"/>
      <c r="P1431" s="36"/>
      <c r="Q1431" s="36"/>
      <c r="R1431" s="36"/>
    </row>
    <row r="1432" spans="1:18" s="155" customFormat="1">
      <c r="A1432" s="150"/>
      <c r="B1432" s="157"/>
      <c r="D1432" s="151"/>
      <c r="E1432" s="595"/>
      <c r="F1432" s="596"/>
      <c r="G1432" s="36"/>
      <c r="H1432" s="36"/>
      <c r="I1432" s="36"/>
      <c r="J1432" s="36"/>
      <c r="K1432" s="36"/>
      <c r="L1432" s="36"/>
      <c r="M1432" s="36"/>
      <c r="N1432" s="36"/>
      <c r="O1432" s="36"/>
      <c r="P1432" s="36"/>
      <c r="Q1432" s="36"/>
      <c r="R1432" s="36"/>
    </row>
    <row r="1433" spans="1:18" s="155" customFormat="1">
      <c r="A1433" s="150"/>
      <c r="B1433" s="157"/>
      <c r="D1433" s="151"/>
      <c r="E1433" s="595"/>
      <c r="F1433" s="596"/>
      <c r="G1433" s="36"/>
      <c r="H1433" s="36"/>
      <c r="I1433" s="36"/>
      <c r="J1433" s="36"/>
      <c r="K1433" s="36"/>
      <c r="L1433" s="36"/>
      <c r="M1433" s="36"/>
      <c r="N1433" s="36"/>
      <c r="O1433" s="36"/>
      <c r="P1433" s="36"/>
      <c r="Q1433" s="36"/>
      <c r="R1433" s="36"/>
    </row>
    <row r="1434" spans="1:18" s="155" customFormat="1">
      <c r="A1434" s="150"/>
      <c r="B1434" s="157"/>
      <c r="D1434" s="151"/>
      <c r="E1434" s="595"/>
      <c r="F1434" s="596"/>
      <c r="G1434" s="36"/>
      <c r="H1434" s="36"/>
      <c r="I1434" s="36"/>
      <c r="J1434" s="36"/>
      <c r="K1434" s="36"/>
      <c r="L1434" s="36"/>
      <c r="M1434" s="36"/>
      <c r="N1434" s="36"/>
      <c r="O1434" s="36"/>
      <c r="P1434" s="36"/>
      <c r="Q1434" s="36"/>
      <c r="R1434" s="36"/>
    </row>
    <row r="1435" spans="1:18" s="155" customFormat="1">
      <c r="A1435" s="150"/>
      <c r="B1435" s="157"/>
      <c r="D1435" s="151"/>
      <c r="E1435" s="595"/>
      <c r="F1435" s="596"/>
      <c r="G1435" s="36"/>
      <c r="H1435" s="36"/>
      <c r="I1435" s="36"/>
      <c r="J1435" s="36"/>
      <c r="K1435" s="36"/>
      <c r="L1435" s="36"/>
      <c r="M1435" s="36"/>
      <c r="N1435" s="36"/>
      <c r="O1435" s="36"/>
      <c r="P1435" s="36"/>
      <c r="Q1435" s="36"/>
      <c r="R1435" s="36"/>
    </row>
    <row r="1436" spans="1:18" s="155" customFormat="1">
      <c r="A1436" s="150"/>
      <c r="B1436" s="157"/>
      <c r="D1436" s="151"/>
      <c r="E1436" s="595"/>
      <c r="F1436" s="596"/>
      <c r="G1436" s="36"/>
      <c r="H1436" s="36"/>
      <c r="I1436" s="36"/>
      <c r="J1436" s="36"/>
      <c r="K1436" s="36"/>
      <c r="L1436" s="36"/>
      <c r="M1436" s="36"/>
      <c r="N1436" s="36"/>
      <c r="O1436" s="36"/>
      <c r="P1436" s="36"/>
      <c r="Q1436" s="36"/>
      <c r="R1436" s="36"/>
    </row>
    <row r="1437" spans="1:18" s="155" customFormat="1">
      <c r="A1437" s="150"/>
      <c r="B1437" s="157"/>
      <c r="D1437" s="151"/>
      <c r="E1437" s="595"/>
      <c r="F1437" s="596"/>
      <c r="G1437" s="36"/>
      <c r="H1437" s="36"/>
      <c r="I1437" s="36"/>
      <c r="J1437" s="36"/>
      <c r="K1437" s="36"/>
      <c r="L1437" s="36"/>
      <c r="M1437" s="36"/>
      <c r="N1437" s="36"/>
      <c r="O1437" s="36"/>
      <c r="P1437" s="36"/>
      <c r="Q1437" s="36"/>
      <c r="R1437" s="36"/>
    </row>
    <row r="1438" spans="1:18" s="155" customFormat="1">
      <c r="A1438" s="150"/>
      <c r="B1438" s="157"/>
      <c r="D1438" s="151"/>
      <c r="E1438" s="595"/>
      <c r="F1438" s="596"/>
      <c r="G1438" s="36"/>
      <c r="H1438" s="36"/>
      <c r="I1438" s="36"/>
      <c r="J1438" s="36"/>
      <c r="K1438" s="36"/>
      <c r="L1438" s="36"/>
      <c r="M1438" s="36"/>
      <c r="N1438" s="36"/>
      <c r="O1438" s="36"/>
      <c r="P1438" s="36"/>
      <c r="Q1438" s="36"/>
      <c r="R1438" s="36"/>
    </row>
    <row r="1439" spans="1:18" s="155" customFormat="1">
      <c r="A1439" s="150"/>
      <c r="B1439" s="157"/>
      <c r="D1439" s="151"/>
      <c r="E1439" s="595"/>
      <c r="F1439" s="596"/>
      <c r="G1439" s="36"/>
      <c r="H1439" s="36"/>
      <c r="I1439" s="36"/>
      <c r="J1439" s="36"/>
      <c r="K1439" s="36"/>
      <c r="L1439" s="36"/>
      <c r="M1439" s="36"/>
      <c r="N1439" s="36"/>
      <c r="O1439" s="36"/>
      <c r="P1439" s="36"/>
      <c r="Q1439" s="36"/>
      <c r="R1439" s="36"/>
    </row>
    <row r="1440" spans="1:18" s="155" customFormat="1">
      <c r="A1440" s="150"/>
      <c r="B1440" s="157"/>
      <c r="D1440" s="151"/>
      <c r="E1440" s="595"/>
      <c r="F1440" s="596"/>
      <c r="G1440" s="36"/>
      <c r="H1440" s="36"/>
      <c r="I1440" s="36"/>
      <c r="J1440" s="36"/>
      <c r="K1440" s="36"/>
      <c r="L1440" s="36"/>
      <c r="M1440" s="36"/>
      <c r="N1440" s="36"/>
      <c r="O1440" s="36"/>
      <c r="P1440" s="36"/>
      <c r="Q1440" s="36"/>
      <c r="R1440" s="36"/>
    </row>
    <row r="1441" spans="1:18" s="155" customFormat="1">
      <c r="A1441" s="150"/>
      <c r="B1441" s="157"/>
      <c r="D1441" s="151"/>
      <c r="E1441" s="595"/>
      <c r="F1441" s="596"/>
      <c r="G1441" s="36"/>
      <c r="H1441" s="36"/>
      <c r="I1441" s="36"/>
      <c r="J1441" s="36"/>
      <c r="K1441" s="36"/>
      <c r="L1441" s="36"/>
      <c r="M1441" s="36"/>
      <c r="N1441" s="36"/>
      <c r="O1441" s="36"/>
      <c r="P1441" s="36"/>
      <c r="Q1441" s="36"/>
      <c r="R1441" s="36"/>
    </row>
    <row r="1442" spans="1:18" s="155" customFormat="1">
      <c r="A1442" s="150"/>
      <c r="B1442" s="157"/>
      <c r="D1442" s="151"/>
      <c r="E1442" s="595"/>
      <c r="F1442" s="596"/>
      <c r="G1442" s="36"/>
      <c r="H1442" s="36"/>
      <c r="I1442" s="36"/>
      <c r="J1442" s="36"/>
      <c r="K1442" s="36"/>
      <c r="L1442" s="36"/>
      <c r="M1442" s="36"/>
      <c r="N1442" s="36"/>
      <c r="O1442" s="36"/>
      <c r="P1442" s="36"/>
      <c r="Q1442" s="36"/>
      <c r="R1442" s="36"/>
    </row>
    <row r="1443" spans="1:18" s="155" customFormat="1">
      <c r="A1443" s="150"/>
      <c r="B1443" s="157"/>
      <c r="D1443" s="151"/>
      <c r="E1443" s="595"/>
      <c r="F1443" s="596"/>
      <c r="G1443" s="36"/>
      <c r="H1443" s="36"/>
      <c r="I1443" s="36"/>
      <c r="J1443" s="36"/>
      <c r="K1443" s="36"/>
      <c r="L1443" s="36"/>
      <c r="M1443" s="36"/>
      <c r="N1443" s="36"/>
      <c r="O1443" s="36"/>
      <c r="P1443" s="36"/>
      <c r="Q1443" s="36"/>
      <c r="R1443" s="36"/>
    </row>
    <row r="1444" spans="1:18" s="155" customFormat="1">
      <c r="A1444" s="150"/>
      <c r="B1444" s="157"/>
      <c r="D1444" s="151"/>
      <c r="E1444" s="595"/>
      <c r="F1444" s="596"/>
      <c r="G1444" s="36"/>
      <c r="H1444" s="36"/>
      <c r="I1444" s="36"/>
      <c r="J1444" s="36"/>
      <c r="K1444" s="36"/>
      <c r="L1444" s="36"/>
      <c r="M1444" s="36"/>
      <c r="N1444" s="36"/>
      <c r="O1444" s="36"/>
      <c r="P1444" s="36"/>
      <c r="Q1444" s="36"/>
      <c r="R1444" s="36"/>
    </row>
    <row r="1445" spans="1:18" s="155" customFormat="1">
      <c r="A1445" s="150"/>
      <c r="B1445" s="157"/>
      <c r="D1445" s="151"/>
      <c r="E1445" s="595"/>
      <c r="F1445" s="596"/>
      <c r="G1445" s="36"/>
      <c r="H1445" s="36"/>
      <c r="I1445" s="36"/>
      <c r="J1445" s="36"/>
      <c r="K1445" s="36"/>
      <c r="L1445" s="36"/>
      <c r="M1445" s="36"/>
      <c r="N1445" s="36"/>
      <c r="O1445" s="36"/>
      <c r="P1445" s="36"/>
      <c r="Q1445" s="36"/>
      <c r="R1445" s="36"/>
    </row>
    <row r="1446" spans="1:18" s="155" customFormat="1">
      <c r="A1446" s="150"/>
      <c r="B1446" s="157"/>
      <c r="D1446" s="151"/>
      <c r="E1446" s="595"/>
      <c r="F1446" s="596"/>
      <c r="G1446" s="36"/>
      <c r="H1446" s="36"/>
      <c r="I1446" s="36"/>
      <c r="J1446" s="36"/>
      <c r="K1446" s="36"/>
      <c r="L1446" s="36"/>
      <c r="M1446" s="36"/>
      <c r="N1446" s="36"/>
      <c r="O1446" s="36"/>
      <c r="P1446" s="36"/>
      <c r="Q1446" s="36"/>
      <c r="R1446" s="36"/>
    </row>
    <row r="1447" spans="1:18" s="155" customFormat="1">
      <c r="A1447" s="150"/>
      <c r="B1447" s="157"/>
      <c r="D1447" s="151"/>
      <c r="E1447" s="595"/>
      <c r="F1447" s="596"/>
      <c r="G1447" s="36"/>
      <c r="H1447" s="36"/>
      <c r="I1447" s="36"/>
      <c r="J1447" s="36"/>
      <c r="K1447" s="36"/>
      <c r="L1447" s="36"/>
      <c r="M1447" s="36"/>
      <c r="N1447" s="36"/>
      <c r="O1447" s="36"/>
      <c r="P1447" s="36"/>
      <c r="Q1447" s="36"/>
      <c r="R1447" s="36"/>
    </row>
    <row r="1448" spans="1:18" s="155" customFormat="1">
      <c r="A1448" s="150"/>
      <c r="B1448" s="157"/>
      <c r="D1448" s="151"/>
      <c r="E1448" s="595"/>
      <c r="F1448" s="596"/>
      <c r="G1448" s="36"/>
      <c r="H1448" s="36"/>
      <c r="I1448" s="36"/>
      <c r="J1448" s="36"/>
      <c r="K1448" s="36"/>
      <c r="L1448" s="36"/>
      <c r="M1448" s="36"/>
      <c r="N1448" s="36"/>
      <c r="O1448" s="36"/>
      <c r="P1448" s="36"/>
      <c r="Q1448" s="36"/>
      <c r="R1448" s="36"/>
    </row>
    <row r="1449" spans="1:18" s="155" customFormat="1">
      <c r="A1449" s="150"/>
      <c r="B1449" s="157"/>
      <c r="D1449" s="151"/>
      <c r="E1449" s="595"/>
      <c r="F1449" s="596"/>
      <c r="G1449" s="36"/>
      <c r="H1449" s="36"/>
      <c r="I1449" s="36"/>
      <c r="J1449" s="36"/>
      <c r="K1449" s="36"/>
      <c r="L1449" s="36"/>
      <c r="M1449" s="36"/>
      <c r="N1449" s="36"/>
      <c r="O1449" s="36"/>
      <c r="P1449" s="36"/>
      <c r="Q1449" s="36"/>
      <c r="R1449" s="36"/>
    </row>
    <row r="1450" spans="1:18" s="155" customFormat="1">
      <c r="A1450" s="150"/>
      <c r="B1450" s="157"/>
      <c r="D1450" s="151"/>
      <c r="E1450" s="595"/>
      <c r="F1450" s="596"/>
      <c r="G1450" s="36"/>
      <c r="H1450" s="36"/>
      <c r="I1450" s="36"/>
      <c r="J1450" s="36"/>
      <c r="K1450" s="36"/>
      <c r="L1450" s="36"/>
      <c r="M1450" s="36"/>
      <c r="N1450" s="36"/>
      <c r="O1450" s="36"/>
      <c r="P1450" s="36"/>
      <c r="Q1450" s="36"/>
      <c r="R1450" s="36"/>
    </row>
    <row r="1451" spans="1:18" s="155" customFormat="1">
      <c r="A1451" s="150"/>
      <c r="B1451" s="157"/>
      <c r="D1451" s="151"/>
      <c r="E1451" s="595"/>
      <c r="F1451" s="596"/>
      <c r="G1451" s="36"/>
      <c r="H1451" s="36"/>
      <c r="I1451" s="36"/>
      <c r="J1451" s="36"/>
      <c r="K1451" s="36"/>
      <c r="L1451" s="36"/>
      <c r="M1451" s="36"/>
      <c r="N1451" s="36"/>
      <c r="O1451" s="36"/>
      <c r="P1451" s="36"/>
      <c r="Q1451" s="36"/>
      <c r="R1451" s="36"/>
    </row>
    <row r="1452" spans="1:18" s="155" customFormat="1">
      <c r="A1452" s="150"/>
      <c r="B1452" s="157"/>
      <c r="D1452" s="151"/>
      <c r="E1452" s="595"/>
      <c r="F1452" s="596"/>
      <c r="G1452" s="36"/>
      <c r="H1452" s="36"/>
      <c r="I1452" s="36"/>
      <c r="J1452" s="36"/>
      <c r="K1452" s="36"/>
      <c r="L1452" s="36"/>
      <c r="M1452" s="36"/>
      <c r="N1452" s="36"/>
      <c r="O1452" s="36"/>
      <c r="P1452" s="36"/>
      <c r="Q1452" s="36"/>
      <c r="R1452" s="36"/>
    </row>
    <row r="1453" spans="1:18" s="155" customFormat="1">
      <c r="A1453" s="150"/>
      <c r="B1453" s="157"/>
      <c r="D1453" s="151"/>
      <c r="E1453" s="595"/>
      <c r="F1453" s="596"/>
      <c r="G1453" s="36"/>
      <c r="H1453" s="36"/>
      <c r="I1453" s="36"/>
      <c r="J1453" s="36"/>
      <c r="K1453" s="36"/>
      <c r="L1453" s="36"/>
      <c r="M1453" s="36"/>
      <c r="N1453" s="36"/>
      <c r="O1453" s="36"/>
      <c r="P1453" s="36"/>
      <c r="Q1453" s="36"/>
      <c r="R1453" s="36"/>
    </row>
    <row r="1454" spans="1:18" s="155" customFormat="1">
      <c r="A1454" s="150"/>
      <c r="B1454" s="157"/>
      <c r="D1454" s="151"/>
      <c r="E1454" s="595"/>
      <c r="F1454" s="596"/>
      <c r="G1454" s="36"/>
      <c r="H1454" s="36"/>
      <c r="I1454" s="36"/>
      <c r="J1454" s="36"/>
      <c r="K1454" s="36"/>
      <c r="L1454" s="36"/>
      <c r="M1454" s="36"/>
      <c r="N1454" s="36"/>
      <c r="O1454" s="36"/>
      <c r="P1454" s="36"/>
      <c r="Q1454" s="36"/>
      <c r="R1454" s="36"/>
    </row>
    <row r="1455" spans="1:18" s="155" customFormat="1">
      <c r="A1455" s="150"/>
      <c r="B1455" s="157"/>
      <c r="D1455" s="151"/>
      <c r="E1455" s="595"/>
      <c r="F1455" s="596"/>
      <c r="G1455" s="36"/>
      <c r="H1455" s="36"/>
      <c r="I1455" s="36"/>
      <c r="J1455" s="36"/>
      <c r="K1455" s="36"/>
      <c r="L1455" s="36"/>
      <c r="M1455" s="36"/>
      <c r="N1455" s="36"/>
      <c r="O1455" s="36"/>
      <c r="P1455" s="36"/>
      <c r="Q1455" s="36"/>
      <c r="R1455" s="36"/>
    </row>
    <row r="1456" spans="1:18" s="155" customFormat="1">
      <c r="A1456" s="150"/>
      <c r="B1456" s="157"/>
      <c r="D1456" s="151"/>
      <c r="E1456" s="595"/>
      <c r="F1456" s="596"/>
      <c r="G1456" s="36"/>
      <c r="H1456" s="36"/>
      <c r="I1456" s="36"/>
      <c r="J1456" s="36"/>
      <c r="K1456" s="36"/>
      <c r="L1456" s="36"/>
      <c r="M1456" s="36"/>
      <c r="N1456" s="36"/>
      <c r="O1456" s="36"/>
      <c r="P1456" s="36"/>
      <c r="Q1456" s="36"/>
      <c r="R1456" s="36"/>
    </row>
    <row r="1457" spans="1:18" s="155" customFormat="1">
      <c r="A1457" s="150"/>
      <c r="B1457" s="157"/>
      <c r="D1457" s="151"/>
      <c r="E1457" s="595"/>
      <c r="F1457" s="596"/>
      <c r="G1457" s="36"/>
      <c r="H1457" s="36"/>
      <c r="I1457" s="36"/>
      <c r="J1457" s="36"/>
      <c r="K1457" s="36"/>
      <c r="L1457" s="36"/>
      <c r="M1457" s="36"/>
      <c r="N1457" s="36"/>
      <c r="O1457" s="36"/>
      <c r="P1457" s="36"/>
      <c r="Q1457" s="36"/>
      <c r="R1457" s="36"/>
    </row>
    <row r="1458" spans="1:18" s="155" customFormat="1">
      <c r="A1458" s="150"/>
      <c r="B1458" s="157"/>
      <c r="D1458" s="151"/>
      <c r="E1458" s="595"/>
      <c r="F1458" s="596"/>
      <c r="G1458" s="36"/>
      <c r="H1458" s="36"/>
      <c r="I1458" s="36"/>
      <c r="J1458" s="36"/>
      <c r="K1458" s="36"/>
      <c r="L1458" s="36"/>
      <c r="M1458" s="36"/>
      <c r="N1458" s="36"/>
      <c r="O1458" s="36"/>
      <c r="P1458" s="36"/>
      <c r="Q1458" s="36"/>
      <c r="R1458" s="36"/>
    </row>
    <row r="1459" spans="1:18" s="155" customFormat="1">
      <c r="A1459" s="150"/>
      <c r="B1459" s="157"/>
      <c r="D1459" s="151"/>
      <c r="E1459" s="595"/>
      <c r="F1459" s="596"/>
      <c r="G1459" s="36"/>
      <c r="H1459" s="36"/>
      <c r="I1459" s="36"/>
      <c r="J1459" s="36"/>
      <c r="K1459" s="36"/>
      <c r="L1459" s="36"/>
      <c r="M1459" s="36"/>
      <c r="N1459" s="36"/>
      <c r="O1459" s="36"/>
      <c r="P1459" s="36"/>
      <c r="Q1459" s="36"/>
      <c r="R1459" s="36"/>
    </row>
    <row r="1460" spans="1:18" s="155" customFormat="1">
      <c r="A1460" s="150"/>
      <c r="B1460" s="157"/>
      <c r="D1460" s="151"/>
      <c r="E1460" s="595"/>
      <c r="F1460" s="596"/>
      <c r="G1460" s="36"/>
      <c r="H1460" s="36"/>
      <c r="I1460" s="36"/>
      <c r="J1460" s="36"/>
      <c r="K1460" s="36"/>
      <c r="L1460" s="36"/>
      <c r="M1460" s="36"/>
      <c r="N1460" s="36"/>
      <c r="O1460" s="36"/>
      <c r="P1460" s="36"/>
      <c r="Q1460" s="36"/>
      <c r="R1460" s="36"/>
    </row>
    <row r="1461" spans="1:18" s="155" customFormat="1">
      <c r="A1461" s="150"/>
      <c r="B1461" s="157"/>
      <c r="D1461" s="151"/>
      <c r="E1461" s="595"/>
      <c r="F1461" s="596"/>
      <c r="G1461" s="36"/>
      <c r="H1461" s="36"/>
      <c r="I1461" s="36"/>
      <c r="J1461" s="36"/>
      <c r="K1461" s="36"/>
      <c r="L1461" s="36"/>
      <c r="M1461" s="36"/>
      <c r="N1461" s="36"/>
      <c r="O1461" s="36"/>
      <c r="P1461" s="36"/>
      <c r="Q1461" s="36"/>
      <c r="R1461" s="36"/>
    </row>
    <row r="1462" spans="1:18" s="155" customFormat="1">
      <c r="A1462" s="150"/>
      <c r="B1462" s="157"/>
      <c r="D1462" s="151"/>
      <c r="E1462" s="595"/>
      <c r="F1462" s="596"/>
      <c r="G1462" s="36"/>
      <c r="H1462" s="36"/>
      <c r="I1462" s="36"/>
      <c r="J1462" s="36"/>
      <c r="K1462" s="36"/>
      <c r="L1462" s="36"/>
      <c r="M1462" s="36"/>
      <c r="N1462" s="36"/>
      <c r="O1462" s="36"/>
      <c r="P1462" s="36"/>
      <c r="Q1462" s="36"/>
      <c r="R1462" s="36"/>
    </row>
    <row r="1463" spans="1:18" s="155" customFormat="1">
      <c r="A1463" s="150"/>
      <c r="B1463" s="157"/>
      <c r="D1463" s="151"/>
      <c r="E1463" s="595"/>
      <c r="F1463" s="596"/>
      <c r="G1463" s="36"/>
      <c r="H1463" s="36"/>
      <c r="I1463" s="36"/>
      <c r="J1463" s="36"/>
      <c r="K1463" s="36"/>
      <c r="L1463" s="36"/>
      <c r="M1463" s="36"/>
      <c r="N1463" s="36"/>
      <c r="O1463" s="36"/>
      <c r="P1463" s="36"/>
      <c r="Q1463" s="36"/>
      <c r="R1463" s="36"/>
    </row>
    <row r="1464" spans="1:18" s="155" customFormat="1">
      <c r="A1464" s="150"/>
      <c r="B1464" s="157"/>
      <c r="D1464" s="151"/>
      <c r="E1464" s="595"/>
      <c r="F1464" s="596"/>
      <c r="G1464" s="36"/>
      <c r="H1464" s="36"/>
      <c r="I1464" s="36"/>
      <c r="J1464" s="36"/>
      <c r="K1464" s="36"/>
      <c r="L1464" s="36"/>
      <c r="M1464" s="36"/>
      <c r="N1464" s="36"/>
      <c r="O1464" s="36"/>
      <c r="P1464" s="36"/>
      <c r="Q1464" s="36"/>
      <c r="R1464" s="36"/>
    </row>
    <row r="1465" spans="1:18" s="155" customFormat="1">
      <c r="A1465" s="150"/>
      <c r="B1465" s="157"/>
      <c r="D1465" s="151"/>
      <c r="E1465" s="595"/>
      <c r="F1465" s="596"/>
      <c r="G1465" s="36"/>
      <c r="H1465" s="36"/>
      <c r="I1465" s="36"/>
      <c r="J1465" s="36"/>
      <c r="K1465" s="36"/>
      <c r="L1465" s="36"/>
      <c r="M1465" s="36"/>
      <c r="N1465" s="36"/>
      <c r="O1465" s="36"/>
      <c r="P1465" s="36"/>
      <c r="Q1465" s="36"/>
      <c r="R1465" s="36"/>
    </row>
    <row r="1466" spans="1:18" s="155" customFormat="1">
      <c r="A1466" s="150"/>
      <c r="B1466" s="157"/>
      <c r="D1466" s="151"/>
      <c r="E1466" s="595"/>
      <c r="F1466" s="596"/>
      <c r="G1466" s="36"/>
      <c r="H1466" s="36"/>
      <c r="I1466" s="36"/>
      <c r="J1466" s="36"/>
      <c r="K1466" s="36"/>
      <c r="L1466" s="36"/>
      <c r="M1466" s="36"/>
      <c r="N1466" s="36"/>
      <c r="O1466" s="36"/>
      <c r="P1466" s="36"/>
      <c r="Q1466" s="36"/>
      <c r="R1466" s="36"/>
    </row>
    <row r="1467" spans="1:18" s="155" customFormat="1">
      <c r="A1467" s="150"/>
      <c r="B1467" s="157"/>
      <c r="D1467" s="151"/>
      <c r="E1467" s="595"/>
      <c r="F1467" s="596"/>
      <c r="G1467" s="36"/>
      <c r="H1467" s="36"/>
      <c r="I1467" s="36"/>
      <c r="J1467" s="36"/>
      <c r="K1467" s="36"/>
      <c r="L1467" s="36"/>
      <c r="M1467" s="36"/>
      <c r="N1467" s="36"/>
      <c r="O1467" s="36"/>
      <c r="P1467" s="36"/>
      <c r="Q1467" s="36"/>
      <c r="R1467" s="36"/>
    </row>
    <row r="1468" spans="1:18" s="155" customFormat="1">
      <c r="A1468" s="150"/>
      <c r="B1468" s="157"/>
      <c r="D1468" s="151"/>
      <c r="E1468" s="595"/>
      <c r="F1468" s="596"/>
      <c r="G1468" s="36"/>
      <c r="H1468" s="36"/>
      <c r="I1468" s="36"/>
      <c r="J1468" s="36"/>
      <c r="K1468" s="36"/>
      <c r="L1468" s="36"/>
      <c r="M1468" s="36"/>
      <c r="N1468" s="36"/>
      <c r="O1468" s="36"/>
      <c r="P1468" s="36"/>
      <c r="Q1468" s="36"/>
      <c r="R1468" s="36"/>
    </row>
    <row r="1469" spans="1:18" s="155" customFormat="1">
      <c r="A1469" s="150"/>
      <c r="B1469" s="157"/>
      <c r="D1469" s="151"/>
      <c r="E1469" s="595"/>
      <c r="F1469" s="596"/>
      <c r="G1469" s="36"/>
      <c r="H1469" s="36"/>
      <c r="I1469" s="36"/>
      <c r="J1469" s="36"/>
      <c r="K1469" s="36"/>
      <c r="L1469" s="36"/>
      <c r="M1469" s="36"/>
      <c r="N1469" s="36"/>
      <c r="O1469" s="36"/>
      <c r="P1469" s="36"/>
      <c r="Q1469" s="36"/>
      <c r="R1469" s="36"/>
    </row>
    <row r="1470" spans="1:18" s="155" customFormat="1">
      <c r="A1470" s="150"/>
      <c r="B1470" s="157"/>
      <c r="D1470" s="151"/>
      <c r="E1470" s="595"/>
      <c r="F1470" s="596"/>
      <c r="G1470" s="36"/>
      <c r="H1470" s="36"/>
      <c r="I1470" s="36"/>
      <c r="J1470" s="36"/>
      <c r="K1470" s="36"/>
      <c r="L1470" s="36"/>
      <c r="M1470" s="36"/>
      <c r="N1470" s="36"/>
      <c r="O1470" s="36"/>
      <c r="P1470" s="36"/>
      <c r="Q1470" s="36"/>
      <c r="R1470" s="36"/>
    </row>
    <row r="1471" spans="1:18" s="155" customFormat="1">
      <c r="A1471" s="150"/>
      <c r="B1471" s="157"/>
      <c r="D1471" s="151"/>
      <c r="E1471" s="595"/>
      <c r="F1471" s="596"/>
      <c r="G1471" s="36"/>
      <c r="H1471" s="36"/>
      <c r="I1471" s="36"/>
      <c r="J1471" s="36"/>
      <c r="K1471" s="36"/>
      <c r="L1471" s="36"/>
      <c r="M1471" s="36"/>
      <c r="N1471" s="36"/>
      <c r="O1471" s="36"/>
      <c r="P1471" s="36"/>
      <c r="Q1471" s="36"/>
      <c r="R1471" s="36"/>
    </row>
    <row r="1472" spans="1:18" s="155" customFormat="1">
      <c r="A1472" s="150"/>
      <c r="B1472" s="157"/>
      <c r="D1472" s="151"/>
      <c r="E1472" s="595"/>
      <c r="F1472" s="596"/>
      <c r="G1472" s="36"/>
      <c r="H1472" s="36"/>
      <c r="I1472" s="36"/>
      <c r="J1472" s="36"/>
      <c r="K1472" s="36"/>
      <c r="L1472" s="36"/>
      <c r="M1472" s="36"/>
      <c r="N1472" s="36"/>
      <c r="O1472" s="36"/>
      <c r="P1472" s="36"/>
      <c r="Q1472" s="36"/>
      <c r="R1472" s="36"/>
    </row>
    <row r="1473" spans="1:18" s="155" customFormat="1">
      <c r="A1473" s="150"/>
      <c r="B1473" s="157"/>
      <c r="D1473" s="151"/>
      <c r="E1473" s="595"/>
      <c r="F1473" s="596"/>
      <c r="G1473" s="36"/>
      <c r="H1473" s="36"/>
      <c r="I1473" s="36"/>
      <c r="J1473" s="36"/>
      <c r="K1473" s="36"/>
      <c r="L1473" s="36"/>
      <c r="M1473" s="36"/>
      <c r="N1473" s="36"/>
      <c r="O1473" s="36"/>
      <c r="P1473" s="36"/>
      <c r="Q1473" s="36"/>
      <c r="R1473" s="36"/>
    </row>
    <row r="1474" spans="1:18" s="155" customFormat="1">
      <c r="A1474" s="150"/>
      <c r="B1474" s="157"/>
      <c r="D1474" s="151"/>
      <c r="E1474" s="595"/>
      <c r="F1474" s="596"/>
      <c r="G1474" s="36"/>
      <c r="H1474" s="36"/>
      <c r="I1474" s="36"/>
      <c r="J1474" s="36"/>
      <c r="K1474" s="36"/>
      <c r="L1474" s="36"/>
      <c r="M1474" s="36"/>
      <c r="N1474" s="36"/>
      <c r="O1474" s="36"/>
      <c r="P1474" s="36"/>
      <c r="Q1474" s="36"/>
      <c r="R1474" s="36"/>
    </row>
    <row r="1475" spans="1:18" s="155" customFormat="1">
      <c r="A1475" s="150"/>
      <c r="B1475" s="157"/>
      <c r="D1475" s="151"/>
      <c r="E1475" s="595"/>
      <c r="F1475" s="596"/>
      <c r="G1475" s="36"/>
      <c r="H1475" s="36"/>
      <c r="I1475" s="36"/>
      <c r="J1475" s="36"/>
      <c r="K1475" s="36"/>
      <c r="L1475" s="36"/>
      <c r="M1475" s="36"/>
      <c r="N1475" s="36"/>
      <c r="O1475" s="36"/>
      <c r="P1475" s="36"/>
      <c r="Q1475" s="36"/>
      <c r="R1475" s="36"/>
    </row>
    <row r="1476" spans="1:18" s="155" customFormat="1">
      <c r="A1476" s="150"/>
      <c r="B1476" s="157"/>
      <c r="D1476" s="151"/>
      <c r="E1476" s="595"/>
      <c r="F1476" s="596"/>
      <c r="G1476" s="36"/>
      <c r="H1476" s="36"/>
      <c r="I1476" s="36"/>
      <c r="J1476" s="36"/>
      <c r="K1476" s="36"/>
      <c r="L1476" s="36"/>
      <c r="M1476" s="36"/>
      <c r="N1476" s="36"/>
      <c r="O1476" s="36"/>
      <c r="P1476" s="36"/>
      <c r="Q1476" s="36"/>
      <c r="R1476" s="36"/>
    </row>
    <row r="1477" spans="1:18" s="155" customFormat="1">
      <c r="A1477" s="150"/>
      <c r="B1477" s="157"/>
      <c r="D1477" s="151"/>
      <c r="E1477" s="595"/>
      <c r="F1477" s="596"/>
      <c r="G1477" s="36"/>
      <c r="H1477" s="36"/>
      <c r="I1477" s="36"/>
      <c r="J1477" s="36"/>
      <c r="K1477" s="36"/>
      <c r="L1477" s="36"/>
      <c r="M1477" s="36"/>
      <c r="N1477" s="36"/>
      <c r="O1477" s="36"/>
      <c r="P1477" s="36"/>
      <c r="Q1477" s="36"/>
      <c r="R1477" s="36"/>
    </row>
    <row r="1478" spans="1:18" s="155" customFormat="1">
      <c r="A1478" s="150"/>
      <c r="B1478" s="157"/>
      <c r="D1478" s="151"/>
      <c r="E1478" s="595"/>
      <c r="F1478" s="596"/>
      <c r="G1478" s="36"/>
      <c r="H1478" s="36"/>
      <c r="I1478" s="36"/>
      <c r="J1478" s="36"/>
      <c r="K1478" s="36"/>
      <c r="L1478" s="36"/>
      <c r="M1478" s="36"/>
      <c r="N1478" s="36"/>
      <c r="O1478" s="36"/>
      <c r="P1478" s="36"/>
      <c r="Q1478" s="36"/>
      <c r="R1478" s="36"/>
    </row>
    <row r="1479" spans="1:18" s="155" customFormat="1">
      <c r="A1479" s="150"/>
      <c r="B1479" s="157"/>
      <c r="D1479" s="151"/>
      <c r="E1479" s="595"/>
      <c r="F1479" s="596"/>
      <c r="G1479" s="36"/>
      <c r="H1479" s="36"/>
      <c r="I1479" s="36"/>
      <c r="J1479" s="36"/>
      <c r="K1479" s="36"/>
      <c r="L1479" s="36"/>
      <c r="M1479" s="36"/>
      <c r="N1479" s="36"/>
      <c r="O1479" s="36"/>
      <c r="P1479" s="36"/>
      <c r="Q1479" s="36"/>
      <c r="R1479" s="36"/>
    </row>
    <row r="1480" spans="1:18" s="155" customFormat="1">
      <c r="A1480" s="150"/>
      <c r="B1480" s="157"/>
      <c r="D1480" s="151"/>
      <c r="E1480" s="595"/>
      <c r="F1480" s="596"/>
      <c r="G1480" s="36"/>
      <c r="H1480" s="36"/>
      <c r="I1480" s="36"/>
      <c r="J1480" s="36"/>
      <c r="K1480" s="36"/>
      <c r="L1480" s="36"/>
      <c r="M1480" s="36"/>
      <c r="N1480" s="36"/>
      <c r="O1480" s="36"/>
      <c r="P1480" s="36"/>
      <c r="Q1480" s="36"/>
      <c r="R1480" s="36"/>
    </row>
    <row r="1481" spans="1:18" s="155" customFormat="1">
      <c r="A1481" s="150"/>
      <c r="B1481" s="157"/>
      <c r="D1481" s="151"/>
      <c r="E1481" s="595"/>
      <c r="F1481" s="596"/>
      <c r="G1481" s="36"/>
      <c r="H1481" s="36"/>
      <c r="I1481" s="36"/>
      <c r="J1481" s="36"/>
      <c r="K1481" s="36"/>
      <c r="L1481" s="36"/>
      <c r="M1481" s="36"/>
      <c r="N1481" s="36"/>
      <c r="O1481" s="36"/>
      <c r="P1481" s="36"/>
      <c r="Q1481" s="36"/>
      <c r="R1481" s="36"/>
    </row>
    <row r="1482" spans="1:18" s="155" customFormat="1">
      <c r="A1482" s="150"/>
      <c r="B1482" s="157"/>
      <c r="D1482" s="151"/>
      <c r="E1482" s="595"/>
      <c r="F1482" s="596"/>
      <c r="G1482" s="36"/>
      <c r="H1482" s="36"/>
      <c r="I1482" s="36"/>
      <c r="J1482" s="36"/>
      <c r="K1482" s="36"/>
      <c r="L1482" s="36"/>
      <c r="M1482" s="36"/>
      <c r="N1482" s="36"/>
      <c r="O1482" s="36"/>
      <c r="P1482" s="36"/>
      <c r="Q1482" s="36"/>
      <c r="R1482" s="36"/>
    </row>
    <row r="1483" spans="1:18" s="155" customFormat="1">
      <c r="A1483" s="150"/>
      <c r="B1483" s="157"/>
      <c r="D1483" s="151"/>
      <c r="E1483" s="595"/>
      <c r="F1483" s="596"/>
      <c r="G1483" s="36"/>
      <c r="H1483" s="36"/>
      <c r="I1483" s="36"/>
      <c r="J1483" s="36"/>
      <c r="K1483" s="36"/>
      <c r="L1483" s="36"/>
      <c r="M1483" s="36"/>
      <c r="N1483" s="36"/>
      <c r="O1483" s="36"/>
      <c r="P1483" s="36"/>
      <c r="Q1483" s="36"/>
      <c r="R1483" s="36"/>
    </row>
    <row r="1484" spans="1:18" s="155" customFormat="1">
      <c r="A1484" s="150"/>
      <c r="B1484" s="157"/>
      <c r="D1484" s="151"/>
      <c r="E1484" s="595"/>
      <c r="F1484" s="596"/>
      <c r="G1484" s="36"/>
      <c r="H1484" s="36"/>
      <c r="I1484" s="36"/>
      <c r="J1484" s="36"/>
      <c r="K1484" s="36"/>
      <c r="L1484" s="36"/>
      <c r="M1484" s="36"/>
      <c r="N1484" s="36"/>
      <c r="O1484" s="36"/>
      <c r="P1484" s="36"/>
      <c r="Q1484" s="36"/>
      <c r="R1484" s="36"/>
    </row>
    <row r="1485" spans="1:18" s="155" customFormat="1">
      <c r="A1485" s="150"/>
      <c r="B1485" s="157"/>
      <c r="D1485" s="151"/>
      <c r="E1485" s="595"/>
      <c r="F1485" s="596"/>
      <c r="G1485" s="36"/>
      <c r="H1485" s="36"/>
      <c r="I1485" s="36"/>
      <c r="J1485" s="36"/>
      <c r="K1485" s="36"/>
      <c r="L1485" s="36"/>
      <c r="M1485" s="36"/>
      <c r="N1485" s="36"/>
      <c r="O1485" s="36"/>
      <c r="P1485" s="36"/>
      <c r="Q1485" s="36"/>
      <c r="R1485" s="36"/>
    </row>
    <row r="1486" spans="1:18" s="155" customFormat="1">
      <c r="A1486" s="150"/>
      <c r="B1486" s="157"/>
      <c r="D1486" s="151"/>
      <c r="E1486" s="595"/>
      <c r="F1486" s="596"/>
      <c r="G1486" s="36"/>
      <c r="H1486" s="36"/>
      <c r="I1486" s="36"/>
      <c r="J1486" s="36"/>
      <c r="K1486" s="36"/>
      <c r="L1486" s="36"/>
      <c r="M1486" s="36"/>
      <c r="N1486" s="36"/>
      <c r="O1486" s="36"/>
      <c r="P1486" s="36"/>
      <c r="Q1486" s="36"/>
      <c r="R1486" s="36"/>
    </row>
    <row r="1487" spans="1:18" s="155" customFormat="1">
      <c r="A1487" s="150"/>
      <c r="B1487" s="157"/>
      <c r="D1487" s="151"/>
      <c r="E1487" s="595"/>
      <c r="F1487" s="596"/>
      <c r="G1487" s="36"/>
      <c r="H1487" s="36"/>
      <c r="I1487" s="36"/>
      <c r="J1487" s="36"/>
      <c r="K1487" s="36"/>
      <c r="L1487" s="36"/>
      <c r="M1487" s="36"/>
      <c r="N1487" s="36"/>
      <c r="O1487" s="36"/>
      <c r="P1487" s="36"/>
      <c r="Q1487" s="36"/>
      <c r="R1487" s="36"/>
    </row>
    <row r="1488" spans="1:18" s="155" customFormat="1">
      <c r="A1488" s="150"/>
      <c r="B1488" s="157"/>
      <c r="D1488" s="151"/>
      <c r="E1488" s="595"/>
      <c r="F1488" s="596"/>
      <c r="G1488" s="36"/>
      <c r="H1488" s="36"/>
      <c r="I1488" s="36"/>
      <c r="J1488" s="36"/>
      <c r="K1488" s="36"/>
      <c r="L1488" s="36"/>
      <c r="M1488" s="36"/>
      <c r="N1488" s="36"/>
      <c r="O1488" s="36"/>
      <c r="P1488" s="36"/>
      <c r="Q1488" s="36"/>
      <c r="R1488" s="36"/>
    </row>
    <row r="1489" spans="1:18" s="155" customFormat="1">
      <c r="A1489" s="150"/>
      <c r="B1489" s="157"/>
      <c r="D1489" s="151"/>
      <c r="E1489" s="595"/>
      <c r="F1489" s="596"/>
      <c r="G1489" s="36"/>
      <c r="H1489" s="36"/>
      <c r="I1489" s="36"/>
      <c r="J1489" s="36"/>
      <c r="K1489" s="36"/>
      <c r="L1489" s="36"/>
      <c r="M1489" s="36"/>
      <c r="N1489" s="36"/>
      <c r="O1489" s="36"/>
      <c r="P1489" s="36"/>
      <c r="Q1489" s="36"/>
      <c r="R1489" s="36"/>
    </row>
    <row r="1490" spans="1:18" s="155" customFormat="1">
      <c r="A1490" s="150"/>
      <c r="B1490" s="157"/>
      <c r="D1490" s="151"/>
      <c r="E1490" s="595"/>
      <c r="F1490" s="596"/>
      <c r="G1490" s="36"/>
      <c r="H1490" s="36"/>
      <c r="I1490" s="36"/>
      <c r="J1490" s="36"/>
      <c r="K1490" s="36"/>
      <c r="L1490" s="36"/>
      <c r="M1490" s="36"/>
      <c r="N1490" s="36"/>
      <c r="O1490" s="36"/>
      <c r="P1490" s="36"/>
      <c r="Q1490" s="36"/>
      <c r="R1490" s="36"/>
    </row>
    <row r="1491" spans="1:18" s="155" customFormat="1">
      <c r="A1491" s="150"/>
      <c r="B1491" s="157"/>
      <c r="D1491" s="151"/>
      <c r="E1491" s="595"/>
      <c r="F1491" s="596"/>
      <c r="G1491" s="36"/>
      <c r="H1491" s="36"/>
      <c r="I1491" s="36"/>
      <c r="J1491" s="36"/>
      <c r="K1491" s="36"/>
      <c r="L1491" s="36"/>
      <c r="M1491" s="36"/>
      <c r="N1491" s="36"/>
      <c r="O1491" s="36"/>
      <c r="P1491" s="36"/>
      <c r="Q1491" s="36"/>
      <c r="R1491" s="36"/>
    </row>
    <row r="1492" spans="1:18" s="155" customFormat="1">
      <c r="A1492" s="150"/>
      <c r="B1492" s="157"/>
      <c r="D1492" s="151"/>
      <c r="E1492" s="595"/>
      <c r="F1492" s="596"/>
      <c r="G1492" s="36"/>
      <c r="H1492" s="36"/>
      <c r="I1492" s="36"/>
      <c r="J1492" s="36"/>
      <c r="K1492" s="36"/>
      <c r="L1492" s="36"/>
      <c r="M1492" s="36"/>
      <c r="N1492" s="36"/>
      <c r="O1492" s="36"/>
      <c r="P1492" s="36"/>
      <c r="Q1492" s="36"/>
      <c r="R1492" s="36"/>
    </row>
    <row r="1493" spans="1:18" s="155" customFormat="1">
      <c r="A1493" s="150"/>
      <c r="B1493" s="157"/>
      <c r="D1493" s="151"/>
      <c r="E1493" s="595"/>
      <c r="F1493" s="596"/>
      <c r="G1493" s="36"/>
      <c r="H1493" s="36"/>
      <c r="I1493" s="36"/>
      <c r="J1493" s="36"/>
      <c r="K1493" s="36"/>
      <c r="L1493" s="36"/>
      <c r="M1493" s="36"/>
      <c r="N1493" s="36"/>
      <c r="O1493" s="36"/>
      <c r="P1493" s="36"/>
      <c r="Q1493" s="36"/>
      <c r="R1493" s="36"/>
    </row>
    <row r="1494" spans="1:18" s="155" customFormat="1">
      <c r="A1494" s="150"/>
      <c r="B1494" s="157"/>
      <c r="D1494" s="151"/>
      <c r="E1494" s="595"/>
      <c r="F1494" s="596"/>
      <c r="G1494" s="36"/>
      <c r="H1494" s="36"/>
      <c r="I1494" s="36"/>
      <c r="J1494" s="36"/>
      <c r="K1494" s="36"/>
      <c r="L1494" s="36"/>
      <c r="M1494" s="36"/>
      <c r="N1494" s="36"/>
      <c r="O1494" s="36"/>
      <c r="P1494" s="36"/>
      <c r="Q1494" s="36"/>
      <c r="R1494" s="36"/>
    </row>
    <row r="1495" spans="1:18" s="155" customFormat="1">
      <c r="A1495" s="150"/>
      <c r="B1495" s="157"/>
      <c r="D1495" s="151"/>
      <c r="E1495" s="595"/>
      <c r="F1495" s="596"/>
      <c r="G1495" s="36"/>
      <c r="H1495" s="36"/>
      <c r="I1495" s="36"/>
      <c r="J1495" s="36"/>
      <c r="K1495" s="36"/>
      <c r="L1495" s="36"/>
      <c r="M1495" s="36"/>
      <c r="N1495" s="36"/>
      <c r="O1495" s="36"/>
      <c r="P1495" s="36"/>
      <c r="Q1495" s="36"/>
      <c r="R1495" s="36"/>
    </row>
    <row r="1496" spans="1:18" s="155" customFormat="1">
      <c r="A1496" s="150"/>
      <c r="B1496" s="157"/>
      <c r="D1496" s="151"/>
      <c r="E1496" s="595"/>
      <c r="F1496" s="596"/>
      <c r="G1496" s="36"/>
      <c r="H1496" s="36"/>
      <c r="I1496" s="36"/>
      <c r="J1496" s="36"/>
      <c r="K1496" s="36"/>
      <c r="L1496" s="36"/>
      <c r="M1496" s="36"/>
      <c r="N1496" s="36"/>
      <c r="O1496" s="36"/>
      <c r="P1496" s="36"/>
      <c r="Q1496" s="36"/>
      <c r="R1496" s="36"/>
    </row>
    <row r="1497" spans="1:18" s="155" customFormat="1">
      <c r="A1497" s="150"/>
      <c r="B1497" s="157"/>
      <c r="D1497" s="151"/>
      <c r="E1497" s="595"/>
      <c r="F1497" s="596"/>
      <c r="G1497" s="36"/>
      <c r="H1497" s="36"/>
      <c r="I1497" s="36"/>
      <c r="J1497" s="36"/>
      <c r="K1497" s="36"/>
      <c r="L1497" s="36"/>
      <c r="M1497" s="36"/>
      <c r="N1497" s="36"/>
      <c r="O1497" s="36"/>
      <c r="P1497" s="36"/>
      <c r="Q1497" s="36"/>
      <c r="R1497" s="36"/>
    </row>
    <row r="1498" spans="1:18" s="155" customFormat="1">
      <c r="A1498" s="150"/>
      <c r="B1498" s="157"/>
      <c r="D1498" s="151"/>
      <c r="E1498" s="595"/>
      <c r="F1498" s="596"/>
      <c r="G1498" s="36"/>
      <c r="H1498" s="36"/>
      <c r="I1498" s="36"/>
      <c r="J1498" s="36"/>
      <c r="K1498" s="36"/>
      <c r="L1498" s="36"/>
      <c r="M1498" s="36"/>
      <c r="N1498" s="36"/>
      <c r="O1498" s="36"/>
      <c r="P1498" s="36"/>
      <c r="Q1498" s="36"/>
      <c r="R1498" s="36"/>
    </row>
    <row r="1499" spans="1:18" s="155" customFormat="1">
      <c r="A1499" s="150"/>
      <c r="B1499" s="157"/>
      <c r="D1499" s="151"/>
      <c r="E1499" s="595"/>
      <c r="F1499" s="596"/>
      <c r="G1499" s="36"/>
      <c r="H1499" s="36"/>
      <c r="I1499" s="36"/>
      <c r="J1499" s="36"/>
      <c r="K1499" s="36"/>
      <c r="L1499" s="36"/>
      <c r="M1499" s="36"/>
      <c r="N1499" s="36"/>
      <c r="O1499" s="36"/>
      <c r="P1499" s="36"/>
      <c r="Q1499" s="36"/>
      <c r="R1499" s="36"/>
    </row>
    <row r="1500" spans="1:18" s="155" customFormat="1">
      <c r="A1500" s="150"/>
      <c r="B1500" s="157"/>
      <c r="D1500" s="151"/>
      <c r="E1500" s="595"/>
      <c r="F1500" s="596"/>
      <c r="G1500" s="36"/>
      <c r="H1500" s="36"/>
      <c r="I1500" s="36"/>
      <c r="J1500" s="36"/>
      <c r="K1500" s="36"/>
      <c r="L1500" s="36"/>
      <c r="M1500" s="36"/>
      <c r="N1500" s="36"/>
      <c r="O1500" s="36"/>
      <c r="P1500" s="36"/>
      <c r="Q1500" s="36"/>
      <c r="R1500" s="36"/>
    </row>
    <row r="1501" spans="1:18" s="155" customFormat="1">
      <c r="A1501" s="150"/>
      <c r="B1501" s="157"/>
      <c r="D1501" s="151"/>
      <c r="E1501" s="595"/>
      <c r="F1501" s="596"/>
      <c r="G1501" s="36"/>
      <c r="H1501" s="36"/>
      <c r="I1501" s="36"/>
      <c r="J1501" s="36"/>
      <c r="K1501" s="36"/>
      <c r="L1501" s="36"/>
      <c r="M1501" s="36"/>
      <c r="N1501" s="36"/>
      <c r="O1501" s="36"/>
      <c r="P1501" s="36"/>
      <c r="Q1501" s="36"/>
      <c r="R1501" s="36"/>
    </row>
    <row r="1502" spans="1:18" s="155" customFormat="1">
      <c r="A1502" s="150"/>
      <c r="B1502" s="157"/>
      <c r="D1502" s="151"/>
      <c r="E1502" s="595"/>
      <c r="F1502" s="596"/>
      <c r="G1502" s="36"/>
      <c r="H1502" s="36"/>
      <c r="I1502" s="36"/>
      <c r="J1502" s="36"/>
      <c r="K1502" s="36"/>
      <c r="L1502" s="36"/>
      <c r="M1502" s="36"/>
      <c r="N1502" s="36"/>
      <c r="O1502" s="36"/>
      <c r="P1502" s="36"/>
      <c r="Q1502" s="36"/>
      <c r="R1502" s="36"/>
    </row>
    <row r="1503" spans="1:18" s="155" customFormat="1">
      <c r="A1503" s="150"/>
      <c r="B1503" s="157"/>
      <c r="D1503" s="151"/>
      <c r="E1503" s="595"/>
      <c r="F1503" s="596"/>
      <c r="G1503" s="36"/>
      <c r="H1503" s="36"/>
      <c r="I1503" s="36"/>
      <c r="J1503" s="36"/>
      <c r="K1503" s="36"/>
      <c r="L1503" s="36"/>
      <c r="M1503" s="36"/>
      <c r="N1503" s="36"/>
      <c r="O1503" s="36"/>
      <c r="P1503" s="36"/>
      <c r="Q1503" s="36"/>
      <c r="R1503" s="36"/>
    </row>
    <row r="1504" spans="1:18" s="155" customFormat="1">
      <c r="A1504" s="150"/>
      <c r="B1504" s="157"/>
      <c r="D1504" s="151"/>
      <c r="E1504" s="595"/>
      <c r="F1504" s="596"/>
      <c r="G1504" s="36"/>
      <c r="H1504" s="36"/>
      <c r="I1504" s="36"/>
      <c r="J1504" s="36"/>
      <c r="K1504" s="36"/>
      <c r="L1504" s="36"/>
      <c r="M1504" s="36"/>
      <c r="N1504" s="36"/>
      <c r="O1504" s="36"/>
      <c r="P1504" s="36"/>
      <c r="Q1504" s="36"/>
      <c r="R1504" s="36"/>
    </row>
    <row r="1505" spans="1:18" s="155" customFormat="1">
      <c r="A1505" s="150"/>
      <c r="B1505" s="157"/>
      <c r="D1505" s="151"/>
      <c r="E1505" s="595"/>
      <c r="F1505" s="596"/>
      <c r="G1505" s="36"/>
      <c r="H1505" s="36"/>
      <c r="I1505" s="36"/>
      <c r="J1505" s="36"/>
      <c r="K1505" s="36"/>
      <c r="L1505" s="36"/>
      <c r="M1505" s="36"/>
      <c r="N1505" s="36"/>
      <c r="O1505" s="36"/>
      <c r="P1505" s="36"/>
      <c r="Q1505" s="36"/>
      <c r="R1505" s="36"/>
    </row>
    <row r="1506" spans="1:18" s="155" customFormat="1">
      <c r="A1506" s="150"/>
      <c r="B1506" s="157"/>
      <c r="D1506" s="151"/>
      <c r="E1506" s="595"/>
      <c r="F1506" s="596"/>
      <c r="G1506" s="36"/>
      <c r="H1506" s="36"/>
      <c r="I1506" s="36"/>
      <c r="J1506" s="36"/>
      <c r="K1506" s="36"/>
      <c r="L1506" s="36"/>
      <c r="M1506" s="36"/>
      <c r="N1506" s="36"/>
      <c r="O1506" s="36"/>
      <c r="P1506" s="36"/>
      <c r="Q1506" s="36"/>
      <c r="R1506" s="36"/>
    </row>
    <row r="1507" spans="1:18" s="155" customFormat="1">
      <c r="A1507" s="150"/>
      <c r="B1507" s="157"/>
      <c r="D1507" s="151"/>
      <c r="E1507" s="595"/>
      <c r="F1507" s="596"/>
      <c r="G1507" s="36"/>
      <c r="H1507" s="36"/>
      <c r="I1507" s="36"/>
      <c r="J1507" s="36"/>
      <c r="K1507" s="36"/>
      <c r="L1507" s="36"/>
      <c r="M1507" s="36"/>
      <c r="N1507" s="36"/>
      <c r="O1507" s="36"/>
      <c r="P1507" s="36"/>
      <c r="Q1507" s="36"/>
      <c r="R1507" s="36"/>
    </row>
    <row r="1508" spans="1:18" s="155" customFormat="1">
      <c r="A1508" s="150"/>
      <c r="B1508" s="157"/>
      <c r="D1508" s="151"/>
      <c r="E1508" s="595"/>
      <c r="F1508" s="596"/>
      <c r="G1508" s="36"/>
      <c r="H1508" s="36"/>
      <c r="I1508" s="36"/>
      <c r="J1508" s="36"/>
      <c r="K1508" s="36"/>
      <c r="L1508" s="36"/>
      <c r="M1508" s="36"/>
      <c r="N1508" s="36"/>
      <c r="O1508" s="36"/>
      <c r="P1508" s="36"/>
      <c r="Q1508" s="36"/>
      <c r="R1508" s="36"/>
    </row>
    <row r="1509" spans="1:18" s="155" customFormat="1">
      <c r="A1509" s="150"/>
      <c r="B1509" s="157"/>
      <c r="D1509" s="151"/>
      <c r="E1509" s="595"/>
      <c r="F1509" s="596"/>
      <c r="G1509" s="36"/>
      <c r="H1509" s="36"/>
      <c r="I1509" s="36"/>
      <c r="J1509" s="36"/>
      <c r="K1509" s="36"/>
      <c r="L1509" s="36"/>
      <c r="M1509" s="36"/>
      <c r="N1509" s="36"/>
      <c r="O1509" s="36"/>
      <c r="P1509" s="36"/>
      <c r="Q1509" s="36"/>
      <c r="R1509" s="36"/>
    </row>
    <row r="1510" spans="1:18" s="155" customFormat="1">
      <c r="A1510" s="150"/>
      <c r="B1510" s="157"/>
      <c r="D1510" s="151"/>
      <c r="E1510" s="595"/>
      <c r="F1510" s="596"/>
      <c r="G1510" s="36"/>
      <c r="H1510" s="36"/>
      <c r="I1510" s="36"/>
      <c r="J1510" s="36"/>
      <c r="K1510" s="36"/>
      <c r="L1510" s="36"/>
      <c r="M1510" s="36"/>
      <c r="N1510" s="36"/>
      <c r="O1510" s="36"/>
      <c r="P1510" s="36"/>
      <c r="Q1510" s="36"/>
      <c r="R1510" s="36"/>
    </row>
    <row r="1511" spans="1:18" s="155" customFormat="1">
      <c r="A1511" s="150"/>
      <c r="B1511" s="157"/>
      <c r="D1511" s="151"/>
      <c r="E1511" s="595"/>
      <c r="F1511" s="596"/>
      <c r="G1511" s="36"/>
      <c r="H1511" s="36"/>
      <c r="I1511" s="36"/>
      <c r="J1511" s="36"/>
      <c r="K1511" s="36"/>
      <c r="L1511" s="36"/>
      <c r="M1511" s="36"/>
      <c r="N1511" s="36"/>
      <c r="O1511" s="36"/>
      <c r="P1511" s="36"/>
      <c r="Q1511" s="36"/>
      <c r="R1511" s="36"/>
    </row>
    <row r="1512" spans="1:18" s="155" customFormat="1">
      <c r="A1512" s="150"/>
      <c r="B1512" s="157"/>
      <c r="D1512" s="151"/>
      <c r="E1512" s="595"/>
      <c r="F1512" s="596"/>
      <c r="G1512" s="36"/>
      <c r="H1512" s="36"/>
      <c r="I1512" s="36"/>
      <c r="J1512" s="36"/>
      <c r="K1512" s="36"/>
      <c r="L1512" s="36"/>
      <c r="M1512" s="36"/>
      <c r="N1512" s="36"/>
      <c r="O1512" s="36"/>
      <c r="P1512" s="36"/>
      <c r="Q1512" s="36"/>
      <c r="R1512" s="36"/>
    </row>
    <row r="1513" spans="1:18" s="155" customFormat="1">
      <c r="A1513" s="150"/>
      <c r="B1513" s="157"/>
      <c r="D1513" s="151"/>
      <c r="E1513" s="595"/>
      <c r="F1513" s="596"/>
      <c r="G1513" s="36"/>
      <c r="H1513" s="36"/>
      <c r="I1513" s="36"/>
      <c r="J1513" s="36"/>
      <c r="K1513" s="36"/>
      <c r="L1513" s="36"/>
      <c r="M1513" s="36"/>
      <c r="N1513" s="36"/>
      <c r="O1513" s="36"/>
      <c r="P1513" s="36"/>
      <c r="Q1513" s="36"/>
      <c r="R1513" s="36"/>
    </row>
    <row r="1514" spans="1:18" s="155" customFormat="1">
      <c r="A1514" s="150"/>
      <c r="B1514" s="157"/>
      <c r="D1514" s="151"/>
      <c r="E1514" s="595"/>
      <c r="F1514" s="596"/>
      <c r="G1514" s="36"/>
      <c r="H1514" s="36"/>
      <c r="I1514" s="36"/>
      <c r="J1514" s="36"/>
      <c r="K1514" s="36"/>
      <c r="L1514" s="36"/>
      <c r="M1514" s="36"/>
      <c r="N1514" s="36"/>
      <c r="O1514" s="36"/>
      <c r="P1514" s="36"/>
      <c r="Q1514" s="36"/>
      <c r="R1514" s="36"/>
    </row>
    <row r="1515" spans="1:18" s="155" customFormat="1">
      <c r="A1515" s="150"/>
      <c r="B1515" s="157"/>
      <c r="D1515" s="151"/>
      <c r="E1515" s="595"/>
      <c r="F1515" s="596"/>
      <c r="G1515" s="36"/>
      <c r="H1515" s="36"/>
      <c r="I1515" s="36"/>
      <c r="J1515" s="36"/>
      <c r="K1515" s="36"/>
      <c r="L1515" s="36"/>
      <c r="M1515" s="36"/>
      <c r="N1515" s="36"/>
      <c r="O1515" s="36"/>
      <c r="P1515" s="36"/>
      <c r="Q1515" s="36"/>
      <c r="R1515" s="36"/>
    </row>
    <row r="1516" spans="1:18" s="155" customFormat="1">
      <c r="A1516" s="150"/>
      <c r="B1516" s="157"/>
      <c r="D1516" s="151"/>
      <c r="E1516" s="595"/>
      <c r="F1516" s="596"/>
      <c r="G1516" s="36"/>
      <c r="H1516" s="36"/>
      <c r="I1516" s="36"/>
      <c r="J1516" s="36"/>
      <c r="K1516" s="36"/>
      <c r="L1516" s="36"/>
      <c r="M1516" s="36"/>
      <c r="N1516" s="36"/>
      <c r="O1516" s="36"/>
      <c r="P1516" s="36"/>
      <c r="Q1516" s="36"/>
      <c r="R1516" s="36"/>
    </row>
    <row r="1517" spans="1:18" s="155" customFormat="1">
      <c r="A1517" s="150"/>
      <c r="B1517" s="157"/>
      <c r="D1517" s="151"/>
      <c r="E1517" s="595"/>
      <c r="F1517" s="596"/>
      <c r="G1517" s="36"/>
      <c r="H1517" s="36"/>
      <c r="I1517" s="36"/>
      <c r="J1517" s="36"/>
      <c r="K1517" s="36"/>
      <c r="L1517" s="36"/>
      <c r="M1517" s="36"/>
      <c r="N1517" s="36"/>
      <c r="O1517" s="36"/>
      <c r="P1517" s="36"/>
      <c r="Q1517" s="36"/>
      <c r="R1517" s="36"/>
    </row>
    <row r="1518" spans="1:18" s="155" customFormat="1">
      <c r="A1518" s="150"/>
      <c r="B1518" s="157"/>
      <c r="D1518" s="151"/>
      <c r="E1518" s="595"/>
      <c r="F1518" s="596"/>
      <c r="G1518" s="36"/>
      <c r="H1518" s="36"/>
      <c r="I1518" s="36"/>
      <c r="J1518" s="36"/>
      <c r="K1518" s="36"/>
      <c r="L1518" s="36"/>
      <c r="M1518" s="36"/>
      <c r="N1518" s="36"/>
      <c r="O1518" s="36"/>
      <c r="P1518" s="36"/>
      <c r="Q1518" s="36"/>
      <c r="R1518" s="36"/>
    </row>
    <row r="1519" spans="1:18" s="155" customFormat="1">
      <c r="A1519" s="150"/>
      <c r="B1519" s="157"/>
      <c r="D1519" s="151"/>
      <c r="E1519" s="595"/>
      <c r="F1519" s="596"/>
      <c r="G1519" s="36"/>
      <c r="H1519" s="36"/>
      <c r="I1519" s="36"/>
      <c r="J1519" s="36"/>
      <c r="K1519" s="36"/>
      <c r="L1519" s="36"/>
      <c r="M1519" s="36"/>
      <c r="N1519" s="36"/>
      <c r="O1519" s="36"/>
      <c r="P1519" s="36"/>
      <c r="Q1519" s="36"/>
      <c r="R1519" s="36"/>
    </row>
    <row r="1520" spans="1:18" s="155" customFormat="1">
      <c r="A1520" s="150"/>
      <c r="B1520" s="157"/>
      <c r="D1520" s="151"/>
      <c r="E1520" s="595"/>
      <c r="F1520" s="596"/>
      <c r="G1520" s="36"/>
      <c r="H1520" s="36"/>
      <c r="I1520" s="36"/>
      <c r="J1520" s="36"/>
      <c r="K1520" s="36"/>
      <c r="L1520" s="36"/>
      <c r="M1520" s="36"/>
      <c r="N1520" s="36"/>
      <c r="O1520" s="36"/>
      <c r="P1520" s="36"/>
      <c r="Q1520" s="36"/>
      <c r="R1520" s="36"/>
    </row>
    <row r="1521" spans="1:18" s="155" customFormat="1">
      <c r="A1521" s="150"/>
      <c r="B1521" s="157"/>
      <c r="D1521" s="151"/>
      <c r="E1521" s="595"/>
      <c r="F1521" s="596"/>
      <c r="G1521" s="36"/>
      <c r="H1521" s="36"/>
      <c r="I1521" s="36"/>
      <c r="J1521" s="36"/>
      <c r="K1521" s="36"/>
      <c r="L1521" s="36"/>
      <c r="M1521" s="36"/>
      <c r="N1521" s="36"/>
      <c r="O1521" s="36"/>
      <c r="P1521" s="36"/>
      <c r="Q1521" s="36"/>
      <c r="R1521" s="36"/>
    </row>
    <row r="1522" spans="1:18" s="155" customFormat="1">
      <c r="A1522" s="150"/>
      <c r="B1522" s="157"/>
      <c r="D1522" s="151"/>
      <c r="E1522" s="595"/>
      <c r="F1522" s="596"/>
      <c r="G1522" s="36"/>
      <c r="H1522" s="36"/>
      <c r="I1522" s="36"/>
      <c r="J1522" s="36"/>
      <c r="K1522" s="36"/>
      <c r="L1522" s="36"/>
      <c r="M1522" s="36"/>
      <c r="N1522" s="36"/>
      <c r="O1522" s="36"/>
      <c r="P1522" s="36"/>
      <c r="Q1522" s="36"/>
      <c r="R1522" s="36"/>
    </row>
    <row r="1523" spans="1:18" s="155" customFormat="1">
      <c r="A1523" s="150"/>
      <c r="B1523" s="157"/>
      <c r="D1523" s="151"/>
      <c r="E1523" s="595"/>
      <c r="F1523" s="596"/>
      <c r="G1523" s="36"/>
      <c r="H1523" s="36"/>
      <c r="I1523" s="36"/>
      <c r="J1523" s="36"/>
      <c r="K1523" s="36"/>
      <c r="L1523" s="36"/>
      <c r="M1523" s="36"/>
      <c r="N1523" s="36"/>
      <c r="O1523" s="36"/>
      <c r="P1523" s="36"/>
      <c r="Q1523" s="36"/>
      <c r="R1523" s="36"/>
    </row>
    <row r="1524" spans="1:18" s="155" customFormat="1">
      <c r="A1524" s="150"/>
      <c r="B1524" s="157"/>
      <c r="D1524" s="151"/>
      <c r="E1524" s="595"/>
      <c r="F1524" s="596"/>
      <c r="G1524" s="36"/>
      <c r="H1524" s="36"/>
      <c r="I1524" s="36"/>
      <c r="J1524" s="36"/>
      <c r="K1524" s="36"/>
      <c r="L1524" s="36"/>
      <c r="M1524" s="36"/>
      <c r="N1524" s="36"/>
      <c r="O1524" s="36"/>
      <c r="P1524" s="36"/>
      <c r="Q1524" s="36"/>
      <c r="R1524" s="36"/>
    </row>
    <row r="1525" spans="1:18" s="155" customFormat="1">
      <c r="A1525" s="150"/>
      <c r="B1525" s="157"/>
      <c r="D1525" s="151"/>
      <c r="E1525" s="595"/>
      <c r="F1525" s="596"/>
      <c r="G1525" s="36"/>
      <c r="H1525" s="36"/>
      <c r="I1525" s="36"/>
      <c r="J1525" s="36"/>
      <c r="K1525" s="36"/>
      <c r="L1525" s="36"/>
      <c r="M1525" s="36"/>
      <c r="N1525" s="36"/>
      <c r="O1525" s="36"/>
      <c r="P1525" s="36"/>
      <c r="Q1525" s="36"/>
      <c r="R1525" s="36"/>
    </row>
    <row r="1526" spans="1:18" s="155" customFormat="1">
      <c r="A1526" s="150"/>
      <c r="B1526" s="157"/>
      <c r="D1526" s="151"/>
      <c r="E1526" s="595"/>
      <c r="F1526" s="596"/>
      <c r="G1526" s="36"/>
      <c r="H1526" s="36"/>
      <c r="I1526" s="36"/>
      <c r="J1526" s="36"/>
      <c r="K1526" s="36"/>
      <c r="L1526" s="36"/>
      <c r="M1526" s="36"/>
      <c r="N1526" s="36"/>
      <c r="O1526" s="36"/>
      <c r="P1526" s="36"/>
      <c r="Q1526" s="36"/>
      <c r="R1526" s="36"/>
    </row>
    <row r="1527" spans="1:18" s="155" customFormat="1">
      <c r="A1527" s="150"/>
      <c r="B1527" s="157"/>
      <c r="D1527" s="151"/>
      <c r="E1527" s="595"/>
      <c r="F1527" s="596"/>
      <c r="G1527" s="36"/>
      <c r="H1527" s="36"/>
      <c r="I1527" s="36"/>
      <c r="J1527" s="36"/>
      <c r="K1527" s="36"/>
      <c r="L1527" s="36"/>
      <c r="M1527" s="36"/>
      <c r="N1527" s="36"/>
      <c r="O1527" s="36"/>
      <c r="P1527" s="36"/>
      <c r="Q1527" s="36"/>
      <c r="R1527" s="36"/>
    </row>
    <row r="1528" spans="1:18" s="155" customFormat="1">
      <c r="A1528" s="150"/>
      <c r="B1528" s="157"/>
      <c r="D1528" s="151"/>
      <c r="E1528" s="595"/>
      <c r="F1528" s="596"/>
      <c r="G1528" s="36"/>
      <c r="H1528" s="36"/>
      <c r="I1528" s="36"/>
      <c r="J1528" s="36"/>
      <c r="K1528" s="36"/>
      <c r="L1528" s="36"/>
      <c r="M1528" s="36"/>
      <c r="N1528" s="36"/>
      <c r="O1528" s="36"/>
      <c r="P1528" s="36"/>
      <c r="Q1528" s="36"/>
      <c r="R1528" s="36"/>
    </row>
    <row r="1529" spans="1:18" s="155" customFormat="1">
      <c r="A1529" s="150"/>
      <c r="B1529" s="157"/>
      <c r="D1529" s="151"/>
      <c r="E1529" s="595"/>
      <c r="F1529" s="596"/>
      <c r="G1529" s="36"/>
      <c r="H1529" s="36"/>
      <c r="I1529" s="36"/>
      <c r="J1529" s="36"/>
      <c r="K1529" s="36"/>
      <c r="L1529" s="36"/>
      <c r="M1529" s="36"/>
      <c r="N1529" s="36"/>
      <c r="O1529" s="36"/>
      <c r="P1529" s="36"/>
      <c r="Q1529" s="36"/>
      <c r="R1529" s="36"/>
    </row>
    <row r="1530" spans="1:18" s="155" customFormat="1">
      <c r="A1530" s="150"/>
      <c r="B1530" s="157"/>
      <c r="D1530" s="151"/>
      <c r="E1530" s="595"/>
      <c r="F1530" s="596"/>
      <c r="G1530" s="36"/>
      <c r="H1530" s="36"/>
      <c r="I1530" s="36"/>
      <c r="J1530" s="36"/>
      <c r="K1530" s="36"/>
      <c r="L1530" s="36"/>
      <c r="M1530" s="36"/>
      <c r="N1530" s="36"/>
      <c r="O1530" s="36"/>
      <c r="P1530" s="36"/>
      <c r="Q1530" s="36"/>
      <c r="R1530" s="36"/>
    </row>
    <row r="1531" spans="1:18" s="155" customFormat="1">
      <c r="A1531" s="150"/>
      <c r="B1531" s="157"/>
      <c r="D1531" s="151"/>
      <c r="E1531" s="595"/>
      <c r="F1531" s="596"/>
      <c r="G1531" s="36"/>
      <c r="H1531" s="36"/>
      <c r="I1531" s="36"/>
      <c r="J1531" s="36"/>
      <c r="K1531" s="36"/>
      <c r="L1531" s="36"/>
      <c r="M1531" s="36"/>
      <c r="N1531" s="36"/>
      <c r="O1531" s="36"/>
      <c r="P1531" s="36"/>
      <c r="Q1531" s="36"/>
      <c r="R1531" s="36"/>
    </row>
    <row r="1532" spans="1:18" s="155" customFormat="1">
      <c r="A1532" s="150"/>
      <c r="B1532" s="157"/>
      <c r="D1532" s="151"/>
      <c r="E1532" s="595"/>
      <c r="F1532" s="596"/>
      <c r="G1532" s="36"/>
      <c r="H1532" s="36"/>
      <c r="I1532" s="36"/>
      <c r="J1532" s="36"/>
      <c r="K1532" s="36"/>
      <c r="L1532" s="36"/>
      <c r="M1532" s="36"/>
      <c r="N1532" s="36"/>
      <c r="O1532" s="36"/>
      <c r="P1532" s="36"/>
      <c r="Q1532" s="36"/>
      <c r="R1532" s="36"/>
    </row>
    <row r="1533" spans="1:18" s="155" customFormat="1">
      <c r="A1533" s="150"/>
      <c r="B1533" s="157"/>
      <c r="D1533" s="151"/>
      <c r="E1533" s="595"/>
      <c r="F1533" s="596"/>
      <c r="G1533" s="36"/>
      <c r="H1533" s="36"/>
      <c r="I1533" s="36"/>
      <c r="J1533" s="36"/>
      <c r="K1533" s="36"/>
      <c r="L1533" s="36"/>
      <c r="M1533" s="36"/>
      <c r="N1533" s="36"/>
      <c r="O1533" s="36"/>
      <c r="P1533" s="36"/>
      <c r="Q1533" s="36"/>
      <c r="R1533" s="36"/>
    </row>
    <row r="1534" spans="1:18" s="155" customFormat="1">
      <c r="A1534" s="150"/>
      <c r="B1534" s="157"/>
      <c r="D1534" s="151"/>
      <c r="E1534" s="595"/>
      <c r="F1534" s="596"/>
      <c r="G1534" s="36"/>
      <c r="H1534" s="36"/>
      <c r="I1534" s="36"/>
      <c r="J1534" s="36"/>
      <c r="K1534" s="36"/>
      <c r="L1534" s="36"/>
      <c r="M1534" s="36"/>
      <c r="N1534" s="36"/>
      <c r="O1534" s="36"/>
      <c r="P1534" s="36"/>
      <c r="Q1534" s="36"/>
      <c r="R1534" s="36"/>
    </row>
    <row r="1535" spans="1:18" s="155" customFormat="1">
      <c r="A1535" s="150"/>
      <c r="B1535" s="157"/>
      <c r="D1535" s="151"/>
      <c r="E1535" s="595"/>
      <c r="F1535" s="596"/>
      <c r="G1535" s="36"/>
      <c r="H1535" s="36"/>
      <c r="I1535" s="36"/>
      <c r="J1535" s="36"/>
      <c r="K1535" s="36"/>
      <c r="L1535" s="36"/>
      <c r="M1535" s="36"/>
      <c r="N1535" s="36"/>
      <c r="O1535" s="36"/>
      <c r="P1535" s="36"/>
      <c r="Q1535" s="36"/>
      <c r="R1535" s="36"/>
    </row>
    <row r="1536" spans="1:18" s="155" customFormat="1">
      <c r="A1536" s="150"/>
      <c r="B1536" s="157"/>
      <c r="D1536" s="151"/>
      <c r="E1536" s="595"/>
      <c r="F1536" s="596"/>
      <c r="G1536" s="36"/>
      <c r="H1536" s="36"/>
      <c r="I1536" s="36"/>
      <c r="J1536" s="36"/>
      <c r="K1536" s="36"/>
      <c r="L1536" s="36"/>
      <c r="M1536" s="36"/>
      <c r="N1536" s="36"/>
      <c r="O1536" s="36"/>
      <c r="P1536" s="36"/>
      <c r="Q1536" s="36"/>
      <c r="R1536" s="36"/>
    </row>
    <row r="1537" spans="1:18" s="155" customFormat="1">
      <c r="A1537" s="150"/>
      <c r="B1537" s="157"/>
      <c r="D1537" s="151"/>
      <c r="E1537" s="595"/>
      <c r="F1537" s="596"/>
      <c r="G1537" s="36"/>
      <c r="H1537" s="36"/>
      <c r="I1537" s="36"/>
      <c r="J1537" s="36"/>
      <c r="K1537" s="36"/>
      <c r="L1537" s="36"/>
      <c r="M1537" s="36"/>
      <c r="N1537" s="36"/>
      <c r="O1537" s="36"/>
      <c r="P1537" s="36"/>
      <c r="Q1537" s="36"/>
      <c r="R1537" s="36"/>
    </row>
    <row r="1538" spans="1:18" s="155" customFormat="1">
      <c r="A1538" s="150"/>
      <c r="B1538" s="157"/>
      <c r="D1538" s="151"/>
      <c r="E1538" s="595"/>
      <c r="F1538" s="596"/>
      <c r="G1538" s="36"/>
      <c r="H1538" s="36"/>
      <c r="I1538" s="36"/>
      <c r="J1538" s="36"/>
      <c r="K1538" s="36"/>
      <c r="L1538" s="36"/>
      <c r="M1538" s="36"/>
      <c r="N1538" s="36"/>
      <c r="O1538" s="36"/>
      <c r="P1538" s="36"/>
      <c r="Q1538" s="36"/>
      <c r="R1538" s="36"/>
    </row>
    <row r="1539" spans="1:18" s="155" customFormat="1">
      <c r="A1539" s="150"/>
      <c r="B1539" s="157"/>
      <c r="D1539" s="151"/>
      <c r="E1539" s="595"/>
      <c r="F1539" s="596"/>
      <c r="G1539" s="36"/>
      <c r="H1539" s="36"/>
      <c r="I1539" s="36"/>
      <c r="J1539" s="36"/>
      <c r="K1539" s="36"/>
      <c r="L1539" s="36"/>
      <c r="M1539" s="36"/>
      <c r="N1539" s="36"/>
      <c r="O1539" s="36"/>
      <c r="P1539" s="36"/>
      <c r="Q1539" s="36"/>
      <c r="R1539" s="36"/>
    </row>
    <row r="1540" spans="1:18" s="155" customFormat="1">
      <c r="A1540" s="150"/>
      <c r="B1540" s="157"/>
      <c r="D1540" s="151"/>
      <c r="E1540" s="595"/>
      <c r="F1540" s="596"/>
      <c r="G1540" s="36"/>
      <c r="H1540" s="36"/>
      <c r="I1540" s="36"/>
      <c r="J1540" s="36"/>
      <c r="K1540" s="36"/>
      <c r="L1540" s="36"/>
      <c r="M1540" s="36"/>
      <c r="N1540" s="36"/>
      <c r="O1540" s="36"/>
      <c r="P1540" s="36"/>
      <c r="Q1540" s="36"/>
      <c r="R1540" s="36"/>
    </row>
    <row r="1541" spans="1:18" s="155" customFormat="1">
      <c r="A1541" s="150"/>
      <c r="B1541" s="157"/>
      <c r="D1541" s="151"/>
      <c r="E1541" s="595"/>
      <c r="F1541" s="596"/>
      <c r="G1541" s="36"/>
      <c r="H1541" s="36"/>
      <c r="I1541" s="36"/>
      <c r="J1541" s="36"/>
      <c r="K1541" s="36"/>
      <c r="L1541" s="36"/>
      <c r="M1541" s="36"/>
      <c r="N1541" s="36"/>
      <c r="O1541" s="36"/>
      <c r="P1541" s="36"/>
      <c r="Q1541" s="36"/>
      <c r="R1541" s="36"/>
    </row>
    <row r="1542" spans="1:18" s="155" customFormat="1">
      <c r="A1542" s="150"/>
      <c r="B1542" s="157"/>
      <c r="D1542" s="151"/>
      <c r="E1542" s="595"/>
      <c r="F1542" s="596"/>
      <c r="G1542" s="36"/>
      <c r="H1542" s="36"/>
      <c r="I1542" s="36"/>
      <c r="J1542" s="36"/>
      <c r="K1542" s="36"/>
      <c r="L1542" s="36"/>
      <c r="M1542" s="36"/>
      <c r="N1542" s="36"/>
      <c r="O1542" s="36"/>
      <c r="P1542" s="36"/>
      <c r="Q1542" s="36"/>
      <c r="R1542" s="36"/>
    </row>
    <row r="1543" spans="1:18" s="155" customFormat="1">
      <c r="A1543" s="150"/>
      <c r="B1543" s="157"/>
      <c r="D1543" s="151"/>
      <c r="E1543" s="595"/>
      <c r="F1543" s="596"/>
      <c r="G1543" s="36"/>
      <c r="H1543" s="36"/>
      <c r="I1543" s="36"/>
      <c r="J1543" s="36"/>
      <c r="K1543" s="36"/>
      <c r="L1543" s="36"/>
      <c r="M1543" s="36"/>
      <c r="N1543" s="36"/>
      <c r="O1543" s="36"/>
      <c r="P1543" s="36"/>
      <c r="Q1543" s="36"/>
      <c r="R1543" s="36"/>
    </row>
    <row r="1544" spans="1:18" s="155" customFormat="1">
      <c r="A1544" s="150"/>
      <c r="B1544" s="157"/>
      <c r="D1544" s="151"/>
      <c r="E1544" s="595"/>
      <c r="F1544" s="596"/>
      <c r="G1544" s="36"/>
      <c r="H1544" s="36"/>
      <c r="I1544" s="36"/>
      <c r="J1544" s="36"/>
      <c r="K1544" s="36"/>
      <c r="L1544" s="36"/>
      <c r="M1544" s="36"/>
      <c r="N1544" s="36"/>
      <c r="O1544" s="36"/>
      <c r="P1544" s="36"/>
      <c r="Q1544" s="36"/>
      <c r="R1544" s="36"/>
    </row>
    <row r="1545" spans="1:18" s="155" customFormat="1">
      <c r="A1545" s="150"/>
      <c r="B1545" s="157"/>
      <c r="D1545" s="151"/>
      <c r="E1545" s="595"/>
      <c r="F1545" s="596"/>
      <c r="G1545" s="36"/>
      <c r="H1545" s="36"/>
      <c r="I1545" s="36"/>
      <c r="J1545" s="36"/>
      <c r="K1545" s="36"/>
      <c r="L1545" s="36"/>
      <c r="M1545" s="36"/>
      <c r="N1545" s="36"/>
      <c r="O1545" s="36"/>
      <c r="P1545" s="36"/>
      <c r="Q1545" s="36"/>
      <c r="R1545" s="36"/>
    </row>
    <row r="1546" spans="1:18" s="155" customFormat="1">
      <c r="A1546" s="150"/>
      <c r="B1546" s="157"/>
      <c r="D1546" s="151"/>
      <c r="E1546" s="595"/>
      <c r="F1546" s="596"/>
      <c r="G1546" s="36"/>
      <c r="H1546" s="36"/>
      <c r="I1546" s="36"/>
      <c r="J1546" s="36"/>
      <c r="K1546" s="36"/>
      <c r="L1546" s="36"/>
      <c r="M1546" s="36"/>
      <c r="N1546" s="36"/>
      <c r="O1546" s="36"/>
      <c r="P1546" s="36"/>
      <c r="Q1546" s="36"/>
      <c r="R1546" s="36"/>
    </row>
    <row r="1547" spans="1:18" s="155" customFormat="1">
      <c r="A1547" s="150"/>
      <c r="B1547" s="157"/>
      <c r="D1547" s="151"/>
      <c r="E1547" s="595"/>
      <c r="F1547" s="596"/>
      <c r="G1547" s="36"/>
      <c r="H1547" s="36"/>
      <c r="I1547" s="36"/>
      <c r="J1547" s="36"/>
      <c r="K1547" s="36"/>
      <c r="L1547" s="36"/>
      <c r="M1547" s="36"/>
      <c r="N1547" s="36"/>
      <c r="O1547" s="36"/>
      <c r="P1547" s="36"/>
      <c r="Q1547" s="36"/>
      <c r="R1547" s="36"/>
    </row>
    <row r="1548" spans="1:18" s="155" customFormat="1">
      <c r="A1548" s="150"/>
      <c r="B1548" s="157"/>
      <c r="D1548" s="151"/>
      <c r="E1548" s="595"/>
      <c r="F1548" s="596"/>
      <c r="G1548" s="36"/>
      <c r="H1548" s="36"/>
      <c r="I1548" s="36"/>
      <c r="J1548" s="36"/>
      <c r="K1548" s="36"/>
      <c r="L1548" s="36"/>
      <c r="M1548" s="36"/>
      <c r="N1548" s="36"/>
      <c r="O1548" s="36"/>
      <c r="P1548" s="36"/>
      <c r="Q1548" s="36"/>
      <c r="R1548" s="36"/>
    </row>
    <row r="1549" spans="1:18" s="155" customFormat="1">
      <c r="A1549" s="150"/>
      <c r="B1549" s="157"/>
      <c r="D1549" s="151"/>
      <c r="E1549" s="595"/>
      <c r="F1549" s="596"/>
      <c r="G1549" s="36"/>
      <c r="H1549" s="36"/>
      <c r="I1549" s="36"/>
      <c r="J1549" s="36"/>
      <c r="K1549" s="36"/>
      <c r="L1549" s="36"/>
      <c r="M1549" s="36"/>
      <c r="N1549" s="36"/>
      <c r="O1549" s="36"/>
      <c r="P1549" s="36"/>
      <c r="Q1549" s="36"/>
      <c r="R1549" s="36"/>
    </row>
    <row r="1550" spans="1:18" s="155" customFormat="1">
      <c r="A1550" s="150"/>
      <c r="B1550" s="157"/>
      <c r="D1550" s="151"/>
      <c r="E1550" s="595"/>
      <c r="F1550" s="596"/>
      <c r="G1550" s="36"/>
      <c r="H1550" s="36"/>
      <c r="I1550" s="36"/>
      <c r="J1550" s="36"/>
      <c r="K1550" s="36"/>
      <c r="L1550" s="36"/>
      <c r="M1550" s="36"/>
      <c r="N1550" s="36"/>
      <c r="O1550" s="36"/>
      <c r="P1550" s="36"/>
      <c r="Q1550" s="36"/>
      <c r="R1550" s="36"/>
    </row>
    <row r="1551" spans="1:18" s="155" customFormat="1">
      <c r="A1551" s="150"/>
      <c r="B1551" s="157"/>
      <c r="D1551" s="151"/>
      <c r="E1551" s="595"/>
      <c r="F1551" s="596"/>
      <c r="G1551" s="36"/>
      <c r="H1551" s="36"/>
      <c r="I1551" s="36"/>
      <c r="J1551" s="36"/>
      <c r="K1551" s="36"/>
      <c r="L1551" s="36"/>
      <c r="M1551" s="36"/>
      <c r="N1551" s="36"/>
      <c r="O1551" s="36"/>
      <c r="P1551" s="36"/>
      <c r="Q1551" s="36"/>
      <c r="R1551" s="36"/>
    </row>
    <row r="1552" spans="1:18" s="155" customFormat="1">
      <c r="A1552" s="150"/>
      <c r="B1552" s="157"/>
      <c r="D1552" s="151"/>
      <c r="E1552" s="595"/>
      <c r="F1552" s="596"/>
      <c r="G1552" s="36"/>
      <c r="H1552" s="36"/>
      <c r="I1552" s="36"/>
      <c r="J1552" s="36"/>
      <c r="K1552" s="36"/>
      <c r="L1552" s="36"/>
      <c r="M1552" s="36"/>
      <c r="N1552" s="36"/>
      <c r="O1552" s="36"/>
      <c r="P1552" s="36"/>
      <c r="Q1552" s="36"/>
      <c r="R1552" s="36"/>
    </row>
    <row r="1553" spans="1:18" s="155" customFormat="1">
      <c r="A1553" s="150"/>
      <c r="B1553" s="157"/>
      <c r="D1553" s="151"/>
      <c r="E1553" s="595"/>
      <c r="F1553" s="596"/>
      <c r="G1553" s="36"/>
      <c r="H1553" s="36"/>
      <c r="I1553" s="36"/>
      <c r="J1553" s="36"/>
      <c r="K1553" s="36"/>
      <c r="L1553" s="36"/>
      <c r="M1553" s="36"/>
      <c r="N1553" s="36"/>
      <c r="O1553" s="36"/>
      <c r="P1553" s="36"/>
      <c r="Q1553" s="36"/>
      <c r="R1553" s="36"/>
    </row>
    <row r="1554" spans="1:18" s="155" customFormat="1">
      <c r="A1554" s="150"/>
      <c r="B1554" s="157"/>
      <c r="D1554" s="151"/>
      <c r="E1554" s="595"/>
      <c r="F1554" s="596"/>
      <c r="G1554" s="36"/>
      <c r="H1554" s="36"/>
      <c r="I1554" s="36"/>
      <c r="J1554" s="36"/>
      <c r="K1554" s="36"/>
      <c r="L1554" s="36"/>
      <c r="M1554" s="36"/>
      <c r="N1554" s="36"/>
      <c r="O1554" s="36"/>
      <c r="P1554" s="36"/>
      <c r="Q1554" s="36"/>
      <c r="R1554" s="36"/>
    </row>
    <row r="1555" spans="1:18" s="155" customFormat="1">
      <c r="A1555" s="150"/>
      <c r="B1555" s="157"/>
      <c r="D1555" s="151"/>
      <c r="E1555" s="595"/>
      <c r="F1555" s="596"/>
      <c r="G1555" s="36"/>
      <c r="H1555" s="36"/>
      <c r="I1555" s="36"/>
      <c r="J1555" s="36"/>
      <c r="K1555" s="36"/>
      <c r="L1555" s="36"/>
      <c r="M1555" s="36"/>
      <c r="N1555" s="36"/>
      <c r="O1555" s="36"/>
      <c r="P1555" s="36"/>
      <c r="Q1555" s="36"/>
      <c r="R1555" s="36"/>
    </row>
    <row r="1556" spans="1:18" s="155" customFormat="1">
      <c r="A1556" s="150"/>
      <c r="B1556" s="157"/>
      <c r="D1556" s="151"/>
      <c r="E1556" s="595"/>
      <c r="F1556" s="596"/>
      <c r="G1556" s="36"/>
      <c r="H1556" s="36"/>
      <c r="I1556" s="36"/>
      <c r="J1556" s="36"/>
      <c r="K1556" s="36"/>
      <c r="L1556" s="36"/>
      <c r="M1556" s="36"/>
      <c r="N1556" s="36"/>
      <c r="O1556" s="36"/>
      <c r="P1556" s="36"/>
      <c r="Q1556" s="36"/>
      <c r="R1556" s="36"/>
    </row>
    <row r="1557" spans="1:18" s="155" customFormat="1">
      <c r="A1557" s="150"/>
      <c r="B1557" s="157"/>
      <c r="D1557" s="151"/>
      <c r="E1557" s="595"/>
      <c r="F1557" s="596"/>
      <c r="G1557" s="36"/>
      <c r="H1557" s="36"/>
      <c r="I1557" s="36"/>
      <c r="J1557" s="36"/>
      <c r="K1557" s="36"/>
      <c r="L1557" s="36"/>
      <c r="M1557" s="36"/>
      <c r="N1557" s="36"/>
      <c r="O1557" s="36"/>
      <c r="P1557" s="36"/>
      <c r="Q1557" s="36"/>
      <c r="R1557" s="36"/>
    </row>
    <row r="1558" spans="1:18" s="155" customFormat="1">
      <c r="A1558" s="150"/>
      <c r="B1558" s="157"/>
      <c r="D1558" s="151"/>
      <c r="E1558" s="595"/>
      <c r="F1558" s="596"/>
      <c r="G1558" s="36"/>
      <c r="H1558" s="36"/>
      <c r="I1558" s="36"/>
      <c r="J1558" s="36"/>
      <c r="K1558" s="36"/>
      <c r="L1558" s="36"/>
      <c r="M1558" s="36"/>
      <c r="N1558" s="36"/>
      <c r="O1558" s="36"/>
      <c r="P1558" s="36"/>
      <c r="Q1558" s="36"/>
      <c r="R1558" s="36"/>
    </row>
    <row r="1559" spans="1:18" s="155" customFormat="1">
      <c r="A1559" s="150"/>
      <c r="B1559" s="157"/>
      <c r="D1559" s="151"/>
      <c r="E1559" s="595"/>
      <c r="F1559" s="596"/>
      <c r="G1559" s="36"/>
      <c r="H1559" s="36"/>
      <c r="I1559" s="36"/>
      <c r="J1559" s="36"/>
      <c r="K1559" s="36"/>
      <c r="L1559" s="36"/>
      <c r="M1559" s="36"/>
      <c r="N1559" s="36"/>
      <c r="O1559" s="36"/>
      <c r="P1559" s="36"/>
      <c r="Q1559" s="36"/>
      <c r="R1559" s="36"/>
    </row>
    <row r="1560" spans="1:18" s="155" customFormat="1">
      <c r="A1560" s="150"/>
      <c r="B1560" s="157"/>
      <c r="D1560" s="151"/>
      <c r="E1560" s="595"/>
      <c r="F1560" s="596"/>
      <c r="G1560" s="36"/>
      <c r="H1560" s="36"/>
      <c r="I1560" s="36"/>
      <c r="J1560" s="36"/>
      <c r="K1560" s="36"/>
      <c r="L1560" s="36"/>
      <c r="M1560" s="36"/>
      <c r="N1560" s="36"/>
      <c r="O1560" s="36"/>
      <c r="P1560" s="36"/>
      <c r="Q1560" s="36"/>
      <c r="R1560" s="36"/>
    </row>
    <row r="1561" spans="1:18" s="155" customFormat="1">
      <c r="A1561" s="150"/>
      <c r="B1561" s="157"/>
      <c r="D1561" s="151"/>
      <c r="E1561" s="595"/>
      <c r="F1561" s="596"/>
      <c r="G1561" s="36"/>
      <c r="H1561" s="36"/>
      <c r="I1561" s="36"/>
      <c r="J1561" s="36"/>
      <c r="K1561" s="36"/>
      <c r="L1561" s="36"/>
      <c r="M1561" s="36"/>
      <c r="N1561" s="36"/>
      <c r="O1561" s="36"/>
      <c r="P1561" s="36"/>
      <c r="Q1561" s="36"/>
      <c r="R1561" s="36"/>
    </row>
    <row r="1562" spans="1:18" s="155" customFormat="1">
      <c r="A1562" s="150"/>
      <c r="B1562" s="157"/>
      <c r="D1562" s="151"/>
      <c r="E1562" s="595"/>
      <c r="F1562" s="596"/>
      <c r="G1562" s="36"/>
      <c r="H1562" s="36"/>
      <c r="I1562" s="36"/>
      <c r="J1562" s="36"/>
      <c r="K1562" s="36"/>
      <c r="L1562" s="36"/>
      <c r="M1562" s="36"/>
      <c r="N1562" s="36"/>
      <c r="O1562" s="36"/>
      <c r="P1562" s="36"/>
      <c r="Q1562" s="36"/>
      <c r="R1562" s="36"/>
    </row>
    <row r="1563" spans="1:18" s="155" customFormat="1">
      <c r="A1563" s="150"/>
      <c r="B1563" s="157"/>
      <c r="D1563" s="151"/>
      <c r="E1563" s="595"/>
      <c r="F1563" s="596"/>
      <c r="G1563" s="36"/>
      <c r="H1563" s="36"/>
      <c r="I1563" s="36"/>
      <c r="J1563" s="36"/>
      <c r="K1563" s="36"/>
      <c r="L1563" s="36"/>
      <c r="M1563" s="36"/>
      <c r="N1563" s="36"/>
      <c r="O1563" s="36"/>
      <c r="P1563" s="36"/>
      <c r="Q1563" s="36"/>
      <c r="R1563" s="36"/>
    </row>
    <row r="1564" spans="1:18" s="155" customFormat="1">
      <c r="A1564" s="150"/>
      <c r="B1564" s="157"/>
      <c r="D1564" s="151"/>
      <c r="E1564" s="595"/>
      <c r="F1564" s="596"/>
      <c r="G1564" s="36"/>
      <c r="H1564" s="36"/>
      <c r="I1564" s="36"/>
      <c r="J1564" s="36"/>
      <c r="K1564" s="36"/>
      <c r="L1564" s="36"/>
      <c r="M1564" s="36"/>
      <c r="N1564" s="36"/>
      <c r="O1564" s="36"/>
      <c r="P1564" s="36"/>
      <c r="Q1564" s="36"/>
      <c r="R1564" s="36"/>
    </row>
    <row r="1565" spans="1:18" s="155" customFormat="1">
      <c r="A1565" s="150"/>
      <c r="B1565" s="157"/>
      <c r="D1565" s="151"/>
      <c r="E1565" s="595"/>
      <c r="F1565" s="596"/>
      <c r="G1565" s="36"/>
      <c r="H1565" s="36"/>
      <c r="I1565" s="36"/>
      <c r="J1565" s="36"/>
      <c r="K1565" s="36"/>
      <c r="L1565" s="36"/>
      <c r="M1565" s="36"/>
      <c r="N1565" s="36"/>
      <c r="O1565" s="36"/>
      <c r="P1565" s="36"/>
      <c r="Q1565" s="36"/>
      <c r="R1565" s="36"/>
    </row>
    <row r="1566" spans="1:18" s="155" customFormat="1">
      <c r="A1566" s="150"/>
      <c r="B1566" s="157"/>
      <c r="D1566" s="151"/>
      <c r="E1566" s="595"/>
      <c r="F1566" s="596"/>
      <c r="G1566" s="36"/>
      <c r="H1566" s="36"/>
      <c r="I1566" s="36"/>
      <c r="J1566" s="36"/>
      <c r="K1566" s="36"/>
      <c r="L1566" s="36"/>
      <c r="M1566" s="36"/>
      <c r="N1566" s="36"/>
      <c r="O1566" s="36"/>
      <c r="P1566" s="36"/>
      <c r="Q1566" s="36"/>
      <c r="R1566" s="36"/>
    </row>
    <row r="1567" spans="1:18" s="155" customFormat="1">
      <c r="A1567" s="150"/>
      <c r="B1567" s="157"/>
      <c r="D1567" s="151"/>
      <c r="E1567" s="595"/>
      <c r="F1567" s="596"/>
      <c r="G1567" s="36"/>
      <c r="H1567" s="36"/>
      <c r="I1567" s="36"/>
      <c r="J1567" s="36"/>
      <c r="K1567" s="36"/>
      <c r="L1567" s="36"/>
      <c r="M1567" s="36"/>
      <c r="N1567" s="36"/>
      <c r="O1567" s="36"/>
      <c r="P1567" s="36"/>
      <c r="Q1567" s="36"/>
      <c r="R1567" s="36"/>
    </row>
    <row r="1568" spans="1:18" s="155" customFormat="1">
      <c r="A1568" s="150"/>
      <c r="B1568" s="157"/>
      <c r="D1568" s="151"/>
      <c r="E1568" s="595"/>
      <c r="F1568" s="596"/>
      <c r="G1568" s="36"/>
      <c r="H1568" s="36"/>
      <c r="I1568" s="36"/>
      <c r="J1568" s="36"/>
      <c r="K1568" s="36"/>
      <c r="L1568" s="36"/>
      <c r="M1568" s="36"/>
      <c r="N1568" s="36"/>
      <c r="O1568" s="36"/>
      <c r="P1568" s="36"/>
      <c r="Q1568" s="36"/>
      <c r="R1568" s="36"/>
    </row>
    <row r="1569" spans="1:18" s="155" customFormat="1">
      <c r="A1569" s="150"/>
      <c r="B1569" s="157"/>
      <c r="D1569" s="151"/>
      <c r="E1569" s="595"/>
      <c r="F1569" s="596"/>
      <c r="G1569" s="36"/>
      <c r="H1569" s="36"/>
      <c r="I1569" s="36"/>
      <c r="J1569" s="36"/>
      <c r="K1569" s="36"/>
      <c r="L1569" s="36"/>
      <c r="M1569" s="36"/>
      <c r="N1569" s="36"/>
      <c r="O1569" s="36"/>
      <c r="P1569" s="36"/>
      <c r="Q1569" s="36"/>
      <c r="R1569" s="36"/>
    </row>
    <row r="1570" spans="1:18" s="155" customFormat="1">
      <c r="A1570" s="150"/>
      <c r="B1570" s="157"/>
      <c r="D1570" s="151"/>
      <c r="E1570" s="595"/>
      <c r="F1570" s="596"/>
      <c r="G1570" s="36"/>
      <c r="H1570" s="36"/>
      <c r="I1570" s="36"/>
      <c r="J1570" s="36"/>
      <c r="K1570" s="36"/>
      <c r="L1570" s="36"/>
      <c r="M1570" s="36"/>
      <c r="N1570" s="36"/>
      <c r="O1570" s="36"/>
      <c r="P1570" s="36"/>
      <c r="Q1570" s="36"/>
      <c r="R1570" s="36"/>
    </row>
    <row r="1571" spans="1:18" s="155" customFormat="1">
      <c r="A1571" s="150"/>
      <c r="B1571" s="157"/>
      <c r="D1571" s="151"/>
      <c r="E1571" s="595"/>
      <c r="F1571" s="596"/>
      <c r="G1571" s="36"/>
      <c r="H1571" s="36"/>
      <c r="I1571" s="36"/>
      <c r="J1571" s="36"/>
      <c r="K1571" s="36"/>
      <c r="L1571" s="36"/>
      <c r="M1571" s="36"/>
      <c r="N1571" s="36"/>
      <c r="O1571" s="36"/>
      <c r="P1571" s="36"/>
      <c r="Q1571" s="36"/>
      <c r="R1571" s="36"/>
    </row>
    <row r="1572" spans="1:18" s="155" customFormat="1">
      <c r="A1572" s="150"/>
      <c r="B1572" s="157"/>
      <c r="D1572" s="151"/>
      <c r="E1572" s="595"/>
      <c r="F1572" s="596"/>
      <c r="G1572" s="36"/>
      <c r="H1572" s="36"/>
      <c r="I1572" s="36"/>
      <c r="J1572" s="36"/>
      <c r="K1572" s="36"/>
      <c r="L1572" s="36"/>
      <c r="M1572" s="36"/>
      <c r="N1572" s="36"/>
      <c r="O1572" s="36"/>
      <c r="P1572" s="36"/>
      <c r="Q1572" s="36"/>
      <c r="R1572" s="36"/>
    </row>
    <row r="1573" spans="1:18" s="155" customFormat="1">
      <c r="A1573" s="150"/>
      <c r="B1573" s="157"/>
      <c r="D1573" s="151"/>
      <c r="E1573" s="595"/>
      <c r="F1573" s="596"/>
      <c r="G1573" s="36"/>
      <c r="H1573" s="36"/>
      <c r="I1573" s="36"/>
      <c r="J1573" s="36"/>
      <c r="K1573" s="36"/>
      <c r="L1573" s="36"/>
      <c r="M1573" s="36"/>
      <c r="N1573" s="36"/>
      <c r="O1573" s="36"/>
      <c r="P1573" s="36"/>
      <c r="Q1573" s="36"/>
      <c r="R1573" s="36"/>
    </row>
    <row r="1574" spans="1:18" s="155" customFormat="1">
      <c r="A1574" s="150"/>
      <c r="B1574" s="157"/>
      <c r="D1574" s="151"/>
      <c r="E1574" s="595"/>
      <c r="F1574" s="596"/>
      <c r="G1574" s="36"/>
      <c r="H1574" s="36"/>
      <c r="I1574" s="36"/>
      <c r="J1574" s="36"/>
      <c r="K1574" s="36"/>
      <c r="L1574" s="36"/>
      <c r="M1574" s="36"/>
      <c r="N1574" s="36"/>
      <c r="O1574" s="36"/>
      <c r="P1574" s="36"/>
      <c r="Q1574" s="36"/>
      <c r="R1574" s="36"/>
    </row>
    <row r="1575" spans="1:18" s="155" customFormat="1">
      <c r="A1575" s="150"/>
      <c r="B1575" s="157"/>
      <c r="D1575" s="151"/>
      <c r="E1575" s="595"/>
      <c r="F1575" s="596"/>
      <c r="G1575" s="36"/>
      <c r="H1575" s="36"/>
      <c r="I1575" s="36"/>
      <c r="J1575" s="36"/>
      <c r="K1575" s="36"/>
      <c r="L1575" s="36"/>
      <c r="M1575" s="36"/>
      <c r="N1575" s="36"/>
      <c r="O1575" s="36"/>
      <c r="P1575" s="36"/>
      <c r="Q1575" s="36"/>
      <c r="R1575" s="36"/>
    </row>
    <row r="1576" spans="1:18" s="155" customFormat="1">
      <c r="A1576" s="150"/>
      <c r="B1576" s="157"/>
      <c r="D1576" s="151"/>
      <c r="E1576" s="595"/>
      <c r="F1576" s="596"/>
      <c r="G1576" s="36"/>
      <c r="H1576" s="36"/>
      <c r="I1576" s="36"/>
      <c r="J1576" s="36"/>
      <c r="K1576" s="36"/>
      <c r="L1576" s="36"/>
      <c r="M1576" s="36"/>
      <c r="N1576" s="36"/>
      <c r="O1576" s="36"/>
      <c r="P1576" s="36"/>
      <c r="Q1576" s="36"/>
      <c r="R1576" s="36"/>
    </row>
    <row r="1577" spans="1:18" s="155" customFormat="1">
      <c r="A1577" s="150"/>
      <c r="B1577" s="157"/>
      <c r="D1577" s="151"/>
      <c r="E1577" s="595"/>
      <c r="F1577" s="596"/>
      <c r="G1577" s="36"/>
      <c r="H1577" s="36"/>
      <c r="I1577" s="36"/>
      <c r="J1577" s="36"/>
      <c r="K1577" s="36"/>
      <c r="L1577" s="36"/>
      <c r="M1577" s="36"/>
      <c r="N1577" s="36"/>
      <c r="O1577" s="36"/>
      <c r="P1577" s="36"/>
      <c r="Q1577" s="36"/>
      <c r="R1577" s="36"/>
    </row>
    <row r="1578" spans="1:18" s="155" customFormat="1">
      <c r="A1578" s="150"/>
      <c r="B1578" s="157"/>
      <c r="D1578" s="151"/>
      <c r="E1578" s="595"/>
      <c r="F1578" s="596"/>
      <c r="G1578" s="36"/>
      <c r="H1578" s="36"/>
      <c r="I1578" s="36"/>
      <c r="J1578" s="36"/>
      <c r="K1578" s="36"/>
      <c r="L1578" s="36"/>
      <c r="M1578" s="36"/>
      <c r="N1578" s="36"/>
      <c r="O1578" s="36"/>
      <c r="P1578" s="36"/>
      <c r="Q1578" s="36"/>
      <c r="R1578" s="36"/>
    </row>
    <row r="1579" spans="1:18" s="155" customFormat="1">
      <c r="A1579" s="150"/>
      <c r="B1579" s="157"/>
      <c r="D1579" s="151"/>
      <c r="E1579" s="595"/>
      <c r="F1579" s="596"/>
      <c r="G1579" s="36"/>
      <c r="H1579" s="36"/>
      <c r="I1579" s="36"/>
      <c r="J1579" s="36"/>
      <c r="K1579" s="36"/>
      <c r="L1579" s="36"/>
      <c r="M1579" s="36"/>
      <c r="N1579" s="36"/>
      <c r="O1579" s="36"/>
      <c r="P1579" s="36"/>
      <c r="Q1579" s="36"/>
      <c r="R1579" s="36"/>
    </row>
    <row r="1580" spans="1:18" s="155" customFormat="1">
      <c r="A1580" s="150"/>
      <c r="B1580" s="157"/>
      <c r="D1580" s="151"/>
      <c r="E1580" s="595"/>
      <c r="F1580" s="596"/>
      <c r="G1580" s="36"/>
      <c r="H1580" s="36"/>
      <c r="I1580" s="36"/>
      <c r="J1580" s="36"/>
      <c r="K1580" s="36"/>
      <c r="L1580" s="36"/>
      <c r="M1580" s="36"/>
      <c r="N1580" s="36"/>
      <c r="O1580" s="36"/>
      <c r="P1580" s="36"/>
      <c r="Q1580" s="36"/>
      <c r="R1580" s="36"/>
    </row>
    <row r="1581" spans="1:18" s="155" customFormat="1">
      <c r="A1581" s="150"/>
      <c r="B1581" s="157"/>
      <c r="D1581" s="151"/>
      <c r="E1581" s="595"/>
      <c r="F1581" s="596"/>
      <c r="G1581" s="36"/>
      <c r="H1581" s="36"/>
      <c r="I1581" s="36"/>
      <c r="J1581" s="36"/>
      <c r="K1581" s="36"/>
      <c r="L1581" s="36"/>
      <c r="M1581" s="36"/>
      <c r="N1581" s="36"/>
      <c r="O1581" s="36"/>
      <c r="P1581" s="36"/>
      <c r="Q1581" s="36"/>
      <c r="R1581" s="36"/>
    </row>
    <row r="1582" spans="1:18" s="155" customFormat="1">
      <c r="A1582" s="150"/>
      <c r="B1582" s="157"/>
      <c r="D1582" s="151"/>
      <c r="E1582" s="595"/>
      <c r="F1582" s="596"/>
      <c r="G1582" s="36"/>
      <c r="H1582" s="36"/>
      <c r="I1582" s="36"/>
      <c r="J1582" s="36"/>
      <c r="K1582" s="36"/>
      <c r="L1582" s="36"/>
      <c r="M1582" s="36"/>
      <c r="N1582" s="36"/>
      <c r="O1582" s="36"/>
      <c r="P1582" s="36"/>
      <c r="Q1582" s="36"/>
      <c r="R1582" s="36"/>
    </row>
    <row r="1583" spans="1:18" s="155" customFormat="1">
      <c r="A1583" s="150"/>
      <c r="B1583" s="157"/>
      <c r="D1583" s="151"/>
      <c r="E1583" s="595"/>
      <c r="F1583" s="596"/>
      <c r="G1583" s="36"/>
      <c r="H1583" s="36"/>
      <c r="I1583" s="36"/>
      <c r="J1583" s="36"/>
      <c r="K1583" s="36"/>
      <c r="L1583" s="36"/>
      <c r="M1583" s="36"/>
      <c r="N1583" s="36"/>
      <c r="O1583" s="36"/>
      <c r="P1583" s="36"/>
      <c r="Q1583" s="36"/>
      <c r="R1583" s="36"/>
    </row>
    <row r="1584" spans="1:18" s="155" customFormat="1">
      <c r="A1584" s="150"/>
      <c r="B1584" s="157"/>
      <c r="D1584" s="151"/>
      <c r="E1584" s="595"/>
      <c r="F1584" s="596"/>
      <c r="G1584" s="36"/>
      <c r="H1584" s="36"/>
      <c r="I1584" s="36"/>
      <c r="J1584" s="36"/>
      <c r="K1584" s="36"/>
      <c r="L1584" s="36"/>
      <c r="M1584" s="36"/>
      <c r="N1584" s="36"/>
      <c r="O1584" s="36"/>
      <c r="P1584" s="36"/>
      <c r="Q1584" s="36"/>
      <c r="R1584" s="36"/>
    </row>
    <row r="1585" spans="1:18" s="155" customFormat="1">
      <c r="A1585" s="150"/>
      <c r="B1585" s="157"/>
      <c r="D1585" s="151"/>
      <c r="E1585" s="595"/>
      <c r="F1585" s="596"/>
      <c r="G1585" s="36"/>
      <c r="H1585" s="36"/>
      <c r="I1585" s="36"/>
      <c r="J1585" s="36"/>
      <c r="K1585" s="36"/>
      <c r="L1585" s="36"/>
      <c r="M1585" s="36"/>
      <c r="N1585" s="36"/>
      <c r="O1585" s="36"/>
      <c r="P1585" s="36"/>
      <c r="Q1585" s="36"/>
      <c r="R1585" s="36"/>
    </row>
    <row r="1586" spans="1:18" s="155" customFormat="1">
      <c r="A1586" s="150"/>
      <c r="B1586" s="157"/>
      <c r="D1586" s="151"/>
      <c r="E1586" s="595"/>
      <c r="F1586" s="596"/>
      <c r="G1586" s="36"/>
      <c r="H1586" s="36"/>
      <c r="I1586" s="36"/>
      <c r="J1586" s="36"/>
      <c r="K1586" s="36"/>
      <c r="L1586" s="36"/>
      <c r="M1586" s="36"/>
      <c r="N1586" s="36"/>
      <c r="O1586" s="36"/>
      <c r="P1586" s="36"/>
      <c r="Q1586" s="36"/>
      <c r="R1586" s="36"/>
    </row>
    <row r="1587" spans="1:18" s="155" customFormat="1">
      <c r="A1587" s="150"/>
      <c r="B1587" s="157"/>
      <c r="D1587" s="151"/>
      <c r="E1587" s="595"/>
      <c r="F1587" s="596"/>
      <c r="G1587" s="36"/>
      <c r="H1587" s="36"/>
      <c r="I1587" s="36"/>
      <c r="J1587" s="36"/>
      <c r="K1587" s="36"/>
      <c r="L1587" s="36"/>
      <c r="M1587" s="36"/>
      <c r="N1587" s="36"/>
      <c r="O1587" s="36"/>
      <c r="P1587" s="36"/>
      <c r="Q1587" s="36"/>
      <c r="R1587" s="36"/>
    </row>
    <row r="1588" spans="1:18" s="155" customFormat="1">
      <c r="A1588" s="150"/>
      <c r="B1588" s="157"/>
      <c r="D1588" s="151"/>
      <c r="E1588" s="595"/>
      <c r="F1588" s="596"/>
      <c r="G1588" s="36"/>
      <c r="H1588" s="36"/>
      <c r="I1588" s="36"/>
      <c r="J1588" s="36"/>
      <c r="K1588" s="36"/>
      <c r="L1588" s="36"/>
      <c r="M1588" s="36"/>
      <c r="N1588" s="36"/>
      <c r="O1588" s="36"/>
      <c r="P1588" s="36"/>
      <c r="Q1588" s="36"/>
      <c r="R1588" s="36"/>
    </row>
    <row r="1589" spans="1:18" s="155" customFormat="1">
      <c r="A1589" s="150"/>
      <c r="B1589" s="157"/>
      <c r="D1589" s="151"/>
      <c r="E1589" s="595"/>
      <c r="F1589" s="596"/>
      <c r="G1589" s="36"/>
      <c r="H1589" s="36"/>
      <c r="I1589" s="36"/>
      <c r="J1589" s="36"/>
      <c r="K1589" s="36"/>
      <c r="L1589" s="36"/>
      <c r="M1589" s="36"/>
      <c r="N1589" s="36"/>
      <c r="O1589" s="36"/>
      <c r="P1589" s="36"/>
      <c r="Q1589" s="36"/>
      <c r="R1589" s="36"/>
    </row>
    <row r="1590" spans="1:18" s="155" customFormat="1">
      <c r="A1590" s="150"/>
      <c r="B1590" s="157"/>
      <c r="D1590" s="151"/>
      <c r="E1590" s="595"/>
      <c r="F1590" s="596"/>
      <c r="G1590" s="36"/>
      <c r="H1590" s="36"/>
      <c r="I1590" s="36"/>
      <c r="J1590" s="36"/>
      <c r="K1590" s="36"/>
      <c r="L1590" s="36"/>
      <c r="M1590" s="36"/>
      <c r="N1590" s="36"/>
      <c r="O1590" s="36"/>
      <c r="P1590" s="36"/>
      <c r="Q1590" s="36"/>
      <c r="R1590" s="36"/>
    </row>
    <row r="1591" spans="1:18" s="155" customFormat="1">
      <c r="A1591" s="150"/>
      <c r="B1591" s="157"/>
      <c r="D1591" s="151"/>
      <c r="E1591" s="595"/>
      <c r="F1591" s="596"/>
      <c r="G1591" s="36"/>
      <c r="H1591" s="36"/>
      <c r="I1591" s="36"/>
      <c r="J1591" s="36"/>
      <c r="K1591" s="36"/>
      <c r="L1591" s="36"/>
      <c r="M1591" s="36"/>
      <c r="N1591" s="36"/>
      <c r="O1591" s="36"/>
      <c r="P1591" s="36"/>
      <c r="Q1591" s="36"/>
      <c r="R1591" s="36"/>
    </row>
    <row r="1592" spans="1:18" s="155" customFormat="1">
      <c r="A1592" s="150"/>
      <c r="B1592" s="157"/>
      <c r="D1592" s="151"/>
      <c r="E1592" s="595"/>
      <c r="F1592" s="596"/>
      <c r="G1592" s="36"/>
      <c r="H1592" s="36"/>
      <c r="I1592" s="36"/>
      <c r="J1592" s="36"/>
      <c r="K1592" s="36"/>
      <c r="L1592" s="36"/>
      <c r="M1592" s="36"/>
      <c r="N1592" s="36"/>
      <c r="O1592" s="36"/>
      <c r="P1592" s="36"/>
      <c r="Q1592" s="36"/>
      <c r="R1592" s="36"/>
    </row>
    <row r="1593" spans="1:18" s="155" customFormat="1">
      <c r="A1593" s="150"/>
      <c r="B1593" s="157"/>
      <c r="D1593" s="151"/>
      <c r="E1593" s="595"/>
      <c r="F1593" s="596"/>
      <c r="G1593" s="36"/>
      <c r="H1593" s="36"/>
      <c r="I1593" s="36"/>
      <c r="J1593" s="36"/>
      <c r="K1593" s="36"/>
      <c r="L1593" s="36"/>
      <c r="M1593" s="36"/>
      <c r="N1593" s="36"/>
      <c r="O1593" s="36"/>
      <c r="P1593" s="36"/>
      <c r="Q1593" s="36"/>
      <c r="R1593" s="36"/>
    </row>
    <row r="1594" spans="1:18" s="155" customFormat="1">
      <c r="A1594" s="150"/>
      <c r="B1594" s="157"/>
      <c r="D1594" s="151"/>
      <c r="E1594" s="595"/>
      <c r="F1594" s="596"/>
      <c r="G1594" s="36"/>
      <c r="H1594" s="36"/>
      <c r="I1594" s="36"/>
      <c r="J1594" s="36"/>
      <c r="K1594" s="36"/>
      <c r="L1594" s="36"/>
      <c r="M1594" s="36"/>
      <c r="N1594" s="36"/>
      <c r="O1594" s="36"/>
      <c r="P1594" s="36"/>
      <c r="Q1594" s="36"/>
      <c r="R1594" s="36"/>
    </row>
    <row r="1595" spans="1:18" s="155" customFormat="1">
      <c r="A1595" s="150"/>
      <c r="B1595" s="157"/>
      <c r="D1595" s="151"/>
      <c r="E1595" s="595"/>
      <c r="F1595" s="596"/>
      <c r="G1595" s="36"/>
      <c r="H1595" s="36"/>
      <c r="I1595" s="36"/>
      <c r="J1595" s="36"/>
      <c r="K1595" s="36"/>
      <c r="L1595" s="36"/>
      <c r="M1595" s="36"/>
      <c r="N1595" s="36"/>
      <c r="O1595" s="36"/>
      <c r="P1595" s="36"/>
      <c r="Q1595" s="36"/>
      <c r="R1595" s="36"/>
    </row>
    <row r="1596" spans="1:18" s="155" customFormat="1">
      <c r="A1596" s="150"/>
      <c r="B1596" s="157"/>
      <c r="D1596" s="151"/>
      <c r="E1596" s="595"/>
      <c r="F1596" s="596"/>
      <c r="G1596" s="36"/>
      <c r="H1596" s="36"/>
      <c r="I1596" s="36"/>
      <c r="J1596" s="36"/>
      <c r="K1596" s="36"/>
      <c r="L1596" s="36"/>
      <c r="M1596" s="36"/>
      <c r="N1596" s="36"/>
      <c r="O1596" s="36"/>
      <c r="P1596" s="36"/>
      <c r="Q1596" s="36"/>
      <c r="R1596" s="36"/>
    </row>
    <row r="1597" spans="1:18" s="155" customFormat="1">
      <c r="A1597" s="150"/>
      <c r="B1597" s="157"/>
      <c r="D1597" s="151"/>
      <c r="E1597" s="595"/>
      <c r="F1597" s="596"/>
      <c r="G1597" s="36"/>
      <c r="H1597" s="36"/>
      <c r="I1597" s="36"/>
      <c r="J1597" s="36"/>
      <c r="K1597" s="36"/>
      <c r="L1597" s="36"/>
      <c r="M1597" s="36"/>
      <c r="N1597" s="36"/>
      <c r="O1597" s="36"/>
      <c r="P1597" s="36"/>
      <c r="Q1597" s="36"/>
      <c r="R1597" s="36"/>
    </row>
    <row r="1598" spans="1:18" s="155" customFormat="1">
      <c r="A1598" s="150"/>
      <c r="B1598" s="157"/>
      <c r="D1598" s="151"/>
      <c r="E1598" s="595"/>
      <c r="F1598" s="596"/>
      <c r="G1598" s="36"/>
      <c r="H1598" s="36"/>
      <c r="I1598" s="36"/>
      <c r="J1598" s="36"/>
      <c r="K1598" s="36"/>
      <c r="L1598" s="36"/>
      <c r="M1598" s="36"/>
      <c r="N1598" s="36"/>
      <c r="O1598" s="36"/>
      <c r="P1598" s="36"/>
      <c r="Q1598" s="36"/>
      <c r="R1598" s="36"/>
    </row>
    <row r="1599" spans="1:18" s="155" customFormat="1">
      <c r="A1599" s="150"/>
      <c r="B1599" s="157"/>
      <c r="D1599" s="151"/>
      <c r="E1599" s="595"/>
      <c r="F1599" s="596"/>
      <c r="G1599" s="36"/>
      <c r="H1599" s="36"/>
      <c r="I1599" s="36"/>
      <c r="J1599" s="36"/>
      <c r="K1599" s="36"/>
      <c r="L1599" s="36"/>
      <c r="M1599" s="36"/>
      <c r="N1599" s="36"/>
      <c r="O1599" s="36"/>
      <c r="P1599" s="36"/>
      <c r="Q1599" s="36"/>
      <c r="R1599" s="36"/>
    </row>
    <row r="1600" spans="1:18" s="155" customFormat="1">
      <c r="A1600" s="150"/>
      <c r="B1600" s="157"/>
      <c r="D1600" s="151"/>
      <c r="E1600" s="595"/>
      <c r="F1600" s="596"/>
      <c r="G1600" s="36"/>
      <c r="H1600" s="36"/>
      <c r="I1600" s="36"/>
      <c r="J1600" s="36"/>
      <c r="K1600" s="36"/>
      <c r="L1600" s="36"/>
      <c r="M1600" s="36"/>
      <c r="N1600" s="36"/>
      <c r="O1600" s="36"/>
      <c r="P1600" s="36"/>
      <c r="Q1600" s="36"/>
      <c r="R1600" s="36"/>
    </row>
    <row r="1601" spans="1:18" s="155" customFormat="1">
      <c r="A1601" s="150"/>
      <c r="B1601" s="157"/>
      <c r="D1601" s="151"/>
      <c r="E1601" s="595"/>
      <c r="F1601" s="596"/>
      <c r="G1601" s="36"/>
      <c r="H1601" s="36"/>
      <c r="I1601" s="36"/>
      <c r="J1601" s="36"/>
      <c r="K1601" s="36"/>
      <c r="L1601" s="36"/>
      <c r="M1601" s="36"/>
      <c r="N1601" s="36"/>
      <c r="O1601" s="36"/>
      <c r="P1601" s="36"/>
      <c r="Q1601" s="36"/>
      <c r="R1601" s="36"/>
    </row>
    <row r="1602" spans="1:18" s="155" customFormat="1">
      <c r="A1602" s="150"/>
      <c r="B1602" s="157"/>
      <c r="D1602" s="151"/>
      <c r="E1602" s="595"/>
      <c r="F1602" s="596"/>
      <c r="G1602" s="36"/>
      <c r="H1602" s="36"/>
      <c r="I1602" s="36"/>
      <c r="J1602" s="36"/>
      <c r="K1602" s="36"/>
      <c r="L1602" s="36"/>
      <c r="M1602" s="36"/>
      <c r="N1602" s="36"/>
      <c r="O1602" s="36"/>
      <c r="P1602" s="36"/>
      <c r="Q1602" s="36"/>
      <c r="R1602" s="36"/>
    </row>
    <row r="1603" spans="1:18" s="155" customFormat="1">
      <c r="A1603" s="150"/>
      <c r="B1603" s="157"/>
      <c r="D1603" s="151"/>
      <c r="E1603" s="595"/>
      <c r="F1603" s="596"/>
      <c r="G1603" s="36"/>
      <c r="H1603" s="36"/>
      <c r="I1603" s="36"/>
      <c r="J1603" s="36"/>
      <c r="K1603" s="36"/>
      <c r="L1603" s="36"/>
      <c r="M1603" s="36"/>
      <c r="N1603" s="36"/>
      <c r="O1603" s="36"/>
      <c r="P1603" s="36"/>
      <c r="Q1603" s="36"/>
      <c r="R1603" s="36"/>
    </row>
    <row r="1604" spans="1:18" s="155" customFormat="1">
      <c r="A1604" s="150"/>
      <c r="B1604" s="157"/>
      <c r="D1604" s="151"/>
      <c r="E1604" s="595"/>
      <c r="F1604" s="596"/>
      <c r="G1604" s="36"/>
      <c r="H1604" s="36"/>
      <c r="I1604" s="36"/>
      <c r="J1604" s="36"/>
      <c r="K1604" s="36"/>
      <c r="L1604" s="36"/>
      <c r="M1604" s="36"/>
      <c r="N1604" s="36"/>
      <c r="O1604" s="36"/>
      <c r="P1604" s="36"/>
      <c r="Q1604" s="36"/>
      <c r="R1604" s="36"/>
    </row>
    <row r="1605" spans="1:18" s="155" customFormat="1">
      <c r="A1605" s="150"/>
      <c r="B1605" s="157"/>
      <c r="D1605" s="151"/>
      <c r="E1605" s="595"/>
      <c r="F1605" s="596"/>
      <c r="G1605" s="36"/>
      <c r="H1605" s="36"/>
      <c r="I1605" s="36"/>
      <c r="J1605" s="36"/>
      <c r="K1605" s="36"/>
      <c r="L1605" s="36"/>
      <c r="M1605" s="36"/>
      <c r="N1605" s="36"/>
      <c r="O1605" s="36"/>
      <c r="P1605" s="36"/>
      <c r="Q1605" s="36"/>
      <c r="R1605" s="36"/>
    </row>
    <row r="1606" spans="1:18" s="155" customFormat="1">
      <c r="A1606" s="150"/>
      <c r="B1606" s="157"/>
      <c r="D1606" s="151"/>
      <c r="E1606" s="595"/>
      <c r="F1606" s="596"/>
      <c r="G1606" s="36"/>
      <c r="H1606" s="36"/>
      <c r="I1606" s="36"/>
      <c r="J1606" s="36"/>
      <c r="K1606" s="36"/>
      <c r="L1606" s="36"/>
      <c r="M1606" s="36"/>
      <c r="N1606" s="36"/>
      <c r="O1606" s="36"/>
      <c r="P1606" s="36"/>
      <c r="Q1606" s="36"/>
      <c r="R1606" s="36"/>
    </row>
    <row r="1607" spans="1:18" s="155" customFormat="1">
      <c r="A1607" s="150"/>
      <c r="B1607" s="157"/>
      <c r="D1607" s="151"/>
      <c r="E1607" s="595"/>
      <c r="F1607" s="596"/>
      <c r="G1607" s="36"/>
      <c r="H1607" s="36"/>
      <c r="I1607" s="36"/>
      <c r="J1607" s="36"/>
      <c r="K1607" s="36"/>
      <c r="L1607" s="36"/>
      <c r="M1607" s="36"/>
      <c r="N1607" s="36"/>
      <c r="O1607" s="36"/>
      <c r="P1607" s="36"/>
      <c r="Q1607" s="36"/>
      <c r="R1607" s="36"/>
    </row>
    <row r="1608" spans="1:18" s="155" customFormat="1">
      <c r="A1608" s="150"/>
      <c r="B1608" s="157"/>
      <c r="D1608" s="151"/>
      <c r="E1608" s="595"/>
      <c r="F1608" s="596"/>
      <c r="G1608" s="36"/>
      <c r="H1608" s="36"/>
      <c r="I1608" s="36"/>
      <c r="J1608" s="36"/>
      <c r="K1608" s="36"/>
      <c r="L1608" s="36"/>
      <c r="M1608" s="36"/>
      <c r="N1608" s="36"/>
      <c r="O1608" s="36"/>
      <c r="P1608" s="36"/>
      <c r="Q1608" s="36"/>
      <c r="R1608" s="36"/>
    </row>
    <row r="1609" spans="1:18" s="155" customFormat="1">
      <c r="A1609" s="150"/>
      <c r="B1609" s="157"/>
      <c r="D1609" s="151"/>
      <c r="E1609" s="595"/>
      <c r="F1609" s="596"/>
      <c r="G1609" s="36"/>
      <c r="H1609" s="36"/>
      <c r="I1609" s="36"/>
      <c r="J1609" s="36"/>
      <c r="K1609" s="36"/>
      <c r="L1609" s="36"/>
      <c r="M1609" s="36"/>
      <c r="N1609" s="36"/>
      <c r="O1609" s="36"/>
      <c r="P1609" s="36"/>
      <c r="Q1609" s="36"/>
      <c r="R1609" s="36"/>
    </row>
    <row r="1610" spans="1:18" s="155" customFormat="1">
      <c r="A1610" s="150"/>
      <c r="B1610" s="157"/>
      <c r="D1610" s="151"/>
      <c r="E1610" s="595"/>
      <c r="F1610" s="596"/>
      <c r="G1610" s="36"/>
      <c r="H1610" s="36"/>
      <c r="I1610" s="36"/>
      <c r="J1610" s="36"/>
      <c r="K1610" s="36"/>
      <c r="L1610" s="36"/>
      <c r="M1610" s="36"/>
      <c r="N1610" s="36"/>
      <c r="O1610" s="36"/>
      <c r="P1610" s="36"/>
      <c r="Q1610" s="36"/>
      <c r="R1610" s="36"/>
    </row>
    <row r="1611" spans="1:18" s="155" customFormat="1">
      <c r="A1611" s="150"/>
      <c r="B1611" s="157"/>
      <c r="D1611" s="151"/>
      <c r="E1611" s="595"/>
      <c r="F1611" s="596"/>
      <c r="G1611" s="36"/>
      <c r="H1611" s="36"/>
      <c r="I1611" s="36"/>
      <c r="J1611" s="36"/>
      <c r="K1611" s="36"/>
      <c r="L1611" s="36"/>
      <c r="M1611" s="36"/>
      <c r="N1611" s="36"/>
      <c r="O1611" s="36"/>
      <c r="P1611" s="36"/>
      <c r="Q1611" s="36"/>
      <c r="R1611" s="36"/>
    </row>
    <row r="1612" spans="1:18" s="155" customFormat="1">
      <c r="A1612" s="150"/>
      <c r="B1612" s="157"/>
      <c r="D1612" s="151"/>
      <c r="E1612" s="595"/>
      <c r="F1612" s="596"/>
      <c r="G1612" s="36"/>
      <c r="H1612" s="36"/>
      <c r="I1612" s="36"/>
      <c r="J1612" s="36"/>
      <c r="K1612" s="36"/>
      <c r="L1612" s="36"/>
      <c r="M1612" s="36"/>
      <c r="N1612" s="36"/>
      <c r="O1612" s="36"/>
      <c r="P1612" s="36"/>
      <c r="Q1612" s="36"/>
      <c r="R1612" s="36"/>
    </row>
    <row r="1613" spans="1:18" s="155" customFormat="1">
      <c r="A1613" s="150"/>
      <c r="B1613" s="157"/>
      <c r="D1613" s="151"/>
      <c r="E1613" s="595"/>
      <c r="F1613" s="596"/>
      <c r="G1613" s="36"/>
      <c r="H1613" s="36"/>
      <c r="I1613" s="36"/>
      <c r="J1613" s="36"/>
      <c r="K1613" s="36"/>
      <c r="L1613" s="36"/>
      <c r="M1613" s="36"/>
      <c r="N1613" s="36"/>
      <c r="O1613" s="36"/>
      <c r="P1613" s="36"/>
      <c r="Q1613" s="36"/>
      <c r="R1613" s="36"/>
    </row>
    <row r="1614" spans="1:18" s="155" customFormat="1">
      <c r="A1614" s="150"/>
      <c r="B1614" s="157"/>
      <c r="D1614" s="151"/>
      <c r="E1614" s="595"/>
      <c r="F1614" s="596"/>
      <c r="G1614" s="36"/>
      <c r="H1614" s="36"/>
      <c r="I1614" s="36"/>
      <c r="J1614" s="36"/>
      <c r="K1614" s="36"/>
      <c r="L1614" s="36"/>
      <c r="M1614" s="36"/>
      <c r="N1614" s="36"/>
      <c r="O1614" s="36"/>
      <c r="P1614" s="36"/>
      <c r="Q1614" s="36"/>
      <c r="R1614" s="36"/>
    </row>
    <row r="1615" spans="1:18" s="155" customFormat="1">
      <c r="A1615" s="150"/>
      <c r="B1615" s="157"/>
      <c r="D1615" s="151"/>
      <c r="E1615" s="595"/>
      <c r="F1615" s="596"/>
      <c r="G1615" s="36"/>
      <c r="H1615" s="36"/>
      <c r="I1615" s="36"/>
      <c r="J1615" s="36"/>
      <c r="K1615" s="36"/>
      <c r="L1615" s="36"/>
      <c r="M1615" s="36"/>
      <c r="N1615" s="36"/>
      <c r="O1615" s="36"/>
      <c r="P1615" s="36"/>
      <c r="Q1615" s="36"/>
      <c r="R1615" s="36"/>
    </row>
    <row r="1616" spans="1:18" s="155" customFormat="1">
      <c r="A1616" s="150"/>
      <c r="B1616" s="157"/>
      <c r="D1616" s="151"/>
      <c r="E1616" s="595"/>
      <c r="F1616" s="596"/>
      <c r="G1616" s="36"/>
      <c r="H1616" s="36"/>
      <c r="I1616" s="36"/>
      <c r="J1616" s="36"/>
      <c r="K1616" s="36"/>
      <c r="L1616" s="36"/>
      <c r="M1616" s="36"/>
      <c r="N1616" s="36"/>
      <c r="O1616" s="36"/>
      <c r="P1616" s="36"/>
      <c r="Q1616" s="36"/>
      <c r="R1616" s="36"/>
    </row>
    <row r="1617" spans="1:18" s="155" customFormat="1">
      <c r="A1617" s="150"/>
      <c r="B1617" s="157"/>
      <c r="D1617" s="151"/>
      <c r="E1617" s="595"/>
      <c r="F1617" s="596"/>
      <c r="G1617" s="36"/>
      <c r="H1617" s="36"/>
      <c r="I1617" s="36"/>
      <c r="J1617" s="36"/>
      <c r="K1617" s="36"/>
      <c r="L1617" s="36"/>
      <c r="M1617" s="36"/>
      <c r="N1617" s="36"/>
      <c r="O1617" s="36"/>
      <c r="P1617" s="36"/>
      <c r="Q1617" s="36"/>
      <c r="R1617" s="36"/>
    </row>
    <row r="1618" spans="1:18" s="155" customFormat="1">
      <c r="A1618" s="150"/>
      <c r="B1618" s="157"/>
      <c r="D1618" s="151"/>
      <c r="E1618" s="595"/>
      <c r="F1618" s="596"/>
      <c r="G1618" s="36"/>
      <c r="H1618" s="36"/>
      <c r="I1618" s="36"/>
      <c r="J1618" s="36"/>
      <c r="K1618" s="36"/>
      <c r="L1618" s="36"/>
      <c r="M1618" s="36"/>
      <c r="N1618" s="36"/>
      <c r="O1618" s="36"/>
      <c r="P1618" s="36"/>
      <c r="Q1618" s="36"/>
      <c r="R1618" s="36"/>
    </row>
    <row r="1619" spans="1:18" s="155" customFormat="1">
      <c r="A1619" s="150"/>
      <c r="B1619" s="157"/>
      <c r="D1619" s="151"/>
      <c r="E1619" s="595"/>
      <c r="F1619" s="596"/>
      <c r="G1619" s="36"/>
      <c r="H1619" s="36"/>
      <c r="I1619" s="36"/>
      <c r="J1619" s="36"/>
      <c r="K1619" s="36"/>
      <c r="L1619" s="36"/>
      <c r="M1619" s="36"/>
      <c r="N1619" s="36"/>
      <c r="O1619" s="36"/>
      <c r="P1619" s="36"/>
      <c r="Q1619" s="36"/>
      <c r="R1619" s="36"/>
    </row>
    <row r="1620" spans="1:18" s="155" customFormat="1">
      <c r="A1620" s="150"/>
      <c r="B1620" s="157"/>
      <c r="D1620" s="151"/>
      <c r="E1620" s="595"/>
      <c r="F1620" s="596"/>
      <c r="G1620" s="36"/>
      <c r="H1620" s="36"/>
      <c r="I1620" s="36"/>
      <c r="J1620" s="36"/>
      <c r="K1620" s="36"/>
      <c r="L1620" s="36"/>
      <c r="M1620" s="36"/>
      <c r="N1620" s="36"/>
      <c r="O1620" s="36"/>
      <c r="P1620" s="36"/>
      <c r="Q1620" s="36"/>
      <c r="R1620" s="36"/>
    </row>
    <row r="1621" spans="1:18" s="155" customFormat="1">
      <c r="A1621" s="150"/>
      <c r="B1621" s="157"/>
      <c r="D1621" s="151"/>
      <c r="E1621" s="595"/>
      <c r="F1621" s="596"/>
      <c r="G1621" s="36"/>
      <c r="H1621" s="36"/>
      <c r="I1621" s="36"/>
      <c r="J1621" s="36"/>
      <c r="K1621" s="36"/>
      <c r="L1621" s="36"/>
      <c r="M1621" s="36"/>
      <c r="N1621" s="36"/>
      <c r="O1621" s="36"/>
      <c r="P1621" s="36"/>
      <c r="Q1621" s="36"/>
      <c r="R1621" s="36"/>
    </row>
    <row r="1622" spans="1:18" s="155" customFormat="1">
      <c r="A1622" s="150"/>
      <c r="B1622" s="157"/>
      <c r="D1622" s="151"/>
      <c r="E1622" s="595"/>
      <c r="F1622" s="596"/>
      <c r="G1622" s="36"/>
      <c r="H1622" s="36"/>
      <c r="I1622" s="36"/>
      <c r="J1622" s="36"/>
      <c r="K1622" s="36"/>
      <c r="L1622" s="36"/>
      <c r="M1622" s="36"/>
      <c r="N1622" s="36"/>
      <c r="O1622" s="36"/>
      <c r="P1622" s="36"/>
      <c r="Q1622" s="36"/>
      <c r="R1622" s="36"/>
    </row>
    <row r="1623" spans="1:18" s="155" customFormat="1">
      <c r="A1623" s="150"/>
      <c r="B1623" s="157"/>
      <c r="D1623" s="151"/>
      <c r="E1623" s="595"/>
      <c r="F1623" s="596"/>
      <c r="G1623" s="36"/>
      <c r="H1623" s="36"/>
      <c r="I1623" s="36"/>
      <c r="J1623" s="36"/>
      <c r="K1623" s="36"/>
      <c r="L1623" s="36"/>
      <c r="M1623" s="36"/>
      <c r="N1623" s="36"/>
      <c r="O1623" s="36"/>
      <c r="P1623" s="36"/>
      <c r="Q1623" s="36"/>
      <c r="R1623" s="36"/>
    </row>
    <row r="1624" spans="1:18" s="155" customFormat="1">
      <c r="A1624" s="150"/>
      <c r="B1624" s="157"/>
      <c r="D1624" s="151"/>
      <c r="E1624" s="595"/>
      <c r="F1624" s="596"/>
      <c r="G1624" s="36"/>
      <c r="H1624" s="36"/>
      <c r="I1624" s="36"/>
      <c r="J1624" s="36"/>
      <c r="K1624" s="36"/>
      <c r="L1624" s="36"/>
      <c r="M1624" s="36"/>
      <c r="N1624" s="36"/>
      <c r="O1624" s="36"/>
      <c r="P1624" s="36"/>
      <c r="Q1624" s="36"/>
      <c r="R1624" s="36"/>
    </row>
    <row r="1625" spans="1:18" s="155" customFormat="1">
      <c r="A1625" s="150"/>
      <c r="B1625" s="157"/>
      <c r="D1625" s="151"/>
      <c r="E1625" s="595"/>
      <c r="F1625" s="596"/>
      <c r="G1625" s="36"/>
      <c r="H1625" s="36"/>
      <c r="I1625" s="36"/>
      <c r="J1625" s="36"/>
      <c r="K1625" s="36"/>
      <c r="L1625" s="36"/>
      <c r="M1625" s="36"/>
      <c r="N1625" s="36"/>
      <c r="O1625" s="36"/>
      <c r="P1625" s="36"/>
      <c r="Q1625" s="36"/>
      <c r="R1625" s="36"/>
    </row>
    <row r="1626" spans="1:18" s="155" customFormat="1">
      <c r="A1626" s="150"/>
      <c r="B1626" s="157"/>
      <c r="D1626" s="151"/>
      <c r="E1626" s="595"/>
      <c r="F1626" s="596"/>
      <c r="G1626" s="36"/>
      <c r="H1626" s="36"/>
      <c r="I1626" s="36"/>
      <c r="J1626" s="36"/>
      <c r="K1626" s="36"/>
      <c r="L1626" s="36"/>
      <c r="M1626" s="36"/>
      <c r="N1626" s="36"/>
      <c r="O1626" s="36"/>
      <c r="P1626" s="36"/>
      <c r="Q1626" s="36"/>
      <c r="R1626" s="36"/>
    </row>
    <row r="1627" spans="1:18" s="155" customFormat="1">
      <c r="A1627" s="150"/>
      <c r="B1627" s="157"/>
      <c r="D1627" s="151"/>
      <c r="E1627" s="595"/>
      <c r="F1627" s="596"/>
      <c r="G1627" s="36"/>
      <c r="H1627" s="36"/>
      <c r="I1627" s="36"/>
      <c r="J1627" s="36"/>
      <c r="K1627" s="36"/>
      <c r="L1627" s="36"/>
      <c r="M1627" s="36"/>
      <c r="N1627" s="36"/>
      <c r="O1627" s="36"/>
      <c r="P1627" s="36"/>
      <c r="Q1627" s="36"/>
      <c r="R1627" s="36"/>
    </row>
    <row r="1628" spans="1:18" s="155" customFormat="1">
      <c r="A1628" s="150"/>
      <c r="B1628" s="157"/>
      <c r="D1628" s="151"/>
      <c r="E1628" s="595"/>
      <c r="F1628" s="596"/>
      <c r="G1628" s="36"/>
      <c r="H1628" s="36"/>
      <c r="I1628" s="36"/>
      <c r="J1628" s="36"/>
      <c r="K1628" s="36"/>
      <c r="L1628" s="36"/>
      <c r="M1628" s="36"/>
      <c r="N1628" s="36"/>
      <c r="O1628" s="36"/>
      <c r="P1628" s="36"/>
      <c r="Q1628" s="36"/>
      <c r="R1628" s="36"/>
    </row>
    <row r="1629" spans="1:18" s="155" customFormat="1">
      <c r="A1629" s="150"/>
      <c r="B1629" s="157"/>
      <c r="D1629" s="151"/>
      <c r="E1629" s="595"/>
      <c r="F1629" s="596"/>
      <c r="G1629" s="36"/>
      <c r="H1629" s="36"/>
      <c r="I1629" s="36"/>
      <c r="J1629" s="36"/>
      <c r="K1629" s="36"/>
      <c r="L1629" s="36"/>
      <c r="M1629" s="36"/>
      <c r="N1629" s="36"/>
      <c r="O1629" s="36"/>
      <c r="P1629" s="36"/>
      <c r="Q1629" s="36"/>
      <c r="R1629" s="36"/>
    </row>
    <row r="1630" spans="1:18" s="155" customFormat="1">
      <c r="A1630" s="150"/>
      <c r="B1630" s="157"/>
      <c r="D1630" s="151"/>
      <c r="E1630" s="595"/>
      <c r="F1630" s="596"/>
      <c r="G1630" s="36"/>
      <c r="H1630" s="36"/>
      <c r="I1630" s="36"/>
      <c r="J1630" s="36"/>
      <c r="K1630" s="36"/>
      <c r="L1630" s="36"/>
      <c r="M1630" s="36"/>
      <c r="N1630" s="36"/>
      <c r="O1630" s="36"/>
      <c r="P1630" s="36"/>
      <c r="Q1630" s="36"/>
      <c r="R1630" s="36"/>
    </row>
    <row r="1631" spans="1:18" s="155" customFormat="1">
      <c r="A1631" s="150"/>
      <c r="B1631" s="157"/>
      <c r="D1631" s="151"/>
      <c r="E1631" s="595"/>
      <c r="F1631" s="596"/>
      <c r="G1631" s="36"/>
      <c r="H1631" s="36"/>
      <c r="I1631" s="36"/>
      <c r="J1631" s="36"/>
      <c r="K1631" s="36"/>
      <c r="L1631" s="36"/>
      <c r="M1631" s="36"/>
      <c r="N1631" s="36"/>
      <c r="O1631" s="36"/>
      <c r="P1631" s="36"/>
      <c r="Q1631" s="36"/>
      <c r="R1631" s="36"/>
    </row>
    <row r="1632" spans="1:18" s="155" customFormat="1">
      <c r="A1632" s="150"/>
      <c r="B1632" s="157"/>
      <c r="D1632" s="151"/>
      <c r="E1632" s="595"/>
      <c r="F1632" s="596"/>
      <c r="G1632" s="36"/>
      <c r="H1632" s="36"/>
      <c r="I1632" s="36"/>
      <c r="J1632" s="36"/>
      <c r="K1632" s="36"/>
      <c r="L1632" s="36"/>
      <c r="M1632" s="36"/>
      <c r="N1632" s="36"/>
      <c r="O1632" s="36"/>
      <c r="P1632" s="36"/>
      <c r="Q1632" s="36"/>
      <c r="R1632" s="36"/>
    </row>
    <row r="1633" spans="1:18" s="155" customFormat="1">
      <c r="A1633" s="150"/>
      <c r="B1633" s="157"/>
      <c r="D1633" s="151"/>
      <c r="E1633" s="595"/>
      <c r="F1633" s="596"/>
      <c r="G1633" s="36"/>
      <c r="H1633" s="36"/>
      <c r="I1633" s="36"/>
      <c r="J1633" s="36"/>
      <c r="K1633" s="36"/>
      <c r="L1633" s="36"/>
      <c r="M1633" s="36"/>
      <c r="N1633" s="36"/>
      <c r="O1633" s="36"/>
      <c r="P1633" s="36"/>
      <c r="Q1633" s="36"/>
      <c r="R1633" s="36"/>
    </row>
    <row r="1634" spans="1:18" s="155" customFormat="1">
      <c r="A1634" s="150"/>
      <c r="B1634" s="157"/>
      <c r="D1634" s="151"/>
      <c r="E1634" s="595"/>
      <c r="F1634" s="596"/>
      <c r="G1634" s="36"/>
      <c r="H1634" s="36"/>
      <c r="I1634" s="36"/>
      <c r="J1634" s="36"/>
      <c r="K1634" s="36"/>
      <c r="L1634" s="36"/>
      <c r="M1634" s="36"/>
      <c r="N1634" s="36"/>
      <c r="O1634" s="36"/>
      <c r="P1634" s="36"/>
      <c r="Q1634" s="36"/>
      <c r="R1634" s="36"/>
    </row>
    <row r="1635" spans="1:18" s="155" customFormat="1">
      <c r="A1635" s="150"/>
      <c r="B1635" s="157"/>
      <c r="D1635" s="151"/>
      <c r="E1635" s="595"/>
      <c r="F1635" s="596"/>
      <c r="G1635" s="36"/>
      <c r="H1635" s="36"/>
      <c r="I1635" s="36"/>
      <c r="J1635" s="36"/>
      <c r="K1635" s="36"/>
      <c r="L1635" s="36"/>
      <c r="M1635" s="36"/>
      <c r="N1635" s="36"/>
      <c r="O1635" s="36"/>
      <c r="P1635" s="36"/>
      <c r="Q1635" s="36"/>
      <c r="R1635" s="36"/>
    </row>
    <row r="1636" spans="1:18" s="155" customFormat="1">
      <c r="A1636" s="150"/>
      <c r="B1636" s="157"/>
      <c r="D1636" s="151"/>
      <c r="E1636" s="595"/>
      <c r="F1636" s="596"/>
      <c r="G1636" s="36"/>
      <c r="H1636" s="36"/>
      <c r="I1636" s="36"/>
      <c r="J1636" s="36"/>
      <c r="K1636" s="36"/>
      <c r="L1636" s="36"/>
      <c r="M1636" s="36"/>
      <c r="N1636" s="36"/>
      <c r="O1636" s="36"/>
      <c r="P1636" s="36"/>
      <c r="Q1636" s="36"/>
      <c r="R1636" s="36"/>
    </row>
    <row r="1637" spans="1:18" s="155" customFormat="1">
      <c r="A1637" s="150"/>
      <c r="B1637" s="157"/>
      <c r="D1637" s="151"/>
      <c r="E1637" s="595"/>
      <c r="F1637" s="596"/>
      <c r="G1637" s="36"/>
      <c r="H1637" s="36"/>
      <c r="I1637" s="36"/>
      <c r="J1637" s="36"/>
      <c r="K1637" s="36"/>
      <c r="L1637" s="36"/>
      <c r="M1637" s="36"/>
      <c r="N1637" s="36"/>
      <c r="O1637" s="36"/>
      <c r="P1637" s="36"/>
      <c r="Q1637" s="36"/>
      <c r="R1637" s="36"/>
    </row>
    <row r="1638" spans="1:18" s="155" customFormat="1">
      <c r="A1638" s="150"/>
      <c r="B1638" s="157"/>
      <c r="D1638" s="151"/>
      <c r="E1638" s="595"/>
      <c r="F1638" s="596"/>
      <c r="G1638" s="36"/>
      <c r="H1638" s="36"/>
      <c r="I1638" s="36"/>
      <c r="J1638" s="36"/>
      <c r="K1638" s="36"/>
      <c r="L1638" s="36"/>
      <c r="M1638" s="36"/>
      <c r="N1638" s="36"/>
      <c r="O1638" s="36"/>
      <c r="P1638" s="36"/>
      <c r="Q1638" s="36"/>
      <c r="R1638" s="36"/>
    </row>
    <row r="1639" spans="1:18" s="155" customFormat="1">
      <c r="A1639" s="150"/>
      <c r="B1639" s="157"/>
      <c r="D1639" s="151"/>
      <c r="E1639" s="595"/>
      <c r="F1639" s="596"/>
      <c r="G1639" s="36"/>
      <c r="H1639" s="36"/>
      <c r="I1639" s="36"/>
      <c r="J1639" s="36"/>
      <c r="K1639" s="36"/>
      <c r="L1639" s="36"/>
      <c r="M1639" s="36"/>
      <c r="N1639" s="36"/>
      <c r="O1639" s="36"/>
      <c r="P1639" s="36"/>
      <c r="Q1639" s="36"/>
      <c r="R1639" s="36"/>
    </row>
    <row r="1640" spans="1:18" s="155" customFormat="1">
      <c r="A1640" s="150"/>
      <c r="B1640" s="157"/>
      <c r="D1640" s="151"/>
      <c r="E1640" s="595"/>
      <c r="F1640" s="596"/>
      <c r="G1640" s="36"/>
      <c r="H1640" s="36"/>
      <c r="I1640" s="36"/>
      <c r="J1640" s="36"/>
      <c r="K1640" s="36"/>
      <c r="L1640" s="36"/>
      <c r="M1640" s="36"/>
      <c r="N1640" s="36"/>
      <c r="O1640" s="36"/>
      <c r="P1640" s="36"/>
      <c r="Q1640" s="36"/>
      <c r="R1640" s="36"/>
    </row>
    <row r="1641" spans="1:18" s="155" customFormat="1">
      <c r="A1641" s="150"/>
      <c r="B1641" s="157"/>
      <c r="D1641" s="151"/>
      <c r="E1641" s="595"/>
      <c r="F1641" s="596"/>
      <c r="G1641" s="36"/>
      <c r="H1641" s="36"/>
      <c r="I1641" s="36"/>
      <c r="J1641" s="36"/>
      <c r="K1641" s="36"/>
      <c r="L1641" s="36"/>
      <c r="M1641" s="36"/>
      <c r="N1641" s="36"/>
      <c r="O1641" s="36"/>
      <c r="P1641" s="36"/>
      <c r="Q1641" s="36"/>
      <c r="R1641" s="36"/>
    </row>
    <row r="1642" spans="1:18" s="155" customFormat="1">
      <c r="A1642" s="150"/>
      <c r="B1642" s="157"/>
      <c r="D1642" s="151"/>
      <c r="E1642" s="595"/>
      <c r="F1642" s="596"/>
      <c r="G1642" s="36"/>
      <c r="H1642" s="36"/>
      <c r="I1642" s="36"/>
      <c r="J1642" s="36"/>
      <c r="K1642" s="36"/>
      <c r="L1642" s="36"/>
      <c r="M1642" s="36"/>
      <c r="N1642" s="36"/>
      <c r="O1642" s="36"/>
      <c r="P1642" s="36"/>
      <c r="Q1642" s="36"/>
      <c r="R1642" s="36"/>
    </row>
    <row r="1643" spans="1:18" s="155" customFormat="1">
      <c r="A1643" s="150"/>
      <c r="B1643" s="157"/>
      <c r="D1643" s="151"/>
      <c r="E1643" s="595"/>
      <c r="F1643" s="596"/>
      <c r="G1643" s="36"/>
      <c r="H1643" s="36"/>
      <c r="I1643" s="36"/>
      <c r="J1643" s="36"/>
      <c r="K1643" s="36"/>
      <c r="L1643" s="36"/>
      <c r="M1643" s="36"/>
      <c r="N1643" s="36"/>
      <c r="O1643" s="36"/>
      <c r="P1643" s="36"/>
      <c r="Q1643" s="36"/>
      <c r="R1643" s="36"/>
    </row>
    <row r="1644" spans="1:18" s="155" customFormat="1">
      <c r="A1644" s="150"/>
      <c r="B1644" s="157"/>
      <c r="D1644" s="151"/>
      <c r="E1644" s="595"/>
      <c r="F1644" s="596"/>
      <c r="G1644" s="36"/>
      <c r="H1644" s="36"/>
      <c r="I1644" s="36"/>
      <c r="J1644" s="36"/>
      <c r="K1644" s="36"/>
      <c r="L1644" s="36"/>
      <c r="M1644" s="36"/>
      <c r="N1644" s="36"/>
      <c r="O1644" s="36"/>
      <c r="P1644" s="36"/>
      <c r="Q1644" s="36"/>
      <c r="R1644" s="36"/>
    </row>
    <row r="1645" spans="1:18" s="155" customFormat="1">
      <c r="A1645" s="150"/>
      <c r="B1645" s="157"/>
      <c r="D1645" s="151"/>
      <c r="E1645" s="595"/>
      <c r="F1645" s="596"/>
      <c r="G1645" s="36"/>
      <c r="H1645" s="36"/>
      <c r="I1645" s="36"/>
      <c r="J1645" s="36"/>
      <c r="K1645" s="36"/>
      <c r="L1645" s="36"/>
      <c r="M1645" s="36"/>
      <c r="N1645" s="36"/>
      <c r="O1645" s="36"/>
      <c r="P1645" s="36"/>
      <c r="Q1645" s="36"/>
      <c r="R1645" s="36"/>
    </row>
    <row r="1646" spans="1:18" s="155" customFormat="1">
      <c r="A1646" s="150"/>
      <c r="B1646" s="157"/>
      <c r="D1646" s="151"/>
      <c r="E1646" s="595"/>
      <c r="F1646" s="596"/>
      <c r="G1646" s="36"/>
      <c r="H1646" s="36"/>
      <c r="I1646" s="36"/>
      <c r="J1646" s="36"/>
      <c r="K1646" s="36"/>
      <c r="L1646" s="36"/>
      <c r="M1646" s="36"/>
      <c r="N1646" s="36"/>
      <c r="O1646" s="36"/>
      <c r="P1646" s="36"/>
      <c r="Q1646" s="36"/>
      <c r="R1646" s="36"/>
    </row>
    <row r="1647" spans="1:18" s="155" customFormat="1">
      <c r="A1647" s="150"/>
      <c r="B1647" s="157"/>
      <c r="D1647" s="151"/>
      <c r="E1647" s="595"/>
      <c r="F1647" s="596"/>
      <c r="G1647" s="36"/>
      <c r="H1647" s="36"/>
      <c r="I1647" s="36"/>
      <c r="J1647" s="36"/>
      <c r="K1647" s="36"/>
      <c r="L1647" s="36"/>
      <c r="M1647" s="36"/>
      <c r="N1647" s="36"/>
      <c r="O1647" s="36"/>
      <c r="P1647" s="36"/>
      <c r="Q1647" s="36"/>
      <c r="R1647" s="36"/>
    </row>
    <row r="1648" spans="1:18" s="155" customFormat="1">
      <c r="A1648" s="150"/>
      <c r="B1648" s="157"/>
      <c r="D1648" s="151"/>
      <c r="E1648" s="595"/>
      <c r="F1648" s="596"/>
      <c r="G1648" s="36"/>
      <c r="H1648" s="36"/>
      <c r="I1648" s="36"/>
      <c r="J1648" s="36"/>
      <c r="K1648" s="36"/>
      <c r="L1648" s="36"/>
      <c r="M1648" s="36"/>
      <c r="N1648" s="36"/>
      <c r="O1648" s="36"/>
      <c r="P1648" s="36"/>
      <c r="Q1648" s="36"/>
      <c r="R1648" s="36"/>
    </row>
    <row r="1649" spans="1:18" s="155" customFormat="1">
      <c r="A1649" s="150"/>
      <c r="B1649" s="157"/>
      <c r="D1649" s="151"/>
      <c r="E1649" s="595"/>
      <c r="F1649" s="596"/>
      <c r="G1649" s="36"/>
      <c r="H1649" s="36"/>
      <c r="I1649" s="36"/>
      <c r="J1649" s="36"/>
      <c r="K1649" s="36"/>
      <c r="L1649" s="36"/>
      <c r="M1649" s="36"/>
      <c r="N1649" s="36"/>
      <c r="O1649" s="36"/>
      <c r="P1649" s="36"/>
      <c r="Q1649" s="36"/>
      <c r="R1649" s="36"/>
    </row>
    <row r="1650" spans="1:18" s="155" customFormat="1">
      <c r="A1650" s="150"/>
      <c r="B1650" s="157"/>
      <c r="D1650" s="151"/>
      <c r="E1650" s="595"/>
      <c r="F1650" s="596"/>
      <c r="G1650" s="36"/>
      <c r="H1650" s="36"/>
      <c r="I1650" s="36"/>
      <c r="J1650" s="36"/>
      <c r="K1650" s="36"/>
      <c r="L1650" s="36"/>
      <c r="M1650" s="36"/>
      <c r="N1650" s="36"/>
      <c r="O1650" s="36"/>
      <c r="P1650" s="36"/>
      <c r="Q1650" s="36"/>
      <c r="R1650" s="36"/>
    </row>
    <row r="1651" spans="1:18" s="155" customFormat="1">
      <c r="A1651" s="150"/>
      <c r="B1651" s="157"/>
      <c r="D1651" s="151"/>
      <c r="E1651" s="595"/>
      <c r="F1651" s="596"/>
      <c r="G1651" s="36"/>
      <c r="H1651" s="36"/>
      <c r="I1651" s="36"/>
      <c r="J1651" s="36"/>
      <c r="K1651" s="36"/>
      <c r="L1651" s="36"/>
      <c r="M1651" s="36"/>
      <c r="N1651" s="36"/>
      <c r="O1651" s="36"/>
      <c r="P1651" s="36"/>
      <c r="Q1651" s="36"/>
      <c r="R1651" s="36"/>
    </row>
    <row r="1652" spans="1:18" s="155" customFormat="1">
      <c r="A1652" s="150"/>
      <c r="B1652" s="157"/>
      <c r="D1652" s="151"/>
      <c r="E1652" s="595"/>
      <c r="F1652" s="596"/>
      <c r="G1652" s="36"/>
      <c r="H1652" s="36"/>
      <c r="I1652" s="36"/>
      <c r="J1652" s="36"/>
      <c r="K1652" s="36"/>
      <c r="L1652" s="36"/>
      <c r="M1652" s="36"/>
      <c r="N1652" s="36"/>
      <c r="O1652" s="36"/>
      <c r="P1652" s="36"/>
      <c r="Q1652" s="36"/>
      <c r="R1652" s="36"/>
    </row>
    <row r="1653" spans="1:18" s="155" customFormat="1">
      <c r="A1653" s="150"/>
      <c r="B1653" s="157"/>
      <c r="D1653" s="151"/>
      <c r="E1653" s="595"/>
      <c r="F1653" s="596"/>
      <c r="G1653" s="36"/>
      <c r="H1653" s="36"/>
      <c r="I1653" s="36"/>
      <c r="J1653" s="36"/>
      <c r="K1653" s="36"/>
      <c r="L1653" s="36"/>
      <c r="M1653" s="36"/>
      <c r="N1653" s="36"/>
      <c r="O1653" s="36"/>
      <c r="P1653" s="36"/>
      <c r="Q1653" s="36"/>
      <c r="R1653" s="36"/>
    </row>
    <row r="1654" spans="1:18" s="155" customFormat="1">
      <c r="A1654" s="150"/>
      <c r="B1654" s="157"/>
      <c r="D1654" s="151"/>
      <c r="E1654" s="595"/>
      <c r="F1654" s="596"/>
      <c r="G1654" s="36"/>
      <c r="H1654" s="36"/>
      <c r="I1654" s="36"/>
      <c r="J1654" s="36"/>
      <c r="K1654" s="36"/>
      <c r="L1654" s="36"/>
      <c r="M1654" s="36"/>
      <c r="N1654" s="36"/>
      <c r="O1654" s="36"/>
      <c r="P1654" s="36"/>
      <c r="Q1654" s="36"/>
      <c r="R1654" s="36"/>
    </row>
    <row r="1655" spans="1:18" s="155" customFormat="1">
      <c r="A1655" s="150"/>
      <c r="B1655" s="157"/>
      <c r="D1655" s="151"/>
      <c r="E1655" s="595"/>
      <c r="F1655" s="596"/>
      <c r="G1655" s="36"/>
      <c r="H1655" s="36"/>
      <c r="I1655" s="36"/>
      <c r="J1655" s="36"/>
      <c r="K1655" s="36"/>
      <c r="L1655" s="36"/>
      <c r="M1655" s="36"/>
      <c r="N1655" s="36"/>
      <c r="O1655" s="36"/>
      <c r="P1655" s="36"/>
      <c r="Q1655" s="36"/>
      <c r="R1655" s="36"/>
    </row>
    <row r="1656" spans="1:18" s="155" customFormat="1">
      <c r="A1656" s="150"/>
      <c r="B1656" s="157"/>
      <c r="D1656" s="151"/>
      <c r="E1656" s="595"/>
      <c r="F1656" s="596"/>
      <c r="G1656" s="36"/>
      <c r="H1656" s="36"/>
      <c r="I1656" s="36"/>
      <c r="J1656" s="36"/>
      <c r="K1656" s="36"/>
      <c r="L1656" s="36"/>
      <c r="M1656" s="36"/>
      <c r="N1656" s="36"/>
      <c r="O1656" s="36"/>
      <c r="P1656" s="36"/>
      <c r="Q1656" s="36"/>
      <c r="R1656" s="36"/>
    </row>
    <row r="1657" spans="1:18" s="155" customFormat="1">
      <c r="A1657" s="150"/>
      <c r="B1657" s="157"/>
      <c r="D1657" s="151"/>
      <c r="E1657" s="595"/>
      <c r="F1657" s="596"/>
      <c r="G1657" s="36"/>
      <c r="H1657" s="36"/>
      <c r="I1657" s="36"/>
      <c r="J1657" s="36"/>
      <c r="K1657" s="36"/>
      <c r="L1657" s="36"/>
      <c r="M1657" s="36"/>
      <c r="N1657" s="36"/>
      <c r="O1657" s="36"/>
      <c r="P1657" s="36"/>
      <c r="Q1657" s="36"/>
      <c r="R1657" s="36"/>
    </row>
    <row r="1658" spans="1:18" s="155" customFormat="1">
      <c r="A1658" s="150"/>
      <c r="B1658" s="157"/>
      <c r="D1658" s="151"/>
      <c r="E1658" s="595"/>
      <c r="F1658" s="596"/>
      <c r="G1658" s="36"/>
      <c r="H1658" s="36"/>
      <c r="I1658" s="36"/>
      <c r="J1658" s="36"/>
      <c r="K1658" s="36"/>
      <c r="L1658" s="36"/>
      <c r="M1658" s="36"/>
      <c r="N1658" s="36"/>
      <c r="O1658" s="36"/>
      <c r="P1658" s="36"/>
      <c r="Q1658" s="36"/>
      <c r="R1658" s="36"/>
    </row>
    <row r="1659" spans="1:18" s="155" customFormat="1">
      <c r="A1659" s="150"/>
      <c r="B1659" s="157"/>
      <c r="D1659" s="151"/>
      <c r="E1659" s="595"/>
      <c r="F1659" s="596"/>
      <c r="G1659" s="36"/>
      <c r="H1659" s="36"/>
      <c r="I1659" s="36"/>
      <c r="J1659" s="36"/>
      <c r="K1659" s="36"/>
      <c r="L1659" s="36"/>
      <c r="M1659" s="36"/>
      <c r="N1659" s="36"/>
      <c r="O1659" s="36"/>
      <c r="P1659" s="36"/>
      <c r="Q1659" s="36"/>
      <c r="R1659" s="36"/>
    </row>
    <row r="1660" spans="1:18" s="155" customFormat="1">
      <c r="A1660" s="150"/>
      <c r="B1660" s="157"/>
      <c r="D1660" s="151"/>
      <c r="E1660" s="595"/>
      <c r="F1660" s="596"/>
      <c r="G1660" s="36"/>
      <c r="H1660" s="36"/>
      <c r="I1660" s="36"/>
      <c r="J1660" s="36"/>
      <c r="K1660" s="36"/>
      <c r="L1660" s="36"/>
      <c r="M1660" s="36"/>
      <c r="N1660" s="36"/>
      <c r="O1660" s="36"/>
      <c r="P1660" s="36"/>
      <c r="Q1660" s="36"/>
      <c r="R1660" s="36"/>
    </row>
    <row r="1661" spans="1:18" s="155" customFormat="1">
      <c r="A1661" s="150"/>
      <c r="B1661" s="157"/>
      <c r="D1661" s="151"/>
      <c r="E1661" s="595"/>
      <c r="F1661" s="596"/>
      <c r="G1661" s="36"/>
      <c r="H1661" s="36"/>
      <c r="I1661" s="36"/>
      <c r="J1661" s="36"/>
      <c r="K1661" s="36"/>
      <c r="L1661" s="36"/>
      <c r="M1661" s="36"/>
      <c r="N1661" s="36"/>
      <c r="O1661" s="36"/>
      <c r="P1661" s="36"/>
      <c r="Q1661" s="36"/>
      <c r="R1661" s="36"/>
    </row>
    <row r="1662" spans="1:18" s="155" customFormat="1">
      <c r="A1662" s="150"/>
      <c r="B1662" s="157"/>
      <c r="D1662" s="151"/>
      <c r="E1662" s="595"/>
      <c r="F1662" s="596"/>
      <c r="G1662" s="36"/>
      <c r="H1662" s="36"/>
      <c r="I1662" s="36"/>
      <c r="J1662" s="36"/>
      <c r="K1662" s="36"/>
      <c r="L1662" s="36"/>
      <c r="M1662" s="36"/>
      <c r="N1662" s="36"/>
      <c r="O1662" s="36"/>
      <c r="P1662" s="36"/>
      <c r="Q1662" s="36"/>
      <c r="R1662" s="36"/>
    </row>
    <row r="1663" spans="1:18" s="155" customFormat="1">
      <c r="A1663" s="150"/>
      <c r="B1663" s="157"/>
      <c r="D1663" s="151"/>
      <c r="E1663" s="595"/>
      <c r="F1663" s="596"/>
      <c r="G1663" s="36"/>
      <c r="H1663" s="36"/>
      <c r="I1663" s="36"/>
      <c r="J1663" s="36"/>
      <c r="K1663" s="36"/>
      <c r="L1663" s="36"/>
      <c r="M1663" s="36"/>
      <c r="N1663" s="36"/>
      <c r="O1663" s="36"/>
      <c r="P1663" s="36"/>
      <c r="Q1663" s="36"/>
      <c r="R1663" s="36"/>
    </row>
    <row r="1664" spans="1:18" s="155" customFormat="1">
      <c r="A1664" s="150"/>
      <c r="B1664" s="157"/>
      <c r="D1664" s="151"/>
      <c r="E1664" s="595"/>
      <c r="F1664" s="596"/>
      <c r="G1664" s="36"/>
      <c r="H1664" s="36"/>
      <c r="I1664" s="36"/>
      <c r="J1664" s="36"/>
      <c r="K1664" s="36"/>
      <c r="L1664" s="36"/>
      <c r="M1664" s="36"/>
      <c r="N1664" s="36"/>
      <c r="O1664" s="36"/>
      <c r="P1664" s="36"/>
      <c r="Q1664" s="36"/>
      <c r="R1664" s="36"/>
    </row>
    <row r="1665" spans="1:18" s="155" customFormat="1">
      <c r="A1665" s="150"/>
      <c r="B1665" s="157"/>
      <c r="D1665" s="151"/>
      <c r="E1665" s="595"/>
      <c r="F1665" s="596"/>
      <c r="G1665" s="36"/>
      <c r="H1665" s="36"/>
      <c r="I1665" s="36"/>
      <c r="J1665" s="36"/>
      <c r="K1665" s="36"/>
      <c r="L1665" s="36"/>
      <c r="M1665" s="36"/>
      <c r="N1665" s="36"/>
      <c r="O1665" s="36"/>
      <c r="P1665" s="36"/>
      <c r="Q1665" s="36"/>
      <c r="R1665" s="36"/>
    </row>
    <row r="1666" spans="1:18" s="155" customFormat="1">
      <c r="A1666" s="150"/>
      <c r="B1666" s="157"/>
      <c r="D1666" s="151"/>
      <c r="E1666" s="595"/>
      <c r="F1666" s="596"/>
      <c r="G1666" s="36"/>
      <c r="H1666" s="36"/>
      <c r="I1666" s="36"/>
      <c r="J1666" s="36"/>
      <c r="K1666" s="36"/>
      <c r="L1666" s="36"/>
      <c r="M1666" s="36"/>
      <c r="N1666" s="36"/>
      <c r="O1666" s="36"/>
      <c r="P1666" s="36"/>
      <c r="Q1666" s="36"/>
      <c r="R1666" s="36"/>
    </row>
    <row r="1667" spans="1:18" s="155" customFormat="1">
      <c r="A1667" s="150"/>
      <c r="B1667" s="157"/>
      <c r="D1667" s="151"/>
      <c r="E1667" s="595"/>
      <c r="F1667" s="596"/>
      <c r="G1667" s="36"/>
      <c r="H1667" s="36"/>
      <c r="I1667" s="36"/>
      <c r="J1667" s="36"/>
      <c r="K1667" s="36"/>
      <c r="L1667" s="36"/>
      <c r="M1667" s="36"/>
      <c r="N1667" s="36"/>
      <c r="O1667" s="36"/>
      <c r="P1667" s="36"/>
      <c r="Q1667" s="36"/>
      <c r="R1667" s="36"/>
    </row>
    <row r="1668" spans="1:18" s="155" customFormat="1">
      <c r="A1668" s="150"/>
      <c r="B1668" s="157"/>
      <c r="D1668" s="151"/>
      <c r="E1668" s="595"/>
      <c r="F1668" s="596"/>
      <c r="G1668" s="36"/>
      <c r="H1668" s="36"/>
      <c r="I1668" s="36"/>
      <c r="J1668" s="36"/>
      <c r="K1668" s="36"/>
      <c r="L1668" s="36"/>
      <c r="M1668" s="36"/>
      <c r="N1668" s="36"/>
      <c r="O1668" s="36"/>
      <c r="P1668" s="36"/>
      <c r="Q1668" s="36"/>
      <c r="R1668" s="36"/>
    </row>
    <row r="1669" spans="1:18" s="155" customFormat="1">
      <c r="A1669" s="150"/>
      <c r="B1669" s="157"/>
      <c r="D1669" s="151"/>
      <c r="E1669" s="595"/>
      <c r="F1669" s="596"/>
      <c r="G1669" s="36"/>
      <c r="H1669" s="36"/>
      <c r="I1669" s="36"/>
      <c r="J1669" s="36"/>
      <c r="K1669" s="36"/>
      <c r="L1669" s="36"/>
      <c r="M1669" s="36"/>
      <c r="N1669" s="36"/>
      <c r="O1669" s="36"/>
      <c r="P1669" s="36"/>
      <c r="Q1669" s="36"/>
      <c r="R1669" s="36"/>
    </row>
    <row r="1670" spans="1:18" s="155" customFormat="1">
      <c r="A1670" s="150"/>
      <c r="B1670" s="157"/>
      <c r="D1670" s="151"/>
      <c r="E1670" s="595"/>
      <c r="F1670" s="596"/>
      <c r="G1670" s="36"/>
      <c r="H1670" s="36"/>
      <c r="I1670" s="36"/>
      <c r="J1670" s="36"/>
      <c r="K1670" s="36"/>
      <c r="L1670" s="36"/>
      <c r="M1670" s="36"/>
      <c r="N1670" s="36"/>
      <c r="O1670" s="36"/>
      <c r="P1670" s="36"/>
      <c r="Q1670" s="36"/>
      <c r="R1670" s="36"/>
    </row>
    <row r="1671" spans="1:18" s="155" customFormat="1">
      <c r="A1671" s="150"/>
      <c r="B1671" s="157"/>
      <c r="D1671" s="151"/>
      <c r="E1671" s="595"/>
      <c r="F1671" s="596"/>
      <c r="G1671" s="36"/>
      <c r="H1671" s="36"/>
      <c r="I1671" s="36"/>
      <c r="J1671" s="36"/>
      <c r="K1671" s="36"/>
      <c r="L1671" s="36"/>
      <c r="M1671" s="36"/>
      <c r="N1671" s="36"/>
      <c r="O1671" s="36"/>
      <c r="P1671" s="36"/>
      <c r="Q1671" s="36"/>
      <c r="R1671" s="36"/>
    </row>
    <row r="1672" spans="1:18" s="155" customFormat="1">
      <c r="A1672" s="150"/>
      <c r="B1672" s="157"/>
      <c r="D1672" s="151"/>
      <c r="E1672" s="595"/>
      <c r="F1672" s="596"/>
      <c r="G1672" s="36"/>
      <c r="H1672" s="36"/>
      <c r="I1672" s="36"/>
      <c r="J1672" s="36"/>
      <c r="K1672" s="36"/>
      <c r="L1672" s="36"/>
      <c r="M1672" s="36"/>
      <c r="N1672" s="36"/>
      <c r="O1672" s="36"/>
      <c r="P1672" s="36"/>
      <c r="Q1672" s="36"/>
      <c r="R1672" s="36"/>
    </row>
    <row r="1673" spans="1:18" s="155" customFormat="1">
      <c r="A1673" s="150"/>
      <c r="B1673" s="157"/>
      <c r="D1673" s="151"/>
      <c r="E1673" s="595"/>
      <c r="F1673" s="596"/>
      <c r="G1673" s="36"/>
      <c r="H1673" s="36"/>
      <c r="I1673" s="36"/>
      <c r="J1673" s="36"/>
      <c r="K1673" s="36"/>
      <c r="L1673" s="36"/>
      <c r="M1673" s="36"/>
      <c r="N1673" s="36"/>
      <c r="O1673" s="36"/>
      <c r="P1673" s="36"/>
      <c r="Q1673" s="36"/>
      <c r="R1673" s="36"/>
    </row>
    <row r="1674" spans="1:18" s="155" customFormat="1">
      <c r="A1674" s="150"/>
      <c r="B1674" s="157"/>
      <c r="D1674" s="151"/>
      <c r="E1674" s="595"/>
      <c r="F1674" s="596"/>
      <c r="G1674" s="36"/>
      <c r="H1674" s="36"/>
      <c r="I1674" s="36"/>
      <c r="J1674" s="36"/>
      <c r="K1674" s="36"/>
      <c r="L1674" s="36"/>
      <c r="M1674" s="36"/>
      <c r="N1674" s="36"/>
      <c r="O1674" s="36"/>
      <c r="P1674" s="36"/>
      <c r="Q1674" s="36"/>
      <c r="R1674" s="36"/>
    </row>
    <row r="1675" spans="1:18" s="155" customFormat="1">
      <c r="A1675" s="150"/>
      <c r="B1675" s="157"/>
      <c r="D1675" s="151"/>
      <c r="E1675" s="595"/>
      <c r="F1675" s="596"/>
      <c r="G1675" s="36"/>
      <c r="H1675" s="36"/>
      <c r="I1675" s="36"/>
      <c r="J1675" s="36"/>
      <c r="K1675" s="36"/>
      <c r="L1675" s="36"/>
      <c r="M1675" s="36"/>
      <c r="N1675" s="36"/>
      <c r="O1675" s="36"/>
      <c r="P1675" s="36"/>
      <c r="Q1675" s="36"/>
      <c r="R1675" s="36"/>
    </row>
    <row r="1676" spans="1:18" s="155" customFormat="1">
      <c r="A1676" s="150"/>
      <c r="B1676" s="157"/>
      <c r="D1676" s="151"/>
      <c r="E1676" s="595"/>
      <c r="F1676" s="596"/>
      <c r="G1676" s="36"/>
      <c r="H1676" s="36"/>
      <c r="I1676" s="36"/>
      <c r="J1676" s="36"/>
      <c r="K1676" s="36"/>
      <c r="L1676" s="36"/>
      <c r="M1676" s="36"/>
      <c r="N1676" s="36"/>
      <c r="O1676" s="36"/>
      <c r="P1676" s="36"/>
      <c r="Q1676" s="36"/>
      <c r="R1676" s="36"/>
    </row>
    <row r="1677" spans="1:18" s="155" customFormat="1">
      <c r="A1677" s="150"/>
      <c r="B1677" s="157"/>
      <c r="D1677" s="151"/>
      <c r="E1677" s="595"/>
      <c r="F1677" s="596"/>
      <c r="G1677" s="36"/>
      <c r="H1677" s="36"/>
      <c r="I1677" s="36"/>
      <c r="J1677" s="36"/>
      <c r="K1677" s="36"/>
      <c r="L1677" s="36"/>
      <c r="M1677" s="36"/>
      <c r="N1677" s="36"/>
      <c r="O1677" s="36"/>
      <c r="P1677" s="36"/>
      <c r="Q1677" s="36"/>
      <c r="R1677" s="36"/>
    </row>
    <row r="1678" spans="1:18" s="155" customFormat="1">
      <c r="A1678" s="150"/>
      <c r="B1678" s="157"/>
      <c r="D1678" s="151"/>
      <c r="E1678" s="595"/>
      <c r="F1678" s="596"/>
      <c r="G1678" s="36"/>
      <c r="H1678" s="36"/>
      <c r="I1678" s="36"/>
      <c r="J1678" s="36"/>
      <c r="K1678" s="36"/>
      <c r="L1678" s="36"/>
      <c r="M1678" s="36"/>
      <c r="N1678" s="36"/>
      <c r="O1678" s="36"/>
      <c r="P1678" s="36"/>
      <c r="Q1678" s="36"/>
      <c r="R1678" s="36"/>
    </row>
    <row r="1679" spans="1:18" s="155" customFormat="1">
      <c r="A1679" s="150"/>
      <c r="B1679" s="157"/>
      <c r="D1679" s="151"/>
      <c r="E1679" s="595"/>
      <c r="F1679" s="596"/>
      <c r="G1679" s="36"/>
      <c r="H1679" s="36"/>
      <c r="I1679" s="36"/>
      <c r="J1679" s="36"/>
      <c r="K1679" s="36"/>
      <c r="L1679" s="36"/>
      <c r="M1679" s="36"/>
      <c r="N1679" s="36"/>
      <c r="O1679" s="36"/>
      <c r="P1679" s="36"/>
      <c r="Q1679" s="36"/>
      <c r="R1679" s="36"/>
    </row>
    <row r="1680" spans="1:18" s="155" customFormat="1">
      <c r="A1680" s="150"/>
      <c r="B1680" s="157"/>
      <c r="D1680" s="151"/>
      <c r="E1680" s="595"/>
      <c r="F1680" s="596"/>
      <c r="G1680" s="36"/>
      <c r="H1680" s="36"/>
      <c r="I1680" s="36"/>
      <c r="J1680" s="36"/>
      <c r="K1680" s="36"/>
      <c r="L1680" s="36"/>
      <c r="M1680" s="36"/>
      <c r="N1680" s="36"/>
      <c r="O1680" s="36"/>
      <c r="P1680" s="36"/>
      <c r="Q1680" s="36"/>
      <c r="R1680" s="36"/>
    </row>
    <row r="1681" spans="1:18" s="155" customFormat="1">
      <c r="A1681" s="150"/>
      <c r="B1681" s="157"/>
      <c r="D1681" s="151"/>
      <c r="E1681" s="595"/>
      <c r="F1681" s="596"/>
      <c r="G1681" s="36"/>
      <c r="H1681" s="36"/>
      <c r="I1681" s="36"/>
      <c r="J1681" s="36"/>
      <c r="K1681" s="36"/>
      <c r="L1681" s="36"/>
      <c r="M1681" s="36"/>
      <c r="N1681" s="36"/>
      <c r="O1681" s="36"/>
      <c r="P1681" s="36"/>
      <c r="Q1681" s="36"/>
      <c r="R1681" s="36"/>
    </row>
    <row r="1682" spans="1:18" s="155" customFormat="1">
      <c r="A1682" s="150"/>
      <c r="B1682" s="157"/>
      <c r="D1682" s="151"/>
      <c r="E1682" s="595"/>
      <c r="F1682" s="596"/>
      <c r="G1682" s="36"/>
      <c r="H1682" s="36"/>
      <c r="I1682" s="36"/>
      <c r="J1682" s="36"/>
      <c r="K1682" s="36"/>
      <c r="L1682" s="36"/>
      <c r="M1682" s="36"/>
      <c r="N1682" s="36"/>
      <c r="O1682" s="36"/>
      <c r="P1682" s="36"/>
      <c r="Q1682" s="36"/>
      <c r="R1682" s="36"/>
    </row>
    <row r="1683" spans="1:18" s="155" customFormat="1">
      <c r="A1683" s="150"/>
      <c r="B1683" s="157"/>
      <c r="D1683" s="151"/>
      <c r="E1683" s="595"/>
      <c r="F1683" s="596"/>
      <c r="G1683" s="36"/>
      <c r="H1683" s="36"/>
      <c r="I1683" s="36"/>
      <c r="J1683" s="36"/>
      <c r="K1683" s="36"/>
      <c r="L1683" s="36"/>
      <c r="M1683" s="36"/>
      <c r="N1683" s="36"/>
      <c r="O1683" s="36"/>
      <c r="P1683" s="36"/>
      <c r="Q1683" s="36"/>
      <c r="R1683" s="36"/>
    </row>
    <row r="1684" spans="1:18" s="155" customFormat="1">
      <c r="A1684" s="150"/>
      <c r="B1684" s="157"/>
      <c r="D1684" s="151"/>
      <c r="E1684" s="595"/>
      <c r="F1684" s="596"/>
      <c r="G1684" s="36"/>
      <c r="H1684" s="36"/>
      <c r="I1684" s="36"/>
      <c r="J1684" s="36"/>
      <c r="K1684" s="36"/>
      <c r="L1684" s="36"/>
      <c r="M1684" s="36"/>
      <c r="N1684" s="36"/>
      <c r="O1684" s="36"/>
      <c r="P1684" s="36"/>
      <c r="Q1684" s="36"/>
      <c r="R1684" s="36"/>
    </row>
    <row r="1685" spans="1:18" s="155" customFormat="1">
      <c r="A1685" s="150"/>
      <c r="B1685" s="157"/>
      <c r="D1685" s="151"/>
      <c r="E1685" s="595"/>
      <c r="F1685" s="596"/>
      <c r="G1685" s="36"/>
      <c r="H1685" s="36"/>
      <c r="I1685" s="36"/>
      <c r="J1685" s="36"/>
      <c r="K1685" s="36"/>
      <c r="L1685" s="36"/>
      <c r="M1685" s="36"/>
      <c r="N1685" s="36"/>
      <c r="O1685" s="36"/>
      <c r="P1685" s="36"/>
      <c r="Q1685" s="36"/>
      <c r="R1685" s="36"/>
    </row>
    <row r="1686" spans="1:18" s="155" customFormat="1">
      <c r="A1686" s="150"/>
      <c r="B1686" s="157"/>
      <c r="D1686" s="151"/>
      <c r="E1686" s="595"/>
      <c r="F1686" s="596"/>
      <c r="G1686" s="36"/>
      <c r="H1686" s="36"/>
      <c r="I1686" s="36"/>
      <c r="J1686" s="36"/>
      <c r="K1686" s="36"/>
      <c r="L1686" s="36"/>
      <c r="M1686" s="36"/>
      <c r="N1686" s="36"/>
      <c r="O1686" s="36"/>
      <c r="P1686" s="36"/>
      <c r="Q1686" s="36"/>
      <c r="R1686" s="36"/>
    </row>
    <row r="1687" spans="1:18" s="155" customFormat="1">
      <c r="A1687" s="150"/>
      <c r="B1687" s="157"/>
      <c r="D1687" s="151"/>
      <c r="E1687" s="595"/>
      <c r="F1687" s="596"/>
      <c r="G1687" s="36"/>
      <c r="H1687" s="36"/>
      <c r="I1687" s="36"/>
      <c r="J1687" s="36"/>
      <c r="K1687" s="36"/>
      <c r="L1687" s="36"/>
      <c r="M1687" s="36"/>
      <c r="N1687" s="36"/>
      <c r="O1687" s="36"/>
      <c r="P1687" s="36"/>
      <c r="Q1687" s="36"/>
      <c r="R1687" s="36"/>
    </row>
    <row r="1688" spans="1:18" s="155" customFormat="1">
      <c r="A1688" s="150"/>
      <c r="B1688" s="157"/>
      <c r="D1688" s="151"/>
      <c r="E1688" s="595"/>
      <c r="F1688" s="596"/>
      <c r="G1688" s="36"/>
      <c r="H1688" s="36"/>
      <c r="I1688" s="36"/>
      <c r="J1688" s="36"/>
      <c r="K1688" s="36"/>
      <c r="L1688" s="36"/>
      <c r="M1688" s="36"/>
      <c r="N1688" s="36"/>
      <c r="O1688" s="36"/>
      <c r="P1688" s="36"/>
      <c r="Q1688" s="36"/>
      <c r="R1688" s="36"/>
    </row>
    <row r="1689" spans="1:18" s="155" customFormat="1">
      <c r="A1689" s="150"/>
      <c r="B1689" s="157"/>
      <c r="D1689" s="151"/>
      <c r="E1689" s="595"/>
      <c r="F1689" s="596"/>
      <c r="G1689" s="36"/>
      <c r="H1689" s="36"/>
      <c r="I1689" s="36"/>
      <c r="J1689" s="36"/>
      <c r="K1689" s="36"/>
      <c r="L1689" s="36"/>
      <c r="M1689" s="36"/>
      <c r="N1689" s="36"/>
      <c r="O1689" s="36"/>
      <c r="P1689" s="36"/>
      <c r="Q1689" s="36"/>
      <c r="R1689" s="36"/>
    </row>
    <row r="1690" spans="1:18" s="155" customFormat="1">
      <c r="A1690" s="150"/>
      <c r="B1690" s="157"/>
      <c r="D1690" s="151"/>
      <c r="E1690" s="595"/>
      <c r="F1690" s="596"/>
      <c r="G1690" s="36"/>
      <c r="H1690" s="36"/>
      <c r="I1690" s="36"/>
      <c r="J1690" s="36"/>
      <c r="K1690" s="36"/>
      <c r="L1690" s="36"/>
      <c r="M1690" s="36"/>
      <c r="N1690" s="36"/>
      <c r="O1690" s="36"/>
      <c r="P1690" s="36"/>
      <c r="Q1690" s="36"/>
      <c r="R1690" s="36"/>
    </row>
    <row r="1691" spans="1:18" s="155" customFormat="1">
      <c r="A1691" s="150"/>
      <c r="B1691" s="157"/>
      <c r="D1691" s="151"/>
      <c r="E1691" s="595"/>
      <c r="F1691" s="596"/>
      <c r="G1691" s="36"/>
      <c r="H1691" s="36"/>
      <c r="I1691" s="36"/>
      <c r="J1691" s="36"/>
      <c r="K1691" s="36"/>
      <c r="L1691" s="36"/>
      <c r="M1691" s="36"/>
      <c r="N1691" s="36"/>
      <c r="O1691" s="36"/>
      <c r="P1691" s="36"/>
      <c r="Q1691" s="36"/>
      <c r="R1691" s="36"/>
    </row>
    <row r="1692" spans="1:18" s="155" customFormat="1">
      <c r="A1692" s="150"/>
      <c r="B1692" s="157"/>
      <c r="D1692" s="151"/>
      <c r="E1692" s="595"/>
      <c r="F1692" s="596"/>
      <c r="G1692" s="36"/>
      <c r="H1692" s="36"/>
      <c r="I1692" s="36"/>
      <c r="J1692" s="36"/>
      <c r="K1692" s="36"/>
      <c r="L1692" s="36"/>
      <c r="M1692" s="36"/>
      <c r="N1692" s="36"/>
      <c r="O1692" s="36"/>
      <c r="P1692" s="36"/>
      <c r="Q1692" s="36"/>
      <c r="R1692" s="36"/>
    </row>
    <row r="1693" spans="1:18" s="155" customFormat="1">
      <c r="A1693" s="150"/>
      <c r="B1693" s="157"/>
      <c r="D1693" s="151"/>
      <c r="E1693" s="595"/>
      <c r="F1693" s="596"/>
      <c r="G1693" s="36"/>
      <c r="H1693" s="36"/>
      <c r="I1693" s="36"/>
      <c r="J1693" s="36"/>
      <c r="K1693" s="36"/>
      <c r="L1693" s="36"/>
      <c r="M1693" s="36"/>
      <c r="N1693" s="36"/>
      <c r="O1693" s="36"/>
      <c r="P1693" s="36"/>
      <c r="Q1693" s="36"/>
      <c r="R1693" s="36"/>
    </row>
    <row r="1694" spans="1:18" s="155" customFormat="1">
      <c r="A1694" s="150"/>
      <c r="B1694" s="157"/>
      <c r="D1694" s="151"/>
      <c r="E1694" s="595"/>
      <c r="F1694" s="596"/>
      <c r="G1694" s="36"/>
      <c r="H1694" s="36"/>
      <c r="I1694" s="36"/>
      <c r="J1694" s="36"/>
      <c r="K1694" s="36"/>
      <c r="L1694" s="36"/>
      <c r="M1694" s="36"/>
      <c r="N1694" s="36"/>
      <c r="O1694" s="36"/>
      <c r="P1694" s="36"/>
      <c r="Q1694" s="36"/>
      <c r="R1694" s="36"/>
    </row>
    <row r="1695" spans="1:18" s="155" customFormat="1">
      <c r="A1695" s="150"/>
      <c r="B1695" s="157"/>
      <c r="D1695" s="151"/>
      <c r="E1695" s="595"/>
      <c r="F1695" s="596"/>
      <c r="G1695" s="36"/>
      <c r="H1695" s="36"/>
      <c r="I1695" s="36"/>
      <c r="J1695" s="36"/>
      <c r="K1695" s="36"/>
      <c r="L1695" s="36"/>
      <c r="M1695" s="36"/>
      <c r="N1695" s="36"/>
      <c r="O1695" s="36"/>
      <c r="P1695" s="36"/>
      <c r="Q1695" s="36"/>
      <c r="R1695" s="36"/>
    </row>
    <row r="1696" spans="1:18" s="155" customFormat="1">
      <c r="A1696" s="150"/>
      <c r="B1696" s="157"/>
      <c r="D1696" s="151"/>
      <c r="E1696" s="595"/>
      <c r="F1696" s="596"/>
      <c r="G1696" s="36"/>
      <c r="H1696" s="36"/>
      <c r="I1696" s="36"/>
      <c r="J1696" s="36"/>
      <c r="K1696" s="36"/>
      <c r="L1696" s="36"/>
      <c r="M1696" s="36"/>
      <c r="N1696" s="36"/>
      <c r="O1696" s="36"/>
      <c r="P1696" s="36"/>
      <c r="Q1696" s="36"/>
      <c r="R1696" s="36"/>
    </row>
    <row r="1697" spans="1:18" s="155" customFormat="1">
      <c r="A1697" s="150"/>
      <c r="B1697" s="157"/>
      <c r="D1697" s="151"/>
      <c r="E1697" s="595"/>
      <c r="F1697" s="596"/>
      <c r="G1697" s="36"/>
      <c r="H1697" s="36"/>
      <c r="I1697" s="36"/>
      <c r="J1697" s="36"/>
      <c r="K1697" s="36"/>
      <c r="L1697" s="36"/>
      <c r="M1697" s="36"/>
      <c r="N1697" s="36"/>
      <c r="O1697" s="36"/>
      <c r="P1697" s="36"/>
      <c r="Q1697" s="36"/>
      <c r="R1697" s="36"/>
    </row>
    <row r="1698" spans="1:18" s="155" customFormat="1">
      <c r="A1698" s="150"/>
      <c r="B1698" s="157"/>
      <c r="D1698" s="151"/>
      <c r="E1698" s="595"/>
      <c r="F1698" s="596"/>
      <c r="G1698" s="36"/>
      <c r="H1698" s="36"/>
      <c r="I1698" s="36"/>
      <c r="J1698" s="36"/>
      <c r="K1698" s="36"/>
      <c r="L1698" s="36"/>
      <c r="M1698" s="36"/>
      <c r="N1698" s="36"/>
      <c r="O1698" s="36"/>
      <c r="P1698" s="36"/>
      <c r="Q1698" s="36"/>
      <c r="R1698" s="36"/>
    </row>
    <row r="1699" spans="1:18" s="155" customFormat="1">
      <c r="A1699" s="150"/>
      <c r="B1699" s="157"/>
      <c r="D1699" s="151"/>
      <c r="E1699" s="595"/>
      <c r="F1699" s="596"/>
      <c r="G1699" s="36"/>
      <c r="H1699" s="36"/>
      <c r="I1699" s="36"/>
      <c r="J1699" s="36"/>
      <c r="K1699" s="36"/>
      <c r="L1699" s="36"/>
      <c r="M1699" s="36"/>
      <c r="N1699" s="36"/>
      <c r="O1699" s="36"/>
      <c r="P1699" s="36"/>
      <c r="Q1699" s="36"/>
      <c r="R1699" s="36"/>
    </row>
    <row r="1700" spans="1:18" s="155" customFormat="1">
      <c r="A1700" s="150"/>
      <c r="B1700" s="157"/>
      <c r="D1700" s="151"/>
      <c r="E1700" s="595"/>
      <c r="F1700" s="596"/>
      <c r="G1700" s="36"/>
      <c r="H1700" s="36"/>
      <c r="I1700" s="36"/>
      <c r="J1700" s="36"/>
      <c r="K1700" s="36"/>
      <c r="L1700" s="36"/>
      <c r="M1700" s="36"/>
      <c r="N1700" s="36"/>
      <c r="O1700" s="36"/>
      <c r="P1700" s="36"/>
      <c r="Q1700" s="36"/>
      <c r="R1700" s="36"/>
    </row>
    <row r="1701" spans="1:18" s="155" customFormat="1">
      <c r="A1701" s="150"/>
      <c r="B1701" s="157"/>
      <c r="D1701" s="151"/>
      <c r="E1701" s="595"/>
      <c r="F1701" s="596"/>
      <c r="G1701" s="36"/>
      <c r="H1701" s="36"/>
      <c r="I1701" s="36"/>
      <c r="J1701" s="36"/>
      <c r="K1701" s="36"/>
      <c r="L1701" s="36"/>
      <c r="M1701" s="36"/>
      <c r="N1701" s="36"/>
      <c r="O1701" s="36"/>
      <c r="P1701" s="36"/>
      <c r="Q1701" s="36"/>
      <c r="R1701" s="36"/>
    </row>
    <row r="1702" spans="1:18" s="155" customFormat="1">
      <c r="A1702" s="150"/>
      <c r="B1702" s="157"/>
      <c r="D1702" s="151"/>
      <c r="E1702" s="595"/>
      <c r="F1702" s="596"/>
      <c r="G1702" s="36"/>
      <c r="H1702" s="36"/>
      <c r="I1702" s="36"/>
      <c r="J1702" s="36"/>
      <c r="K1702" s="36"/>
      <c r="L1702" s="36"/>
      <c r="M1702" s="36"/>
      <c r="N1702" s="36"/>
      <c r="O1702" s="36"/>
      <c r="P1702" s="36"/>
      <c r="Q1702" s="36"/>
      <c r="R1702" s="36"/>
    </row>
    <row r="1703" spans="1:18" s="155" customFormat="1">
      <c r="A1703" s="150"/>
      <c r="B1703" s="157"/>
      <c r="D1703" s="151"/>
      <c r="E1703" s="595"/>
      <c r="F1703" s="596"/>
      <c r="G1703" s="36"/>
      <c r="H1703" s="36"/>
      <c r="I1703" s="36"/>
      <c r="J1703" s="36"/>
      <c r="K1703" s="36"/>
      <c r="L1703" s="36"/>
      <c r="M1703" s="36"/>
      <c r="N1703" s="36"/>
      <c r="O1703" s="36"/>
      <c r="P1703" s="36"/>
      <c r="Q1703" s="36"/>
      <c r="R1703" s="36"/>
    </row>
    <row r="1704" spans="1:18" s="155" customFormat="1">
      <c r="A1704" s="150"/>
      <c r="B1704" s="157"/>
      <c r="D1704" s="151"/>
      <c r="E1704" s="595"/>
      <c r="F1704" s="596"/>
      <c r="G1704" s="36"/>
      <c r="H1704" s="36"/>
      <c r="I1704" s="36"/>
      <c r="J1704" s="36"/>
      <c r="K1704" s="36"/>
      <c r="L1704" s="36"/>
      <c r="M1704" s="36"/>
      <c r="N1704" s="36"/>
      <c r="O1704" s="36"/>
      <c r="P1704" s="36"/>
      <c r="Q1704" s="36"/>
      <c r="R1704" s="36"/>
    </row>
    <row r="1705" spans="1:18" s="155" customFormat="1">
      <c r="A1705" s="150"/>
      <c r="B1705" s="157"/>
      <c r="D1705" s="151"/>
      <c r="E1705" s="595"/>
      <c r="F1705" s="596"/>
      <c r="G1705" s="36"/>
      <c r="H1705" s="36"/>
      <c r="I1705" s="36"/>
      <c r="J1705" s="36"/>
      <c r="K1705" s="36"/>
      <c r="L1705" s="36"/>
      <c r="M1705" s="36"/>
      <c r="N1705" s="36"/>
      <c r="O1705" s="36"/>
      <c r="P1705" s="36"/>
      <c r="Q1705" s="36"/>
      <c r="R1705" s="36"/>
    </row>
    <row r="1706" spans="1:18" s="155" customFormat="1">
      <c r="A1706" s="150"/>
      <c r="B1706" s="157"/>
      <c r="D1706" s="151"/>
      <c r="E1706" s="595"/>
      <c r="F1706" s="596"/>
      <c r="G1706" s="36"/>
      <c r="H1706" s="36"/>
      <c r="I1706" s="36"/>
      <c r="J1706" s="36"/>
      <c r="K1706" s="36"/>
      <c r="L1706" s="36"/>
      <c r="M1706" s="36"/>
      <c r="N1706" s="36"/>
      <c r="O1706" s="36"/>
      <c r="P1706" s="36"/>
      <c r="Q1706" s="36"/>
      <c r="R1706" s="36"/>
    </row>
    <row r="1707" spans="1:18" s="155" customFormat="1">
      <c r="A1707" s="150"/>
      <c r="B1707" s="157"/>
      <c r="D1707" s="151"/>
      <c r="E1707" s="595"/>
      <c r="F1707" s="596"/>
      <c r="G1707" s="36"/>
      <c r="H1707" s="36"/>
      <c r="I1707" s="36"/>
      <c r="J1707" s="36"/>
      <c r="K1707" s="36"/>
      <c r="L1707" s="36"/>
      <c r="M1707" s="36"/>
      <c r="N1707" s="36"/>
      <c r="O1707" s="36"/>
      <c r="P1707" s="36"/>
      <c r="Q1707" s="36"/>
      <c r="R1707" s="36"/>
    </row>
    <row r="1708" spans="1:18" s="155" customFormat="1">
      <c r="A1708" s="150"/>
      <c r="B1708" s="157"/>
      <c r="D1708" s="151"/>
      <c r="E1708" s="595"/>
      <c r="F1708" s="596"/>
      <c r="G1708" s="36"/>
      <c r="H1708" s="36"/>
      <c r="I1708" s="36"/>
      <c r="J1708" s="36"/>
      <c r="K1708" s="36"/>
      <c r="L1708" s="36"/>
      <c r="M1708" s="36"/>
      <c r="N1708" s="36"/>
      <c r="O1708" s="36"/>
      <c r="P1708" s="36"/>
      <c r="Q1708" s="36"/>
      <c r="R1708" s="36"/>
    </row>
    <row r="1709" spans="1:18" s="155" customFormat="1">
      <c r="A1709" s="150"/>
      <c r="B1709" s="157"/>
      <c r="D1709" s="151"/>
      <c r="E1709" s="595"/>
      <c r="F1709" s="596"/>
      <c r="G1709" s="36"/>
      <c r="H1709" s="36"/>
      <c r="I1709" s="36"/>
      <c r="J1709" s="36"/>
      <c r="K1709" s="36"/>
      <c r="L1709" s="36"/>
      <c r="M1709" s="36"/>
      <c r="N1709" s="36"/>
      <c r="O1709" s="36"/>
      <c r="P1709" s="36"/>
      <c r="Q1709" s="36"/>
      <c r="R1709" s="36"/>
    </row>
    <row r="1710" spans="1:18" s="155" customFormat="1">
      <c r="A1710" s="150"/>
      <c r="B1710" s="157"/>
      <c r="D1710" s="151"/>
      <c r="E1710" s="595"/>
      <c r="F1710" s="596"/>
      <c r="G1710" s="36"/>
      <c r="H1710" s="36"/>
      <c r="I1710" s="36"/>
      <c r="J1710" s="36"/>
      <c r="K1710" s="36"/>
      <c r="L1710" s="36"/>
      <c r="M1710" s="36"/>
      <c r="N1710" s="36"/>
      <c r="O1710" s="36"/>
      <c r="P1710" s="36"/>
      <c r="Q1710" s="36"/>
      <c r="R1710" s="36"/>
    </row>
    <row r="1711" spans="1:18" s="155" customFormat="1">
      <c r="A1711" s="150"/>
      <c r="B1711" s="157"/>
      <c r="D1711" s="151"/>
      <c r="E1711" s="595"/>
      <c r="F1711" s="596"/>
      <c r="G1711" s="36"/>
      <c r="H1711" s="36"/>
      <c r="I1711" s="36"/>
      <c r="J1711" s="36"/>
      <c r="K1711" s="36"/>
      <c r="L1711" s="36"/>
      <c r="M1711" s="36"/>
      <c r="N1711" s="36"/>
      <c r="O1711" s="36"/>
      <c r="P1711" s="36"/>
      <c r="Q1711" s="36"/>
      <c r="R1711" s="36"/>
    </row>
    <row r="1712" spans="1:18" s="155" customFormat="1">
      <c r="A1712" s="150"/>
      <c r="B1712" s="157"/>
      <c r="D1712" s="151"/>
      <c r="E1712" s="595"/>
      <c r="F1712" s="596"/>
      <c r="G1712" s="36"/>
      <c r="H1712" s="36"/>
      <c r="I1712" s="36"/>
      <c r="J1712" s="36"/>
      <c r="K1712" s="36"/>
      <c r="L1712" s="36"/>
      <c r="M1712" s="36"/>
      <c r="N1712" s="36"/>
      <c r="O1712" s="36"/>
      <c r="P1712" s="36"/>
      <c r="Q1712" s="36"/>
      <c r="R1712" s="36"/>
    </row>
    <row r="1713" spans="1:18" s="155" customFormat="1">
      <c r="A1713" s="150"/>
      <c r="B1713" s="157"/>
      <c r="D1713" s="151"/>
      <c r="E1713" s="595"/>
      <c r="F1713" s="596"/>
      <c r="G1713" s="36"/>
      <c r="H1713" s="36"/>
      <c r="I1713" s="36"/>
      <c r="J1713" s="36"/>
      <c r="K1713" s="36"/>
      <c r="L1713" s="36"/>
      <c r="M1713" s="36"/>
      <c r="N1713" s="36"/>
      <c r="O1713" s="36"/>
      <c r="P1713" s="36"/>
      <c r="Q1713" s="36"/>
      <c r="R1713" s="36"/>
    </row>
    <row r="1714" spans="1:18" s="155" customFormat="1">
      <c r="A1714" s="150"/>
      <c r="B1714" s="157"/>
      <c r="D1714" s="151"/>
      <c r="E1714" s="595"/>
      <c r="F1714" s="596"/>
      <c r="G1714" s="36"/>
      <c r="H1714" s="36"/>
      <c r="I1714" s="36"/>
      <c r="J1714" s="36"/>
      <c r="K1714" s="36"/>
      <c r="L1714" s="36"/>
      <c r="M1714" s="36"/>
      <c r="N1714" s="36"/>
      <c r="O1714" s="36"/>
      <c r="P1714" s="36"/>
      <c r="Q1714" s="36"/>
      <c r="R1714" s="36"/>
    </row>
    <row r="1715" spans="1:18" s="155" customFormat="1">
      <c r="A1715" s="150"/>
      <c r="B1715" s="157"/>
      <c r="D1715" s="151"/>
      <c r="E1715" s="595"/>
      <c r="F1715" s="596"/>
      <c r="G1715" s="36"/>
      <c r="H1715" s="36"/>
      <c r="I1715" s="36"/>
      <c r="J1715" s="36"/>
      <c r="K1715" s="36"/>
      <c r="L1715" s="36"/>
      <c r="M1715" s="36"/>
      <c r="N1715" s="36"/>
      <c r="O1715" s="36"/>
      <c r="P1715" s="36"/>
      <c r="Q1715" s="36"/>
      <c r="R1715" s="36"/>
    </row>
    <row r="1716" spans="1:18" s="155" customFormat="1">
      <c r="A1716" s="150"/>
      <c r="B1716" s="157"/>
      <c r="D1716" s="151"/>
      <c r="E1716" s="595"/>
      <c r="F1716" s="596"/>
      <c r="G1716" s="36"/>
      <c r="H1716" s="36"/>
      <c r="I1716" s="36"/>
      <c r="J1716" s="36"/>
      <c r="K1716" s="36"/>
      <c r="L1716" s="36"/>
      <c r="M1716" s="36"/>
      <c r="N1716" s="36"/>
      <c r="O1716" s="36"/>
      <c r="P1716" s="36"/>
      <c r="Q1716" s="36"/>
      <c r="R1716" s="36"/>
    </row>
    <row r="1717" spans="1:18" s="155" customFormat="1">
      <c r="A1717" s="150"/>
      <c r="B1717" s="157"/>
      <c r="D1717" s="151"/>
      <c r="E1717" s="595"/>
      <c r="F1717" s="596"/>
      <c r="G1717" s="36"/>
      <c r="H1717" s="36"/>
      <c r="I1717" s="36"/>
      <c r="J1717" s="36"/>
      <c r="K1717" s="36"/>
      <c r="L1717" s="36"/>
      <c r="M1717" s="36"/>
      <c r="N1717" s="36"/>
      <c r="O1717" s="36"/>
      <c r="P1717" s="36"/>
      <c r="Q1717" s="36"/>
      <c r="R1717" s="36"/>
    </row>
    <row r="1718" spans="1:18" s="155" customFormat="1">
      <c r="A1718" s="150"/>
      <c r="B1718" s="157"/>
      <c r="D1718" s="151"/>
      <c r="E1718" s="595"/>
      <c r="F1718" s="596"/>
      <c r="G1718" s="36"/>
      <c r="H1718" s="36"/>
      <c r="I1718" s="36"/>
      <c r="J1718" s="36"/>
      <c r="K1718" s="36"/>
      <c r="L1718" s="36"/>
      <c r="M1718" s="36"/>
      <c r="N1718" s="36"/>
      <c r="O1718" s="36"/>
      <c r="P1718" s="36"/>
      <c r="Q1718" s="36"/>
      <c r="R1718" s="36"/>
    </row>
    <row r="1719" spans="1:18" s="155" customFormat="1">
      <c r="A1719" s="150"/>
      <c r="B1719" s="157"/>
      <c r="D1719" s="151"/>
      <c r="E1719" s="595"/>
      <c r="F1719" s="596"/>
      <c r="G1719" s="36"/>
      <c r="H1719" s="36"/>
      <c r="I1719" s="36"/>
      <c r="J1719" s="36"/>
      <c r="K1719" s="36"/>
      <c r="L1719" s="36"/>
      <c r="M1719" s="36"/>
      <c r="N1719" s="36"/>
      <c r="O1719" s="36"/>
      <c r="P1719" s="36"/>
      <c r="Q1719" s="36"/>
      <c r="R1719" s="36"/>
    </row>
    <row r="1720" spans="1:18" s="155" customFormat="1">
      <c r="A1720" s="150"/>
      <c r="B1720" s="157"/>
      <c r="D1720" s="151"/>
      <c r="E1720" s="595"/>
      <c r="F1720" s="596"/>
      <c r="G1720" s="36"/>
      <c r="H1720" s="36"/>
      <c r="I1720" s="36"/>
      <c r="J1720" s="36"/>
      <c r="K1720" s="36"/>
      <c r="L1720" s="36"/>
      <c r="M1720" s="36"/>
      <c r="N1720" s="36"/>
      <c r="O1720" s="36"/>
      <c r="P1720" s="36"/>
      <c r="Q1720" s="36"/>
      <c r="R1720" s="36"/>
    </row>
    <row r="1721" spans="1:18" s="155" customFormat="1">
      <c r="A1721" s="150"/>
      <c r="B1721" s="157"/>
      <c r="D1721" s="151"/>
      <c r="E1721" s="595"/>
      <c r="F1721" s="596"/>
      <c r="G1721" s="36"/>
      <c r="H1721" s="36"/>
      <c r="I1721" s="36"/>
      <c r="J1721" s="36"/>
      <c r="K1721" s="36"/>
      <c r="L1721" s="36"/>
      <c r="M1721" s="36"/>
      <c r="N1721" s="36"/>
      <c r="O1721" s="36"/>
      <c r="P1721" s="36"/>
      <c r="Q1721" s="36"/>
      <c r="R1721" s="36"/>
    </row>
    <row r="1722" spans="1:18" s="155" customFormat="1">
      <c r="A1722" s="150"/>
      <c r="B1722" s="157"/>
      <c r="D1722" s="151"/>
      <c r="E1722" s="595"/>
      <c r="F1722" s="596"/>
      <c r="G1722" s="36"/>
      <c r="H1722" s="36"/>
      <c r="I1722" s="36"/>
      <c r="J1722" s="36"/>
      <c r="K1722" s="36"/>
      <c r="L1722" s="36"/>
      <c r="M1722" s="36"/>
      <c r="N1722" s="36"/>
      <c r="O1722" s="36"/>
      <c r="P1722" s="36"/>
      <c r="Q1722" s="36"/>
      <c r="R1722" s="36"/>
    </row>
    <row r="1723" spans="1:18" s="155" customFormat="1">
      <c r="A1723" s="150"/>
      <c r="B1723" s="157"/>
      <c r="D1723" s="151"/>
      <c r="E1723" s="595"/>
      <c r="F1723" s="596"/>
      <c r="G1723" s="36"/>
      <c r="H1723" s="36"/>
      <c r="I1723" s="36"/>
      <c r="J1723" s="36"/>
      <c r="K1723" s="36"/>
      <c r="L1723" s="36"/>
      <c r="M1723" s="36"/>
      <c r="N1723" s="36"/>
      <c r="O1723" s="36"/>
      <c r="P1723" s="36"/>
      <c r="Q1723" s="36"/>
      <c r="R1723" s="36"/>
    </row>
    <row r="1724" spans="1:18" s="155" customFormat="1">
      <c r="A1724" s="150"/>
      <c r="B1724" s="157"/>
      <c r="D1724" s="151"/>
      <c r="E1724" s="595"/>
      <c r="F1724" s="596"/>
      <c r="G1724" s="36"/>
      <c r="H1724" s="36"/>
      <c r="I1724" s="36"/>
      <c r="J1724" s="36"/>
      <c r="K1724" s="36"/>
      <c r="L1724" s="36"/>
      <c r="M1724" s="36"/>
      <c r="N1724" s="36"/>
      <c r="O1724" s="36"/>
      <c r="P1724" s="36"/>
      <c r="Q1724" s="36"/>
      <c r="R1724" s="36"/>
    </row>
    <row r="1725" spans="1:18" s="155" customFormat="1">
      <c r="A1725" s="150"/>
      <c r="B1725" s="157"/>
      <c r="D1725" s="151"/>
      <c r="E1725" s="595"/>
      <c r="F1725" s="596"/>
      <c r="G1725" s="36"/>
      <c r="H1725" s="36"/>
      <c r="I1725" s="36"/>
      <c r="J1725" s="36"/>
      <c r="K1725" s="36"/>
      <c r="L1725" s="36"/>
      <c r="M1725" s="36"/>
      <c r="N1725" s="36"/>
      <c r="O1725" s="36"/>
      <c r="P1725" s="36"/>
      <c r="Q1725" s="36"/>
      <c r="R1725" s="36"/>
    </row>
    <row r="1726" spans="1:18" s="155" customFormat="1">
      <c r="A1726" s="150"/>
      <c r="B1726" s="157"/>
      <c r="D1726" s="151"/>
      <c r="E1726" s="595"/>
      <c r="F1726" s="596"/>
      <c r="G1726" s="36"/>
      <c r="H1726" s="36"/>
      <c r="I1726" s="36"/>
      <c r="J1726" s="36"/>
      <c r="K1726" s="36"/>
      <c r="L1726" s="36"/>
      <c r="M1726" s="36"/>
      <c r="N1726" s="36"/>
      <c r="O1726" s="36"/>
      <c r="P1726" s="36"/>
      <c r="Q1726" s="36"/>
      <c r="R1726" s="36"/>
    </row>
    <row r="1727" spans="1:18" s="155" customFormat="1">
      <c r="A1727" s="150"/>
      <c r="B1727" s="157"/>
      <c r="D1727" s="151"/>
      <c r="E1727" s="595"/>
      <c r="F1727" s="596"/>
      <c r="G1727" s="36"/>
      <c r="H1727" s="36"/>
      <c r="I1727" s="36"/>
      <c r="J1727" s="36"/>
      <c r="K1727" s="36"/>
      <c r="L1727" s="36"/>
      <c r="M1727" s="36"/>
      <c r="N1727" s="36"/>
      <c r="O1727" s="36"/>
      <c r="P1727" s="36"/>
      <c r="Q1727" s="36"/>
      <c r="R1727" s="36"/>
    </row>
    <row r="1728" spans="1:18" s="155" customFormat="1">
      <c r="A1728" s="150"/>
      <c r="B1728" s="157"/>
      <c r="D1728" s="151"/>
      <c r="E1728" s="595"/>
      <c r="F1728" s="596"/>
      <c r="G1728" s="36"/>
      <c r="H1728" s="36"/>
      <c r="I1728" s="36"/>
      <c r="J1728" s="36"/>
      <c r="K1728" s="36"/>
      <c r="L1728" s="36"/>
      <c r="M1728" s="36"/>
      <c r="N1728" s="36"/>
      <c r="O1728" s="36"/>
      <c r="P1728" s="36"/>
      <c r="Q1728" s="36"/>
      <c r="R1728" s="36"/>
    </row>
    <row r="1729" spans="1:18" s="155" customFormat="1">
      <c r="A1729" s="150"/>
      <c r="B1729" s="157"/>
      <c r="D1729" s="151"/>
      <c r="E1729" s="595"/>
      <c r="F1729" s="596"/>
      <c r="G1729" s="36"/>
      <c r="H1729" s="36"/>
      <c r="I1729" s="36"/>
      <c r="J1729" s="36"/>
      <c r="K1729" s="36"/>
      <c r="L1729" s="36"/>
      <c r="M1729" s="36"/>
      <c r="N1729" s="36"/>
      <c r="O1729" s="36"/>
      <c r="P1729" s="36"/>
      <c r="Q1729" s="36"/>
      <c r="R1729" s="36"/>
    </row>
    <row r="1730" spans="1:18" s="155" customFormat="1">
      <c r="A1730" s="150"/>
      <c r="B1730" s="157"/>
      <c r="D1730" s="151"/>
      <c r="E1730" s="595"/>
      <c r="F1730" s="596"/>
      <c r="G1730" s="36"/>
      <c r="H1730" s="36"/>
      <c r="I1730" s="36"/>
      <c r="J1730" s="36"/>
      <c r="K1730" s="36"/>
      <c r="L1730" s="36"/>
      <c r="M1730" s="36"/>
      <c r="N1730" s="36"/>
      <c r="O1730" s="36"/>
      <c r="P1730" s="36"/>
      <c r="Q1730" s="36"/>
      <c r="R1730" s="36"/>
    </row>
    <row r="1731" spans="1:18" s="155" customFormat="1">
      <c r="A1731" s="150"/>
      <c r="B1731" s="157"/>
      <c r="D1731" s="151"/>
      <c r="E1731" s="595"/>
      <c r="F1731" s="596"/>
      <c r="G1731" s="36"/>
      <c r="H1731" s="36"/>
      <c r="I1731" s="36"/>
      <c r="J1731" s="36"/>
      <c r="K1731" s="36"/>
      <c r="L1731" s="36"/>
      <c r="M1731" s="36"/>
      <c r="N1731" s="36"/>
      <c r="O1731" s="36"/>
      <c r="P1731" s="36"/>
      <c r="Q1731" s="36"/>
      <c r="R1731" s="36"/>
    </row>
    <row r="1732" spans="1:18" s="155" customFormat="1">
      <c r="A1732" s="150"/>
      <c r="B1732" s="157"/>
      <c r="D1732" s="151"/>
      <c r="E1732" s="595"/>
      <c r="F1732" s="596"/>
      <c r="G1732" s="36"/>
      <c r="H1732" s="36"/>
      <c r="I1732" s="36"/>
      <c r="J1732" s="36"/>
      <c r="K1732" s="36"/>
      <c r="L1732" s="36"/>
      <c r="M1732" s="36"/>
      <c r="N1732" s="36"/>
      <c r="O1732" s="36"/>
      <c r="P1732" s="36"/>
      <c r="Q1732" s="36"/>
      <c r="R1732" s="36"/>
    </row>
    <row r="1733" spans="1:18" s="155" customFormat="1">
      <c r="A1733" s="150"/>
      <c r="B1733" s="157"/>
      <c r="D1733" s="151"/>
      <c r="E1733" s="595"/>
      <c r="F1733" s="596"/>
      <c r="G1733" s="36"/>
      <c r="H1733" s="36"/>
      <c r="I1733" s="36"/>
      <c r="J1733" s="36"/>
      <c r="K1733" s="36"/>
      <c r="L1733" s="36"/>
      <c r="M1733" s="36"/>
      <c r="N1733" s="36"/>
      <c r="O1733" s="36"/>
      <c r="P1733" s="36"/>
      <c r="Q1733" s="36"/>
      <c r="R1733" s="36"/>
    </row>
    <row r="1734" spans="1:18" s="155" customFormat="1">
      <c r="A1734" s="150"/>
      <c r="B1734" s="157"/>
      <c r="D1734" s="151"/>
      <c r="E1734" s="595"/>
      <c r="F1734" s="596"/>
      <c r="G1734" s="36"/>
      <c r="H1734" s="36"/>
      <c r="I1734" s="36"/>
      <c r="J1734" s="36"/>
      <c r="K1734" s="36"/>
      <c r="L1734" s="36"/>
      <c r="M1734" s="36"/>
      <c r="N1734" s="36"/>
      <c r="O1734" s="36"/>
      <c r="P1734" s="36"/>
      <c r="Q1734" s="36"/>
      <c r="R1734" s="36"/>
    </row>
    <row r="1735" spans="1:18" s="155" customFormat="1">
      <c r="A1735" s="150"/>
      <c r="B1735" s="157"/>
      <c r="D1735" s="151"/>
      <c r="E1735" s="595"/>
      <c r="F1735" s="596"/>
      <c r="G1735" s="36"/>
      <c r="H1735" s="36"/>
      <c r="I1735" s="36"/>
      <c r="J1735" s="36"/>
      <c r="K1735" s="36"/>
      <c r="L1735" s="36"/>
      <c r="M1735" s="36"/>
      <c r="N1735" s="36"/>
      <c r="O1735" s="36"/>
      <c r="P1735" s="36"/>
      <c r="Q1735" s="36"/>
      <c r="R1735" s="36"/>
    </row>
    <row r="1736" spans="1:18" s="155" customFormat="1">
      <c r="A1736" s="150"/>
      <c r="B1736" s="157"/>
      <c r="D1736" s="151"/>
      <c r="E1736" s="595"/>
      <c r="F1736" s="596"/>
      <c r="G1736" s="36"/>
      <c r="H1736" s="36"/>
      <c r="I1736" s="36"/>
      <c r="J1736" s="36"/>
      <c r="K1736" s="36"/>
      <c r="L1736" s="36"/>
      <c r="M1736" s="36"/>
      <c r="N1736" s="36"/>
      <c r="O1736" s="36"/>
      <c r="P1736" s="36"/>
      <c r="Q1736" s="36"/>
      <c r="R1736" s="36"/>
    </row>
    <row r="1737" spans="1:18" s="155" customFormat="1">
      <c r="A1737" s="150"/>
      <c r="B1737" s="157"/>
      <c r="D1737" s="151"/>
      <c r="E1737" s="595"/>
      <c r="F1737" s="596"/>
      <c r="G1737" s="36"/>
      <c r="H1737" s="36"/>
      <c r="I1737" s="36"/>
      <c r="J1737" s="36"/>
      <c r="K1737" s="36"/>
      <c r="L1737" s="36"/>
      <c r="M1737" s="36"/>
      <c r="N1737" s="36"/>
      <c r="O1737" s="36"/>
      <c r="P1737" s="36"/>
      <c r="Q1737" s="36"/>
      <c r="R1737" s="36"/>
    </row>
    <row r="1738" spans="1:18" s="155" customFormat="1">
      <c r="A1738" s="150"/>
      <c r="B1738" s="157"/>
      <c r="D1738" s="151"/>
      <c r="E1738" s="595"/>
      <c r="F1738" s="596"/>
      <c r="G1738" s="36"/>
      <c r="H1738" s="36"/>
      <c r="I1738" s="36"/>
      <c r="J1738" s="36"/>
      <c r="K1738" s="36"/>
      <c r="L1738" s="36"/>
      <c r="M1738" s="36"/>
      <c r="N1738" s="36"/>
      <c r="O1738" s="36"/>
      <c r="P1738" s="36"/>
      <c r="Q1738" s="36"/>
      <c r="R1738" s="36"/>
    </row>
    <row r="1739" spans="1:18" s="155" customFormat="1">
      <c r="A1739" s="150"/>
      <c r="B1739" s="157"/>
      <c r="D1739" s="151"/>
      <c r="E1739" s="595"/>
      <c r="F1739" s="596"/>
      <c r="G1739" s="36"/>
      <c r="H1739" s="36"/>
      <c r="I1739" s="36"/>
      <c r="J1739" s="36"/>
      <c r="K1739" s="36"/>
      <c r="L1739" s="36"/>
      <c r="M1739" s="36"/>
      <c r="N1739" s="36"/>
      <c r="O1739" s="36"/>
      <c r="P1739" s="36"/>
      <c r="Q1739" s="36"/>
      <c r="R1739" s="36"/>
    </row>
    <row r="1740" spans="1:18" s="155" customFormat="1">
      <c r="A1740" s="150"/>
      <c r="B1740" s="157"/>
      <c r="D1740" s="151"/>
      <c r="E1740" s="595"/>
      <c r="F1740" s="596"/>
      <c r="G1740" s="36"/>
      <c r="H1740" s="36"/>
      <c r="I1740" s="36"/>
      <c r="J1740" s="36"/>
      <c r="K1740" s="36"/>
      <c r="L1740" s="36"/>
      <c r="M1740" s="36"/>
      <c r="N1740" s="36"/>
      <c r="O1740" s="36"/>
      <c r="P1740" s="36"/>
      <c r="Q1740" s="36"/>
      <c r="R1740" s="36"/>
    </row>
    <row r="1741" spans="1:18" s="155" customFormat="1">
      <c r="A1741" s="150"/>
      <c r="B1741" s="157"/>
      <c r="D1741" s="151"/>
      <c r="E1741" s="595"/>
      <c r="F1741" s="596"/>
      <c r="G1741" s="36"/>
      <c r="H1741" s="36"/>
      <c r="I1741" s="36"/>
      <c r="J1741" s="36"/>
      <c r="K1741" s="36"/>
      <c r="L1741" s="36"/>
      <c r="M1741" s="36"/>
      <c r="N1741" s="36"/>
      <c r="O1741" s="36"/>
      <c r="P1741" s="36"/>
      <c r="Q1741" s="36"/>
      <c r="R1741" s="36"/>
    </row>
    <row r="1742" spans="1:18" s="155" customFormat="1">
      <c r="A1742" s="150"/>
      <c r="B1742" s="157"/>
      <c r="D1742" s="151"/>
      <c r="E1742" s="595"/>
      <c r="F1742" s="596"/>
      <c r="G1742" s="36"/>
      <c r="H1742" s="36"/>
      <c r="I1742" s="36"/>
      <c r="J1742" s="36"/>
      <c r="K1742" s="36"/>
      <c r="L1742" s="36"/>
      <c r="M1742" s="36"/>
      <c r="N1742" s="36"/>
      <c r="O1742" s="36"/>
      <c r="P1742" s="36"/>
      <c r="Q1742" s="36"/>
      <c r="R1742" s="36"/>
    </row>
    <row r="1743" spans="1:18" s="155" customFormat="1">
      <c r="A1743" s="150"/>
      <c r="B1743" s="157"/>
      <c r="D1743" s="151"/>
      <c r="E1743" s="595"/>
      <c r="F1743" s="596"/>
      <c r="G1743" s="36"/>
      <c r="H1743" s="36"/>
      <c r="I1743" s="36"/>
      <c r="J1743" s="36"/>
      <c r="K1743" s="36"/>
      <c r="L1743" s="36"/>
      <c r="M1743" s="36"/>
      <c r="N1743" s="36"/>
      <c r="O1743" s="36"/>
      <c r="P1743" s="36"/>
      <c r="Q1743" s="36"/>
      <c r="R1743" s="36"/>
    </row>
    <row r="1744" spans="1:18" s="155" customFormat="1">
      <c r="A1744" s="150"/>
      <c r="B1744" s="157"/>
      <c r="D1744" s="151"/>
      <c r="E1744" s="595"/>
      <c r="F1744" s="596"/>
      <c r="G1744" s="36"/>
      <c r="H1744" s="36"/>
      <c r="I1744" s="36"/>
      <c r="J1744" s="36"/>
      <c r="K1744" s="36"/>
      <c r="L1744" s="36"/>
      <c r="M1744" s="36"/>
      <c r="N1744" s="36"/>
      <c r="O1744" s="36"/>
      <c r="P1744" s="36"/>
      <c r="Q1744" s="36"/>
      <c r="R1744" s="36"/>
    </row>
    <row r="1745" spans="1:18" s="155" customFormat="1">
      <c r="A1745" s="150"/>
      <c r="B1745" s="157"/>
      <c r="D1745" s="151"/>
      <c r="E1745" s="595"/>
      <c r="F1745" s="596"/>
      <c r="G1745" s="36"/>
      <c r="H1745" s="36"/>
      <c r="I1745" s="36"/>
      <c r="J1745" s="36"/>
      <c r="K1745" s="36"/>
      <c r="L1745" s="36"/>
      <c r="M1745" s="36"/>
      <c r="N1745" s="36"/>
      <c r="O1745" s="36"/>
      <c r="P1745" s="36"/>
      <c r="Q1745" s="36"/>
      <c r="R1745" s="36"/>
    </row>
    <row r="1746" spans="1:18" s="155" customFormat="1">
      <c r="A1746" s="150"/>
      <c r="B1746" s="157"/>
      <c r="D1746" s="151"/>
      <c r="E1746" s="595"/>
      <c r="F1746" s="596"/>
      <c r="G1746" s="36"/>
      <c r="H1746" s="36"/>
      <c r="I1746" s="36"/>
      <c r="J1746" s="36"/>
      <c r="K1746" s="36"/>
      <c r="L1746" s="36"/>
      <c r="M1746" s="36"/>
      <c r="N1746" s="36"/>
      <c r="O1746" s="36"/>
      <c r="P1746" s="36"/>
      <c r="Q1746" s="36"/>
      <c r="R1746" s="36"/>
    </row>
    <row r="1747" spans="1:18" s="155" customFormat="1">
      <c r="A1747" s="150"/>
      <c r="B1747" s="157"/>
      <c r="D1747" s="151"/>
      <c r="E1747" s="595"/>
      <c r="F1747" s="596"/>
      <c r="G1747" s="36"/>
      <c r="H1747" s="36"/>
      <c r="I1747" s="36"/>
      <c r="J1747" s="36"/>
      <c r="K1747" s="36"/>
      <c r="L1747" s="36"/>
      <c r="M1747" s="36"/>
      <c r="N1747" s="36"/>
      <c r="O1747" s="36"/>
      <c r="P1747" s="36"/>
      <c r="Q1747" s="36"/>
      <c r="R1747" s="36"/>
    </row>
    <row r="1748" spans="1:18" s="155" customFormat="1">
      <c r="A1748" s="150"/>
      <c r="B1748" s="157"/>
      <c r="D1748" s="151"/>
      <c r="E1748" s="595"/>
      <c r="F1748" s="596"/>
      <c r="G1748" s="36"/>
      <c r="H1748" s="36"/>
      <c r="I1748" s="36"/>
      <c r="J1748" s="36"/>
      <c r="K1748" s="36"/>
      <c r="L1748" s="36"/>
      <c r="M1748" s="36"/>
      <c r="N1748" s="36"/>
      <c r="O1748" s="36"/>
      <c r="P1748" s="36"/>
      <c r="Q1748" s="36"/>
      <c r="R1748" s="36"/>
    </row>
    <row r="1749" spans="1:18" s="155" customFormat="1">
      <c r="A1749" s="150"/>
      <c r="B1749" s="157"/>
      <c r="D1749" s="151"/>
      <c r="E1749" s="595"/>
      <c r="F1749" s="596"/>
      <c r="G1749" s="36"/>
      <c r="H1749" s="36"/>
      <c r="I1749" s="36"/>
      <c r="J1749" s="36"/>
      <c r="K1749" s="36"/>
      <c r="L1749" s="36"/>
      <c r="M1749" s="36"/>
      <c r="N1749" s="36"/>
      <c r="O1749" s="36"/>
      <c r="P1749" s="36"/>
      <c r="Q1749" s="36"/>
      <c r="R1749" s="36"/>
    </row>
    <row r="1750" spans="1:18" s="155" customFormat="1">
      <c r="A1750" s="150"/>
      <c r="B1750" s="157"/>
      <c r="D1750" s="151"/>
      <c r="E1750" s="595"/>
      <c r="F1750" s="596"/>
      <c r="G1750" s="36"/>
      <c r="H1750" s="36"/>
      <c r="I1750" s="36"/>
      <c r="J1750" s="36"/>
      <c r="K1750" s="36"/>
      <c r="L1750" s="36"/>
      <c r="M1750" s="36"/>
      <c r="N1750" s="36"/>
      <c r="O1750" s="36"/>
      <c r="P1750" s="36"/>
      <c r="Q1750" s="36"/>
      <c r="R1750" s="36"/>
    </row>
    <row r="1751" spans="1:18" s="155" customFormat="1">
      <c r="A1751" s="150"/>
      <c r="B1751" s="157"/>
      <c r="D1751" s="151"/>
      <c r="E1751" s="595"/>
      <c r="F1751" s="596"/>
      <c r="G1751" s="36"/>
      <c r="H1751" s="36"/>
      <c r="I1751" s="36"/>
      <c r="J1751" s="36"/>
      <c r="K1751" s="36"/>
      <c r="L1751" s="36"/>
      <c r="M1751" s="36"/>
      <c r="N1751" s="36"/>
      <c r="O1751" s="36"/>
      <c r="P1751" s="36"/>
      <c r="Q1751" s="36"/>
      <c r="R1751" s="36"/>
    </row>
    <row r="1752" spans="1:18" s="155" customFormat="1">
      <c r="A1752" s="150"/>
      <c r="B1752" s="157"/>
      <c r="D1752" s="151"/>
      <c r="E1752" s="595"/>
      <c r="F1752" s="596"/>
      <c r="G1752" s="36"/>
      <c r="H1752" s="36"/>
      <c r="I1752" s="36"/>
      <c r="J1752" s="36"/>
      <c r="K1752" s="36"/>
      <c r="L1752" s="36"/>
      <c r="M1752" s="36"/>
      <c r="N1752" s="36"/>
      <c r="O1752" s="36"/>
      <c r="P1752" s="36"/>
      <c r="Q1752" s="36"/>
      <c r="R1752" s="36"/>
    </row>
    <row r="1753" spans="1:18" s="155" customFormat="1">
      <c r="A1753" s="150"/>
      <c r="B1753" s="157"/>
      <c r="D1753" s="151"/>
      <c r="E1753" s="595"/>
      <c r="F1753" s="596"/>
      <c r="G1753" s="36"/>
      <c r="H1753" s="36"/>
      <c r="I1753" s="36"/>
      <c r="J1753" s="36"/>
      <c r="K1753" s="36"/>
      <c r="L1753" s="36"/>
      <c r="M1753" s="36"/>
      <c r="N1753" s="36"/>
      <c r="O1753" s="36"/>
      <c r="P1753" s="36"/>
      <c r="Q1753" s="36"/>
      <c r="R1753" s="36"/>
    </row>
    <row r="1754" spans="1:18" s="155" customFormat="1">
      <c r="A1754" s="150"/>
      <c r="B1754" s="157"/>
      <c r="D1754" s="151"/>
      <c r="E1754" s="595"/>
      <c r="F1754" s="596"/>
      <c r="G1754" s="36"/>
      <c r="H1754" s="36"/>
      <c r="I1754" s="36"/>
      <c r="J1754" s="36"/>
      <c r="K1754" s="36"/>
      <c r="L1754" s="36"/>
      <c r="M1754" s="36"/>
      <c r="N1754" s="36"/>
      <c r="O1754" s="36"/>
      <c r="P1754" s="36"/>
      <c r="Q1754" s="36"/>
      <c r="R1754" s="36"/>
    </row>
    <row r="1755" spans="1:18" s="155" customFormat="1">
      <c r="A1755" s="150"/>
      <c r="B1755" s="157"/>
      <c r="D1755" s="151"/>
      <c r="E1755" s="595"/>
      <c r="F1755" s="596"/>
      <c r="G1755" s="36"/>
      <c r="H1755" s="36"/>
      <c r="I1755" s="36"/>
      <c r="J1755" s="36"/>
      <c r="K1755" s="36"/>
      <c r="L1755" s="36"/>
      <c r="M1755" s="36"/>
      <c r="N1755" s="36"/>
      <c r="O1755" s="36"/>
      <c r="P1755" s="36"/>
      <c r="Q1755" s="36"/>
      <c r="R1755" s="36"/>
    </row>
    <row r="1756" spans="1:18" s="155" customFormat="1">
      <c r="A1756" s="150"/>
      <c r="B1756" s="157"/>
      <c r="D1756" s="151"/>
      <c r="E1756" s="595"/>
      <c r="F1756" s="596"/>
      <c r="G1756" s="36"/>
      <c r="H1756" s="36"/>
      <c r="I1756" s="36"/>
      <c r="J1756" s="36"/>
      <c r="K1756" s="36"/>
      <c r="L1756" s="36"/>
      <c r="M1756" s="36"/>
      <c r="N1756" s="36"/>
      <c r="O1756" s="36"/>
      <c r="P1756" s="36"/>
      <c r="Q1756" s="36"/>
      <c r="R1756" s="36"/>
    </row>
    <row r="1757" spans="1:18" s="155" customFormat="1">
      <c r="A1757" s="150"/>
      <c r="B1757" s="36"/>
      <c r="D1757" s="151"/>
      <c r="E1757" s="595"/>
      <c r="F1757" s="596"/>
      <c r="G1757" s="36"/>
      <c r="H1757" s="36"/>
      <c r="I1757" s="36"/>
      <c r="J1757" s="36"/>
      <c r="K1757" s="36"/>
      <c r="L1757" s="36"/>
      <c r="M1757" s="36"/>
      <c r="N1757" s="36"/>
      <c r="O1757" s="36"/>
      <c r="P1757" s="36"/>
      <c r="Q1757" s="36"/>
      <c r="R1757" s="36"/>
    </row>
    <row r="1758" spans="1:18" s="155" customFormat="1">
      <c r="A1758" s="150"/>
      <c r="B1758" s="36"/>
      <c r="D1758" s="151"/>
      <c r="E1758" s="595"/>
      <c r="F1758" s="596"/>
      <c r="G1758" s="36"/>
      <c r="H1758" s="36"/>
      <c r="I1758" s="36"/>
      <c r="J1758" s="36"/>
      <c r="K1758" s="36"/>
      <c r="L1758" s="36"/>
      <c r="M1758" s="36"/>
      <c r="N1758" s="36"/>
      <c r="O1758" s="36"/>
      <c r="P1758" s="36"/>
      <c r="Q1758" s="36"/>
      <c r="R1758" s="36"/>
    </row>
    <row r="1759" spans="1:18" s="155" customFormat="1">
      <c r="A1759" s="150"/>
      <c r="B1759" s="36"/>
      <c r="D1759" s="151"/>
      <c r="E1759" s="595"/>
      <c r="F1759" s="596"/>
      <c r="G1759" s="36"/>
      <c r="H1759" s="36"/>
      <c r="I1759" s="36"/>
      <c r="J1759" s="36"/>
      <c r="K1759" s="36"/>
      <c r="L1759" s="36"/>
      <c r="M1759" s="36"/>
      <c r="N1759" s="36"/>
      <c r="O1759" s="36"/>
      <c r="P1759" s="36"/>
      <c r="Q1759" s="36"/>
      <c r="R1759" s="36"/>
    </row>
    <row r="1760" spans="1:18" s="155" customFormat="1">
      <c r="A1760" s="150"/>
      <c r="B1760" s="36"/>
      <c r="D1760" s="151"/>
      <c r="E1760" s="595"/>
      <c r="F1760" s="596"/>
      <c r="G1760" s="36"/>
      <c r="H1760" s="36"/>
      <c r="I1760" s="36"/>
      <c r="J1760" s="36"/>
      <c r="K1760" s="36"/>
      <c r="L1760" s="36"/>
      <c r="M1760" s="36"/>
      <c r="N1760" s="36"/>
      <c r="O1760" s="36"/>
      <c r="P1760" s="36"/>
      <c r="Q1760" s="36"/>
      <c r="R1760" s="36"/>
    </row>
    <row r="1761" spans="1:18" s="155" customFormat="1">
      <c r="A1761" s="150"/>
      <c r="B1761" s="36"/>
      <c r="D1761" s="151"/>
      <c r="E1761" s="595"/>
      <c r="F1761" s="596"/>
      <c r="G1761" s="36"/>
      <c r="H1761" s="36"/>
      <c r="I1761" s="36"/>
      <c r="J1761" s="36"/>
      <c r="K1761" s="36"/>
      <c r="L1761" s="36"/>
      <c r="M1761" s="36"/>
      <c r="N1761" s="36"/>
      <c r="O1761" s="36"/>
      <c r="P1761" s="36"/>
      <c r="Q1761" s="36"/>
      <c r="R1761" s="36"/>
    </row>
    <row r="1762" spans="1:18" s="155" customFormat="1">
      <c r="A1762" s="150"/>
      <c r="B1762" s="36"/>
      <c r="D1762" s="151"/>
      <c r="E1762" s="595"/>
      <c r="F1762" s="596"/>
      <c r="G1762" s="36"/>
      <c r="H1762" s="36"/>
      <c r="I1762" s="36"/>
      <c r="J1762" s="36"/>
      <c r="K1762" s="36"/>
      <c r="L1762" s="36"/>
      <c r="M1762" s="36"/>
      <c r="N1762" s="36"/>
      <c r="O1762" s="36"/>
      <c r="P1762" s="36"/>
      <c r="Q1762" s="36"/>
      <c r="R1762" s="36"/>
    </row>
    <row r="1763" spans="1:18" s="155" customFormat="1">
      <c r="A1763" s="150"/>
      <c r="B1763" s="36"/>
      <c r="D1763" s="151"/>
      <c r="E1763" s="595"/>
      <c r="F1763" s="596"/>
      <c r="G1763" s="36"/>
      <c r="H1763" s="36"/>
      <c r="I1763" s="36"/>
      <c r="J1763" s="36"/>
      <c r="K1763" s="36"/>
      <c r="L1763" s="36"/>
      <c r="M1763" s="36"/>
      <c r="N1763" s="36"/>
      <c r="O1763" s="36"/>
      <c r="P1763" s="36"/>
      <c r="Q1763" s="36"/>
      <c r="R1763" s="36"/>
    </row>
    <row r="1764" spans="1:18" s="155" customFormat="1">
      <c r="A1764" s="150"/>
      <c r="B1764" s="36"/>
      <c r="D1764" s="151"/>
      <c r="E1764" s="595"/>
      <c r="F1764" s="596"/>
      <c r="G1764" s="36"/>
      <c r="H1764" s="36"/>
      <c r="I1764" s="36"/>
      <c r="J1764" s="36"/>
      <c r="K1764" s="36"/>
      <c r="L1764" s="36"/>
      <c r="M1764" s="36"/>
      <c r="N1764" s="36"/>
      <c r="O1764" s="36"/>
      <c r="P1764" s="36"/>
      <c r="Q1764" s="36"/>
      <c r="R1764" s="36"/>
    </row>
    <row r="1765" spans="1:18" s="155" customFormat="1">
      <c r="A1765" s="150"/>
      <c r="B1765" s="36"/>
      <c r="D1765" s="151"/>
      <c r="E1765" s="595"/>
      <c r="F1765" s="596"/>
      <c r="G1765" s="36"/>
      <c r="H1765" s="36"/>
      <c r="I1765" s="36"/>
      <c r="J1765" s="36"/>
      <c r="K1765" s="36"/>
      <c r="L1765" s="36"/>
      <c r="M1765" s="36"/>
      <c r="N1765" s="36"/>
      <c r="O1765" s="36"/>
      <c r="P1765" s="36"/>
      <c r="Q1765" s="36"/>
      <c r="R1765" s="36"/>
    </row>
    <row r="1766" spans="1:18" s="155" customFormat="1">
      <c r="A1766" s="150"/>
      <c r="B1766" s="36"/>
      <c r="D1766" s="151"/>
      <c r="E1766" s="595"/>
      <c r="F1766" s="596"/>
      <c r="G1766" s="36"/>
      <c r="H1766" s="36"/>
      <c r="I1766" s="36"/>
      <c r="J1766" s="36"/>
      <c r="K1766" s="36"/>
      <c r="L1766" s="36"/>
      <c r="M1766" s="36"/>
      <c r="N1766" s="36"/>
      <c r="O1766" s="36"/>
      <c r="P1766" s="36"/>
      <c r="Q1766" s="36"/>
      <c r="R1766" s="36"/>
    </row>
    <row r="1767" spans="1:18" s="155" customFormat="1">
      <c r="A1767" s="150"/>
      <c r="B1767" s="36"/>
      <c r="D1767" s="151"/>
      <c r="E1767" s="595"/>
      <c r="F1767" s="596"/>
      <c r="G1767" s="36"/>
      <c r="H1767" s="36"/>
      <c r="I1767" s="36"/>
      <c r="J1767" s="36"/>
      <c r="K1767" s="36"/>
      <c r="L1767" s="36"/>
      <c r="M1767" s="36"/>
      <c r="N1767" s="36"/>
      <c r="O1767" s="36"/>
      <c r="P1767" s="36"/>
      <c r="Q1767" s="36"/>
      <c r="R1767" s="36"/>
    </row>
    <row r="1768" spans="1:18" s="155" customFormat="1">
      <c r="A1768" s="150"/>
      <c r="B1768" s="36"/>
      <c r="D1768" s="151"/>
      <c r="E1768" s="595"/>
      <c r="F1768" s="596"/>
      <c r="G1768" s="36"/>
      <c r="H1768" s="36"/>
      <c r="I1768" s="36"/>
      <c r="J1768" s="36"/>
      <c r="K1768" s="36"/>
      <c r="L1768" s="36"/>
      <c r="M1768" s="36"/>
      <c r="N1768" s="36"/>
      <c r="O1768" s="36"/>
      <c r="P1768" s="36"/>
      <c r="Q1768" s="36"/>
      <c r="R1768" s="36"/>
    </row>
    <row r="1769" spans="1:18" s="155" customFormat="1">
      <c r="A1769" s="150"/>
      <c r="B1769" s="36"/>
      <c r="D1769" s="151"/>
      <c r="E1769" s="595"/>
      <c r="F1769" s="596"/>
      <c r="G1769" s="36"/>
      <c r="H1769" s="36"/>
      <c r="I1769" s="36"/>
      <c r="J1769" s="36"/>
      <c r="K1769" s="36"/>
      <c r="L1769" s="36"/>
      <c r="M1769" s="36"/>
      <c r="N1769" s="36"/>
      <c r="O1769" s="36"/>
      <c r="P1769" s="36"/>
      <c r="Q1769" s="36"/>
      <c r="R1769" s="36"/>
    </row>
    <row r="1770" spans="1:18" s="155" customFormat="1">
      <c r="A1770" s="150"/>
      <c r="B1770" s="36"/>
      <c r="D1770" s="151"/>
      <c r="E1770" s="595"/>
      <c r="F1770" s="596"/>
      <c r="G1770" s="36"/>
      <c r="H1770" s="36"/>
      <c r="I1770" s="36"/>
      <c r="J1770" s="36"/>
      <c r="K1770" s="36"/>
      <c r="L1770" s="36"/>
      <c r="M1770" s="36"/>
      <c r="N1770" s="36"/>
      <c r="O1770" s="36"/>
      <c r="P1770" s="36"/>
      <c r="Q1770" s="36"/>
      <c r="R1770" s="36"/>
    </row>
    <row r="1771" spans="1:18">
      <c r="A1771" s="150"/>
    </row>
    <row r="1772" spans="1:18">
      <c r="A1772" s="150"/>
    </row>
    <row r="1773" spans="1:18">
      <c r="A1773" s="150"/>
    </row>
    <row r="1774" spans="1:18">
      <c r="A1774" s="150"/>
    </row>
    <row r="1775" spans="1:18">
      <c r="A1775" s="150"/>
    </row>
    <row r="1776" spans="1:18">
      <c r="A1776" s="150"/>
    </row>
    <row r="1777" spans="1:1">
      <c r="A1777" s="150"/>
    </row>
    <row r="1778" spans="1:1">
      <c r="A1778" s="150"/>
    </row>
    <row r="1779" spans="1:1">
      <c r="A1779" s="150"/>
    </row>
    <row r="1780" spans="1:1">
      <c r="A1780" s="150"/>
    </row>
    <row r="1781" spans="1:1">
      <c r="A1781" s="150"/>
    </row>
    <row r="1782" spans="1:1">
      <c r="A1782" s="150"/>
    </row>
    <row r="1783" spans="1:1">
      <c r="A1783" s="150"/>
    </row>
    <row r="1784" spans="1:1">
      <c r="A1784" s="150"/>
    </row>
    <row r="1785" spans="1:1">
      <c r="A1785" s="150"/>
    </row>
    <row r="1786" spans="1:1">
      <c r="A1786" s="150"/>
    </row>
    <row r="1787" spans="1:1">
      <c r="A1787" s="150"/>
    </row>
    <row r="1788" spans="1:1">
      <c r="A1788" s="150"/>
    </row>
    <row r="1789" spans="1:1">
      <c r="A1789" s="150"/>
    </row>
    <row r="1790" spans="1:1">
      <c r="A1790" s="150"/>
    </row>
    <row r="1791" spans="1:1">
      <c r="A1791" s="150"/>
    </row>
    <row r="1792" spans="1:1">
      <c r="A1792" s="150"/>
    </row>
    <row r="1793" spans="1:1">
      <c r="A1793" s="150"/>
    </row>
    <row r="1794" spans="1:1">
      <c r="A1794" s="150"/>
    </row>
    <row r="1795" spans="1:1">
      <c r="A1795" s="150"/>
    </row>
    <row r="1796" spans="1:1">
      <c r="A1796" s="150"/>
    </row>
    <row r="1797" spans="1:1">
      <c r="A1797" s="150"/>
    </row>
    <row r="1798" spans="1:1">
      <c r="A1798" s="150"/>
    </row>
    <row r="1799" spans="1:1">
      <c r="A1799" s="150"/>
    </row>
    <row r="1800" spans="1:1">
      <c r="A1800" s="150"/>
    </row>
    <row r="1801" spans="1:1">
      <c r="A1801" s="150"/>
    </row>
    <row r="1802" spans="1:1">
      <c r="A1802" s="150"/>
    </row>
    <row r="1803" spans="1:1">
      <c r="A1803" s="150"/>
    </row>
    <row r="1804" spans="1:1">
      <c r="A1804" s="150"/>
    </row>
    <row r="1805" spans="1:1">
      <c r="A1805" s="150"/>
    </row>
    <row r="1806" spans="1:1">
      <c r="A1806" s="150"/>
    </row>
    <row r="1807" spans="1:1">
      <c r="A1807" s="150"/>
    </row>
    <row r="1808" spans="1:1">
      <c r="A1808" s="150"/>
    </row>
    <row r="1809" spans="1:1">
      <c r="A1809" s="150"/>
    </row>
    <row r="1810" spans="1:1">
      <c r="A1810" s="150"/>
    </row>
    <row r="1811" spans="1:1">
      <c r="A1811" s="150"/>
    </row>
    <row r="1812" spans="1:1">
      <c r="A1812" s="150"/>
    </row>
    <row r="1813" spans="1:1">
      <c r="A1813" s="150"/>
    </row>
    <row r="1814" spans="1:1">
      <c r="A1814" s="150"/>
    </row>
    <row r="1815" spans="1:1">
      <c r="A1815" s="150"/>
    </row>
    <row r="1816" spans="1:1">
      <c r="A1816" s="150"/>
    </row>
    <row r="1817" spans="1:1">
      <c r="A1817" s="150"/>
    </row>
    <row r="1818" spans="1:1">
      <c r="A1818" s="150"/>
    </row>
    <row r="1819" spans="1:1">
      <c r="A1819" s="150"/>
    </row>
    <row r="1820" spans="1:1">
      <c r="A1820" s="150"/>
    </row>
    <row r="1821" spans="1:1">
      <c r="A1821" s="150"/>
    </row>
    <row r="1822" spans="1:1">
      <c r="A1822" s="150"/>
    </row>
    <row r="1823" spans="1:1">
      <c r="A1823" s="150"/>
    </row>
    <row r="1824" spans="1:1">
      <c r="A1824" s="150"/>
    </row>
    <row r="1825" spans="1:1">
      <c r="A1825" s="150"/>
    </row>
    <row r="1826" spans="1:1">
      <c r="A1826" s="150"/>
    </row>
    <row r="1827" spans="1:1">
      <c r="A1827" s="150"/>
    </row>
    <row r="1828" spans="1:1">
      <c r="A1828" s="150"/>
    </row>
    <row r="1829" spans="1:1">
      <c r="A1829" s="150"/>
    </row>
    <row r="1830" spans="1:1">
      <c r="A1830" s="150"/>
    </row>
    <row r="1831" spans="1:1">
      <c r="A1831" s="150"/>
    </row>
    <row r="1832" spans="1:1">
      <c r="A1832" s="150"/>
    </row>
    <row r="1833" spans="1:1">
      <c r="A1833" s="150"/>
    </row>
    <row r="1834" spans="1:1">
      <c r="A1834" s="150"/>
    </row>
    <row r="1835" spans="1:1">
      <c r="A1835" s="150"/>
    </row>
    <row r="1836" spans="1:1">
      <c r="A1836" s="150"/>
    </row>
    <row r="1837" spans="1:1">
      <c r="A1837" s="150"/>
    </row>
    <row r="1838" spans="1:1">
      <c r="A1838" s="150"/>
    </row>
    <row r="1839" spans="1:1">
      <c r="A1839" s="150"/>
    </row>
    <row r="1840" spans="1:1">
      <c r="A1840" s="150"/>
    </row>
    <row r="1841" spans="1:1">
      <c r="A1841" s="150"/>
    </row>
    <row r="1842" spans="1:1">
      <c r="A1842" s="150"/>
    </row>
    <row r="1843" spans="1:1">
      <c r="A1843" s="150"/>
    </row>
    <row r="1844" spans="1:1">
      <c r="A1844" s="150"/>
    </row>
    <row r="1845" spans="1:1">
      <c r="A1845" s="150"/>
    </row>
    <row r="1846" spans="1:1">
      <c r="A1846" s="150"/>
    </row>
    <row r="1847" spans="1:1">
      <c r="A1847" s="150"/>
    </row>
    <row r="1848" spans="1:1">
      <c r="A1848" s="150"/>
    </row>
    <row r="1849" spans="1:1">
      <c r="A1849" s="150"/>
    </row>
    <row r="1850" spans="1:1">
      <c r="A1850" s="150"/>
    </row>
    <row r="1851" spans="1:1">
      <c r="A1851" s="150"/>
    </row>
    <row r="1852" spans="1:1">
      <c r="A1852" s="150"/>
    </row>
    <row r="1853" spans="1:1">
      <c r="A1853" s="150"/>
    </row>
    <row r="1854" spans="1:1">
      <c r="A1854" s="150"/>
    </row>
    <row r="1855" spans="1:1">
      <c r="A1855" s="150"/>
    </row>
    <row r="1856" spans="1:1">
      <c r="A1856" s="150"/>
    </row>
    <row r="1857" spans="1:1">
      <c r="A1857" s="150"/>
    </row>
    <row r="1858" spans="1:1">
      <c r="A1858" s="150"/>
    </row>
    <row r="1859" spans="1:1">
      <c r="A1859" s="150"/>
    </row>
    <row r="1860" spans="1:1">
      <c r="A1860" s="150"/>
    </row>
    <row r="1861" spans="1:1">
      <c r="A1861" s="150"/>
    </row>
    <row r="1862" spans="1:1">
      <c r="A1862" s="150"/>
    </row>
    <row r="1863" spans="1:1">
      <c r="A1863" s="150"/>
    </row>
    <row r="1864" spans="1:1">
      <c r="A1864" s="150"/>
    </row>
    <row r="1865" spans="1:1">
      <c r="A1865" s="150"/>
    </row>
    <row r="1866" spans="1:1">
      <c r="A1866" s="150"/>
    </row>
    <row r="1867" spans="1:1">
      <c r="A1867" s="150"/>
    </row>
    <row r="1868" spans="1:1">
      <c r="A1868" s="150"/>
    </row>
    <row r="1869" spans="1:1">
      <c r="A1869" s="150"/>
    </row>
    <row r="1870" spans="1:1">
      <c r="A1870" s="150"/>
    </row>
    <row r="1871" spans="1:1">
      <c r="A1871" s="150"/>
    </row>
    <row r="1872" spans="1:1">
      <c r="A1872" s="150"/>
    </row>
    <row r="1873" spans="1:1">
      <c r="A1873" s="150"/>
    </row>
    <row r="1874" spans="1:1">
      <c r="A1874" s="150"/>
    </row>
    <row r="1875" spans="1:1">
      <c r="A1875" s="150"/>
    </row>
    <row r="1876" spans="1:1">
      <c r="A1876" s="150"/>
    </row>
    <row r="1877" spans="1:1">
      <c r="A1877" s="150"/>
    </row>
    <row r="1878" spans="1:1">
      <c r="A1878" s="150"/>
    </row>
    <row r="1879" spans="1:1">
      <c r="A1879" s="150"/>
    </row>
    <row r="1880" spans="1:1">
      <c r="A1880" s="150"/>
    </row>
    <row r="1881" spans="1:1">
      <c r="A1881" s="150"/>
    </row>
    <row r="1882" spans="1:1">
      <c r="A1882" s="150"/>
    </row>
    <row r="1883" spans="1:1">
      <c r="A1883" s="150"/>
    </row>
    <row r="1884" spans="1:1">
      <c r="A1884" s="150"/>
    </row>
    <row r="1885" spans="1:1">
      <c r="A1885" s="150"/>
    </row>
    <row r="1886" spans="1:1">
      <c r="A1886" s="150"/>
    </row>
    <row r="1887" spans="1:1">
      <c r="A1887" s="150"/>
    </row>
    <row r="1888" spans="1:1">
      <c r="A1888" s="150"/>
    </row>
    <row r="1889" spans="1:1">
      <c r="A1889" s="150"/>
    </row>
    <row r="1890" spans="1:1">
      <c r="A1890" s="150"/>
    </row>
    <row r="1891" spans="1:1">
      <c r="A1891" s="150"/>
    </row>
    <row r="1892" spans="1:1">
      <c r="A1892" s="150"/>
    </row>
    <row r="1893" spans="1:1">
      <c r="A1893" s="150"/>
    </row>
    <row r="1894" spans="1:1">
      <c r="A1894" s="150"/>
    </row>
    <row r="1895" spans="1:1">
      <c r="A1895" s="150"/>
    </row>
    <row r="1896" spans="1:1">
      <c r="A1896" s="150"/>
    </row>
    <row r="1897" spans="1:1">
      <c r="A1897" s="150"/>
    </row>
    <row r="1898" spans="1:1">
      <c r="A1898" s="150"/>
    </row>
    <row r="1899" spans="1:1">
      <c r="A1899" s="150"/>
    </row>
    <row r="1900" spans="1:1">
      <c r="A1900" s="150"/>
    </row>
    <row r="1901" spans="1:1">
      <c r="A1901" s="150"/>
    </row>
    <row r="1902" spans="1:1">
      <c r="A1902" s="150"/>
    </row>
    <row r="1903" spans="1:1">
      <c r="A1903" s="150"/>
    </row>
    <row r="1904" spans="1:1">
      <c r="A1904" s="150"/>
    </row>
    <row r="1905" spans="1:1">
      <c r="A1905" s="150"/>
    </row>
    <row r="1906" spans="1:1">
      <c r="A1906" s="150"/>
    </row>
    <row r="1907" spans="1:1">
      <c r="A1907" s="150"/>
    </row>
    <row r="1908" spans="1:1">
      <c r="A1908" s="150"/>
    </row>
    <row r="1909" spans="1:1">
      <c r="A1909" s="150"/>
    </row>
    <row r="1910" spans="1:1">
      <c r="A1910" s="150"/>
    </row>
    <row r="1911" spans="1:1">
      <c r="A1911" s="150"/>
    </row>
    <row r="1912" spans="1:1">
      <c r="A1912" s="150"/>
    </row>
    <row r="1913" spans="1:1">
      <c r="A1913" s="150"/>
    </row>
    <row r="1914" spans="1:1">
      <c r="A1914" s="150"/>
    </row>
    <row r="1915" spans="1:1">
      <c r="A1915" s="150"/>
    </row>
    <row r="1916" spans="1:1">
      <c r="A1916" s="150"/>
    </row>
    <row r="1917" spans="1:1">
      <c r="A1917" s="150"/>
    </row>
    <row r="1918" spans="1:1">
      <c r="A1918" s="150"/>
    </row>
    <row r="1919" spans="1:1">
      <c r="A1919" s="150"/>
    </row>
    <row r="1920" spans="1:1">
      <c r="A1920" s="150"/>
    </row>
    <row r="1921" spans="1:1">
      <c r="A1921" s="150"/>
    </row>
    <row r="1922" spans="1:1">
      <c r="A1922" s="150"/>
    </row>
    <row r="1923" spans="1:1">
      <c r="A1923" s="150"/>
    </row>
    <row r="1924" spans="1:1">
      <c r="A1924" s="150"/>
    </row>
    <row r="1925" spans="1:1">
      <c r="A1925" s="150"/>
    </row>
    <row r="1926" spans="1:1">
      <c r="A1926" s="150"/>
    </row>
    <row r="1927" spans="1:1">
      <c r="A1927" s="150"/>
    </row>
    <row r="1928" spans="1:1">
      <c r="A1928" s="150"/>
    </row>
    <row r="1929" spans="1:1">
      <c r="A1929" s="150"/>
    </row>
    <row r="1930" spans="1:1">
      <c r="A1930" s="150"/>
    </row>
    <row r="1931" spans="1:1">
      <c r="A1931" s="150"/>
    </row>
    <row r="1932" spans="1:1">
      <c r="A1932" s="150"/>
    </row>
    <row r="1933" spans="1:1">
      <c r="A1933" s="150"/>
    </row>
    <row r="1934" spans="1:1">
      <c r="A1934" s="150"/>
    </row>
    <row r="1935" spans="1:1">
      <c r="A1935" s="150"/>
    </row>
    <row r="1936" spans="1:1">
      <c r="A1936" s="150"/>
    </row>
    <row r="1937" spans="1:1">
      <c r="A1937" s="150"/>
    </row>
    <row r="1938" spans="1:1">
      <c r="A1938" s="150"/>
    </row>
    <row r="1939" spans="1:1">
      <c r="A1939" s="150"/>
    </row>
    <row r="1940" spans="1:1">
      <c r="A1940" s="150"/>
    </row>
    <row r="1941" spans="1:1">
      <c r="A1941" s="150"/>
    </row>
    <row r="1942" spans="1:1">
      <c r="A1942" s="150"/>
    </row>
    <row r="1943" spans="1:1">
      <c r="A1943" s="150"/>
    </row>
    <row r="1944" spans="1:1">
      <c r="A1944" s="150"/>
    </row>
    <row r="1945" spans="1:1">
      <c r="A1945" s="150"/>
    </row>
    <row r="1946" spans="1:1">
      <c r="A1946" s="150"/>
    </row>
    <row r="1947" spans="1:1">
      <c r="A1947" s="150"/>
    </row>
    <row r="1948" spans="1:1">
      <c r="A1948" s="150"/>
    </row>
    <row r="1949" spans="1:1">
      <c r="A1949" s="150"/>
    </row>
    <row r="1950" spans="1:1">
      <c r="A1950" s="150"/>
    </row>
    <row r="1951" spans="1:1">
      <c r="A1951" s="150"/>
    </row>
    <row r="1952" spans="1:1">
      <c r="A1952" s="150"/>
    </row>
    <row r="1953" spans="1:1">
      <c r="A1953" s="150"/>
    </row>
    <row r="1954" spans="1:1">
      <c r="A1954" s="150"/>
    </row>
    <row r="1955" spans="1:1">
      <c r="A1955" s="150"/>
    </row>
    <row r="1956" spans="1:1">
      <c r="A1956" s="150"/>
    </row>
    <row r="1957" spans="1:1">
      <c r="A1957" s="150"/>
    </row>
    <row r="1958" spans="1:1">
      <c r="A1958" s="150"/>
    </row>
    <row r="1959" spans="1:1">
      <c r="A1959" s="150"/>
    </row>
    <row r="1960" spans="1:1">
      <c r="A1960" s="150"/>
    </row>
    <row r="1961" spans="1:1">
      <c r="A1961" s="150"/>
    </row>
    <row r="1962" spans="1:1">
      <c r="A1962" s="150"/>
    </row>
    <row r="1963" spans="1:1">
      <c r="A1963" s="150"/>
    </row>
    <row r="1964" spans="1:1">
      <c r="A1964" s="150"/>
    </row>
    <row r="1965" spans="1:1">
      <c r="A1965" s="150"/>
    </row>
    <row r="1966" spans="1:1">
      <c r="A1966" s="150"/>
    </row>
    <row r="1967" spans="1:1">
      <c r="A1967" s="150"/>
    </row>
    <row r="1968" spans="1:1">
      <c r="A1968" s="150"/>
    </row>
    <row r="1969" spans="1:1">
      <c r="A1969" s="150"/>
    </row>
    <row r="1970" spans="1:1">
      <c r="A1970" s="150"/>
    </row>
    <row r="1971" spans="1:1">
      <c r="A1971" s="150"/>
    </row>
    <row r="1972" spans="1:1">
      <c r="A1972" s="150"/>
    </row>
    <row r="1973" spans="1:1">
      <c r="A1973" s="150"/>
    </row>
    <row r="1974" spans="1:1">
      <c r="A1974" s="150"/>
    </row>
    <row r="1975" spans="1:1">
      <c r="A1975" s="150"/>
    </row>
    <row r="1976" spans="1:1">
      <c r="A1976" s="150"/>
    </row>
    <row r="1977" spans="1:1">
      <c r="A1977" s="150"/>
    </row>
    <row r="1978" spans="1:1">
      <c r="A1978" s="150"/>
    </row>
    <row r="1979" spans="1:1">
      <c r="A1979" s="150"/>
    </row>
    <row r="1980" spans="1:1">
      <c r="A1980" s="150"/>
    </row>
    <row r="1981" spans="1:1">
      <c r="A1981" s="150"/>
    </row>
    <row r="1982" spans="1:1">
      <c r="A1982" s="150"/>
    </row>
    <row r="1983" spans="1:1">
      <c r="A1983" s="150"/>
    </row>
    <row r="1984" spans="1:1">
      <c r="A1984" s="150"/>
    </row>
    <row r="1985" spans="1:1">
      <c r="A1985" s="150"/>
    </row>
    <row r="1986" spans="1:1">
      <c r="A1986" s="150"/>
    </row>
    <row r="1987" spans="1:1">
      <c r="A1987" s="150"/>
    </row>
    <row r="1988" spans="1:1">
      <c r="A1988" s="150"/>
    </row>
    <row r="1989" spans="1:1">
      <c r="A1989" s="150"/>
    </row>
    <row r="1990" spans="1:1">
      <c r="A1990" s="150"/>
    </row>
    <row r="1991" spans="1:1">
      <c r="A1991" s="150"/>
    </row>
    <row r="1992" spans="1:1">
      <c r="A1992" s="150"/>
    </row>
    <row r="1993" spans="1:1">
      <c r="A1993" s="150"/>
    </row>
    <row r="1994" spans="1:1">
      <c r="A1994" s="150"/>
    </row>
    <row r="1995" spans="1:1">
      <c r="A1995" s="150"/>
    </row>
    <row r="1996" spans="1:1">
      <c r="A1996" s="150"/>
    </row>
    <row r="1997" spans="1:1">
      <c r="A1997" s="150"/>
    </row>
    <row r="1998" spans="1:1">
      <c r="A1998" s="150"/>
    </row>
    <row r="1999" spans="1:1">
      <c r="A1999" s="150"/>
    </row>
    <row r="2000" spans="1:1">
      <c r="A2000" s="150"/>
    </row>
    <row r="2001" spans="1:1">
      <c r="A2001" s="150"/>
    </row>
    <row r="2002" spans="1:1">
      <c r="A2002" s="150"/>
    </row>
    <row r="2003" spans="1:1">
      <c r="A2003" s="150"/>
    </row>
    <row r="2004" spans="1:1">
      <c r="A2004" s="150"/>
    </row>
    <row r="2005" spans="1:1">
      <c r="A2005" s="150"/>
    </row>
    <row r="2006" spans="1:1">
      <c r="A2006" s="150"/>
    </row>
    <row r="2007" spans="1:1">
      <c r="A2007" s="150"/>
    </row>
    <row r="2008" spans="1:1">
      <c r="A2008" s="150"/>
    </row>
    <row r="2009" spans="1:1">
      <c r="A2009" s="150"/>
    </row>
    <row r="2010" spans="1:1">
      <c r="A2010" s="150"/>
    </row>
    <row r="2011" spans="1:1">
      <c r="A2011" s="150"/>
    </row>
    <row r="2012" spans="1:1">
      <c r="A2012" s="150"/>
    </row>
    <row r="2013" spans="1:1">
      <c r="A2013" s="150"/>
    </row>
    <row r="2014" spans="1:1">
      <c r="A2014" s="150"/>
    </row>
    <row r="2015" spans="1:1">
      <c r="A2015" s="150"/>
    </row>
    <row r="2016" spans="1:1">
      <c r="A2016" s="150"/>
    </row>
    <row r="2017" spans="1:1">
      <c r="A2017" s="150"/>
    </row>
    <row r="2018" spans="1:1">
      <c r="A2018" s="150"/>
    </row>
    <row r="2019" spans="1:1">
      <c r="A2019" s="150"/>
    </row>
    <row r="2020" spans="1:1">
      <c r="A2020" s="150"/>
    </row>
    <row r="2021" spans="1:1">
      <c r="A2021" s="150"/>
    </row>
    <row r="2022" spans="1:1">
      <c r="A2022" s="150"/>
    </row>
    <row r="2023" spans="1:1">
      <c r="A2023" s="150"/>
    </row>
    <row r="2024" spans="1:1">
      <c r="A2024" s="150"/>
    </row>
    <row r="2025" spans="1:1">
      <c r="A2025" s="150"/>
    </row>
    <row r="2026" spans="1:1">
      <c r="A2026" s="150"/>
    </row>
    <row r="2027" spans="1:1">
      <c r="A2027" s="150"/>
    </row>
    <row r="2028" spans="1:1">
      <c r="A2028" s="150"/>
    </row>
    <row r="2029" spans="1:1">
      <c r="A2029" s="150"/>
    </row>
    <row r="2030" spans="1:1">
      <c r="A2030" s="150"/>
    </row>
    <row r="2031" spans="1:1">
      <c r="A2031" s="150"/>
    </row>
    <row r="2032" spans="1:1">
      <c r="A2032" s="150"/>
    </row>
    <row r="2033" spans="1:1">
      <c r="A2033" s="150"/>
    </row>
    <row r="2034" spans="1:1">
      <c r="A2034" s="150"/>
    </row>
    <row r="2035" spans="1:1">
      <c r="A2035" s="150"/>
    </row>
    <row r="2036" spans="1:1">
      <c r="A2036" s="150"/>
    </row>
    <row r="2037" spans="1:1">
      <c r="A2037" s="150"/>
    </row>
    <row r="2038" spans="1:1">
      <c r="A2038" s="150"/>
    </row>
    <row r="2039" spans="1:1">
      <c r="A2039" s="150"/>
    </row>
    <row r="2040" spans="1:1">
      <c r="A2040" s="150"/>
    </row>
    <row r="2041" spans="1:1">
      <c r="A2041" s="150"/>
    </row>
    <row r="2042" spans="1:1">
      <c r="A2042" s="150"/>
    </row>
    <row r="2043" spans="1:1">
      <c r="A2043" s="150"/>
    </row>
    <row r="2044" spans="1:1">
      <c r="A2044" s="150"/>
    </row>
    <row r="2045" spans="1:1">
      <c r="A2045" s="150"/>
    </row>
    <row r="2046" spans="1:1">
      <c r="A2046" s="150"/>
    </row>
    <row r="2047" spans="1:1">
      <c r="A2047" s="150"/>
    </row>
    <row r="2048" spans="1:1">
      <c r="A2048" s="150"/>
    </row>
    <row r="2049" spans="1:1">
      <c r="A2049" s="150"/>
    </row>
    <row r="2050" spans="1:1">
      <c r="A2050" s="150"/>
    </row>
    <row r="2051" spans="1:1">
      <c r="A2051" s="150"/>
    </row>
    <row r="2052" spans="1:1">
      <c r="A2052" s="150"/>
    </row>
    <row r="2053" spans="1:1">
      <c r="A2053" s="150"/>
    </row>
    <row r="2054" spans="1:1">
      <c r="A2054" s="150"/>
    </row>
    <row r="2055" spans="1:1">
      <c r="A2055" s="150"/>
    </row>
    <row r="2056" spans="1:1">
      <c r="A2056" s="150"/>
    </row>
    <row r="2057" spans="1:1">
      <c r="A2057" s="150"/>
    </row>
    <row r="2058" spans="1:1">
      <c r="A2058" s="150"/>
    </row>
    <row r="2059" spans="1:1">
      <c r="A2059" s="150"/>
    </row>
    <row r="2060" spans="1:1">
      <c r="A2060" s="150"/>
    </row>
    <row r="2061" spans="1:1">
      <c r="A2061" s="150"/>
    </row>
    <row r="2062" spans="1:1">
      <c r="A2062" s="150"/>
    </row>
    <row r="2063" spans="1:1">
      <c r="A2063" s="150"/>
    </row>
    <row r="2064" spans="1:1">
      <c r="A2064" s="150"/>
    </row>
    <row r="2065" spans="1:1">
      <c r="A2065" s="150"/>
    </row>
    <row r="2066" spans="1:1">
      <c r="A2066" s="150"/>
    </row>
    <row r="2067" spans="1:1">
      <c r="A2067" s="150"/>
    </row>
    <row r="2068" spans="1:1">
      <c r="A2068" s="150"/>
    </row>
    <row r="2069" spans="1:1">
      <c r="A2069" s="150"/>
    </row>
    <row r="2070" spans="1:1">
      <c r="A2070" s="150"/>
    </row>
    <row r="2071" spans="1:1">
      <c r="A2071" s="150"/>
    </row>
    <row r="2072" spans="1:1">
      <c r="A2072" s="150"/>
    </row>
    <row r="2073" spans="1:1">
      <c r="A2073" s="150"/>
    </row>
    <row r="2074" spans="1:1">
      <c r="A2074" s="150"/>
    </row>
    <row r="2075" spans="1:1">
      <c r="A2075" s="150"/>
    </row>
    <row r="2076" spans="1:1">
      <c r="A2076" s="150"/>
    </row>
    <row r="2077" spans="1:1">
      <c r="A2077" s="150"/>
    </row>
    <row r="2078" spans="1:1">
      <c r="A2078" s="150"/>
    </row>
    <row r="2079" spans="1:1">
      <c r="A2079" s="150"/>
    </row>
    <row r="2080" spans="1:1">
      <c r="A2080" s="150"/>
    </row>
    <row r="2081" spans="1:1">
      <c r="A2081" s="150"/>
    </row>
    <row r="2082" spans="1:1">
      <c r="A2082" s="150"/>
    </row>
    <row r="2083" spans="1:1">
      <c r="A2083" s="150"/>
    </row>
    <row r="2084" spans="1:1">
      <c r="A2084" s="150"/>
    </row>
    <row r="2085" spans="1:1">
      <c r="A2085" s="150"/>
    </row>
    <row r="2086" spans="1:1">
      <c r="A2086" s="150"/>
    </row>
    <row r="2087" spans="1:1">
      <c r="A2087" s="150"/>
    </row>
    <row r="2088" spans="1:1">
      <c r="A2088" s="150"/>
    </row>
    <row r="2089" spans="1:1">
      <c r="A2089" s="150"/>
    </row>
    <row r="2090" spans="1:1">
      <c r="A2090" s="150"/>
    </row>
    <row r="2091" spans="1:1">
      <c r="A2091" s="150"/>
    </row>
    <row r="2092" spans="1:1">
      <c r="A2092" s="150"/>
    </row>
    <row r="2093" spans="1:1">
      <c r="A2093" s="150"/>
    </row>
    <row r="2094" spans="1:1">
      <c r="A2094" s="150"/>
    </row>
    <row r="2095" spans="1:1">
      <c r="A2095" s="150"/>
    </row>
    <row r="2096" spans="1:1">
      <c r="A2096" s="150"/>
    </row>
    <row r="2097" spans="1:1">
      <c r="A2097" s="150"/>
    </row>
    <row r="2098" spans="1:1">
      <c r="A2098" s="150"/>
    </row>
    <row r="2099" spans="1:1">
      <c r="A2099" s="150"/>
    </row>
    <row r="2100" spans="1:1">
      <c r="A2100" s="150"/>
    </row>
    <row r="2101" spans="1:1">
      <c r="A2101" s="150"/>
    </row>
    <row r="2102" spans="1:1">
      <c r="A2102" s="150"/>
    </row>
    <row r="2103" spans="1:1">
      <c r="A2103" s="150"/>
    </row>
    <row r="2104" spans="1:1">
      <c r="A2104" s="150"/>
    </row>
    <row r="2105" spans="1:1">
      <c r="A2105" s="150"/>
    </row>
    <row r="2106" spans="1:1">
      <c r="A2106" s="150"/>
    </row>
    <row r="2107" spans="1:1">
      <c r="A2107" s="150"/>
    </row>
    <row r="2108" spans="1:1">
      <c r="A2108" s="150"/>
    </row>
    <row r="2109" spans="1:1">
      <c r="A2109" s="150"/>
    </row>
    <row r="2110" spans="1:1">
      <c r="A2110" s="150"/>
    </row>
    <row r="2111" spans="1:1">
      <c r="A2111" s="150"/>
    </row>
    <row r="2112" spans="1:1">
      <c r="A2112" s="150"/>
    </row>
    <row r="2113" spans="1:1">
      <c r="A2113" s="150"/>
    </row>
    <row r="2114" spans="1:1">
      <c r="A2114" s="150"/>
    </row>
    <row r="2115" spans="1:1">
      <c r="A2115" s="150"/>
    </row>
    <row r="2116" spans="1:1">
      <c r="A2116" s="150"/>
    </row>
    <row r="2117" spans="1:1">
      <c r="A2117" s="150"/>
    </row>
    <row r="2118" spans="1:1">
      <c r="A2118" s="150"/>
    </row>
    <row r="2119" spans="1:1">
      <c r="A2119" s="150"/>
    </row>
    <row r="2120" spans="1:1">
      <c r="A2120" s="150"/>
    </row>
    <row r="2121" spans="1:1">
      <c r="A2121" s="150"/>
    </row>
    <row r="2122" spans="1:1">
      <c r="A2122" s="150"/>
    </row>
  </sheetData>
  <mergeCells count="2">
    <mergeCell ref="B5:D5"/>
    <mergeCell ref="B3:D3"/>
  </mergeCells>
  <printOptions horizontalCentered="1"/>
  <pageMargins left="0.59055118110236227" right="0.11811023622047245" top="0.98425196850393704" bottom="0.86614173228346458" header="0.51181102362204722" footer="0.4724409448818898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oborinski kolektor</vt:lpstr>
      <vt:lpstr>vodovod</vt:lpstr>
      <vt:lpstr>Potporni zid i kolnik</vt:lpstr>
      <vt:lpstr>UVOD</vt:lpstr>
      <vt:lpstr>ELEKTRO</vt:lpstr>
      <vt:lpstr>Rekapitulacija </vt:lpstr>
      <vt:lpstr>ELEKTRO!Print_Area</vt:lpstr>
      <vt:lpstr>'oborinski kolektor'!Print_Area</vt:lpstr>
      <vt:lpstr>'Potporni zid i kolnik'!Print_Area</vt:lpstr>
      <vt:lpstr>'Rekapitulacija '!Print_Area</vt:lpstr>
      <vt:lpstr>UVOD!Print_Area</vt:lpstr>
      <vt:lpstr>vodovod!Print_Area</vt:lpstr>
      <vt:lpstr>ELEKTRO!Print_Titles</vt:lpstr>
      <vt:lpstr>'oborinski kolektor'!Print_Titles</vt:lpstr>
      <vt:lpstr>'Potporni zid i kolnik'!Print_Titles</vt:lpstr>
      <vt:lpstr>UVOD!Print_Titles</vt:lpstr>
      <vt:lpstr>vodovod!Print_Titles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Danijela Blažević</dc:creator>
  <cp:lastModifiedBy>Karlo Pavlić</cp:lastModifiedBy>
  <cp:lastPrinted>2019-07-05T10:51:41Z</cp:lastPrinted>
  <dcterms:created xsi:type="dcterms:W3CDTF">2006-11-21T08:38:36Z</dcterms:created>
  <dcterms:modified xsi:type="dcterms:W3CDTF">2019-07-05T11:17:37Z</dcterms:modified>
</cp:coreProperties>
</file>