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C:\Users\KarloP\Desktop\A-Karlo Pavlic\Gundulićeva, Pavla Radića\"/>
    </mc:Choice>
  </mc:AlternateContent>
  <xr:revisionPtr revIDLastSave="0" documentId="13_ncr:1_{2F0E50C0-59C9-495C-899A-0A371EEED770}" xr6:coauthVersionLast="43" xr6:coauthVersionMax="43" xr10:uidLastSave="{00000000-0000-0000-0000-000000000000}"/>
  <bookViews>
    <workbookView xWindow="-120" yWindow="-120" windowWidth="29040" windowHeight="15840" tabRatio="869" activeTab="4" xr2:uid="{00000000-000D-0000-FFFF-FFFF00000000}"/>
  </bookViews>
  <sheets>
    <sheet name="oborinski kolektor" sheetId="66" r:id="rId1"/>
    <sheet name="vodovod" sheetId="67" r:id="rId2"/>
    <sheet name="Potporni zid i kolnik" sheetId="69" r:id="rId3"/>
    <sheet name="UVOD" sheetId="70" r:id="rId4"/>
    <sheet name="ELEKTRO" sheetId="71" r:id="rId5"/>
    <sheet name="Rekapitulacija " sheetId="74" r:id="rId6"/>
  </sheets>
  <externalReferences>
    <externalReference r:id="rId7"/>
  </externalReferences>
  <definedNames>
    <definedName name="ENERGIJA">'[1]TABLICA stvarnih količina-LED'!$R$4</definedName>
    <definedName name="led" localSheetId="5">#REF!</definedName>
    <definedName name="led">#REF!</definedName>
    <definedName name="LEDO" localSheetId="5">#REF!</definedName>
    <definedName name="LEDO">#REF!</definedName>
    <definedName name="Natrij" localSheetId="5">#REF!</definedName>
    <definedName name="Natrij">#REF!</definedName>
    <definedName name="OLE_LINK1" localSheetId="2">'Potporni zid i kolnik'!#REF!</definedName>
    <definedName name="OLE_LINK1" localSheetId="5">'Rekapitulacija '!#REF!</definedName>
    <definedName name="_xlnm.Print_Area" localSheetId="4">ELEKTRO!$A$1:$F$316</definedName>
    <definedName name="_xlnm.Print_Area" localSheetId="0">'oborinski kolektor'!$A$1:$G$970</definedName>
    <definedName name="_xlnm.Print_Area" localSheetId="2">'Potporni zid i kolnik'!$A$1:$F$337</definedName>
    <definedName name="_xlnm.Print_Area" localSheetId="5">'Rekapitulacija '!$A$1:$F$33</definedName>
    <definedName name="_xlnm.Print_Area" localSheetId="3">UVOD!$A$6:$F$49</definedName>
    <definedName name="_xlnm.Print_Area" localSheetId="1">vodovod!$A$1:$G$843</definedName>
    <definedName name="_xlnm.Print_Titles" localSheetId="4">ELEKTRO!$1:$3</definedName>
    <definedName name="_xlnm.Print_Titles" localSheetId="0">'oborinski kolektor'!$29:$29</definedName>
    <definedName name="_xlnm.Print_Titles" localSheetId="2">'Potporni zid i kolnik'!$1:$1</definedName>
    <definedName name="_xlnm.Print_Titles" localSheetId="5">'Rekapitulacija '!#REF!</definedName>
    <definedName name="_xlnm.Print_Titles" localSheetId="3">UVOD!$1:$10</definedName>
    <definedName name="_xlnm.Print_Titles" localSheetId="1">vodovod!$28:$28</definedName>
    <definedName name="temp" localSheetId="5">#REF!</definedName>
    <definedName name="temp">#REF!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74" l="1"/>
  <c r="F216" i="69"/>
  <c r="F261" i="69"/>
  <c r="F258" i="69"/>
  <c r="F295" i="69"/>
  <c r="F294" i="69"/>
  <c r="F291" i="69"/>
  <c r="F288" i="69"/>
  <c r="F285" i="69"/>
  <c r="F282" i="69"/>
  <c r="F279" i="69"/>
  <c r="F276" i="69"/>
  <c r="F273" i="69"/>
  <c r="F270" i="69"/>
  <c r="F267" i="69"/>
  <c r="F264" i="69"/>
  <c r="F255" i="69"/>
  <c r="F252" i="69"/>
  <c r="F249" i="69"/>
  <c r="F246" i="69"/>
  <c r="F243" i="69"/>
  <c r="F240" i="69"/>
  <c r="F237" i="69"/>
  <c r="F234" i="69"/>
  <c r="F231" i="69"/>
  <c r="F228" i="69"/>
  <c r="F225" i="69"/>
  <c r="F214" i="69"/>
  <c r="F209" i="69"/>
  <c r="F206" i="69"/>
  <c r="F203" i="69"/>
  <c r="F200" i="69"/>
  <c r="F197" i="69"/>
  <c r="F194" i="69"/>
  <c r="F191" i="69"/>
  <c r="F187" i="69"/>
  <c r="F184" i="69"/>
  <c r="F181" i="69"/>
  <c r="F178" i="69"/>
  <c r="B303" i="71" l="1"/>
  <c r="A303" i="71"/>
  <c r="B301" i="71"/>
  <c r="A301" i="71"/>
  <c r="B299" i="71"/>
  <c r="A299" i="71"/>
  <c r="B297" i="71"/>
  <c r="A297" i="71"/>
  <c r="B295" i="71"/>
  <c r="A295" i="71"/>
  <c r="B293" i="71"/>
  <c r="A293" i="71"/>
  <c r="B285" i="71"/>
  <c r="A285" i="71"/>
  <c r="F283" i="71"/>
  <c r="F280" i="71"/>
  <c r="F277" i="71"/>
  <c r="F274" i="71"/>
  <c r="F271" i="71"/>
  <c r="F270" i="71"/>
  <c r="F267" i="71"/>
  <c r="F266" i="71"/>
  <c r="F263" i="71"/>
  <c r="F260" i="71"/>
  <c r="F259" i="71"/>
  <c r="F256" i="71"/>
  <c r="F253" i="71"/>
  <c r="F250" i="71"/>
  <c r="F247" i="71"/>
  <c r="F246" i="71"/>
  <c r="A245" i="71"/>
  <c r="B239" i="71"/>
  <c r="A239" i="71"/>
  <c r="F237" i="71"/>
  <c r="F234" i="71"/>
  <c r="F231" i="71"/>
  <c r="F228" i="71"/>
  <c r="F225" i="71"/>
  <c r="F222" i="71"/>
  <c r="F219" i="71"/>
  <c r="F216" i="71"/>
  <c r="F213" i="71"/>
  <c r="F210" i="71"/>
  <c r="F207" i="71"/>
  <c r="F204" i="71"/>
  <c r="F201" i="71"/>
  <c r="A200" i="71"/>
  <c r="B194" i="71"/>
  <c r="A194" i="71"/>
  <c r="F192" i="71"/>
  <c r="F189" i="71"/>
  <c r="F186" i="71"/>
  <c r="F185" i="71"/>
  <c r="F184" i="71"/>
  <c r="F181" i="71"/>
  <c r="F175" i="71"/>
  <c r="F169" i="71"/>
  <c r="F163" i="71"/>
  <c r="F160" i="71"/>
  <c r="F157" i="71"/>
  <c r="F154" i="71"/>
  <c r="F151" i="71"/>
  <c r="F148" i="71"/>
  <c r="A147" i="71"/>
  <c r="B141" i="71"/>
  <c r="A141" i="71"/>
  <c r="F139" i="71"/>
  <c r="F136" i="71"/>
  <c r="F133" i="71"/>
  <c r="F130" i="71"/>
  <c r="F127" i="71"/>
  <c r="F124" i="71"/>
  <c r="F120" i="71"/>
  <c r="F117" i="71"/>
  <c r="F114" i="71"/>
  <c r="F111" i="71"/>
  <c r="F108" i="71"/>
  <c r="F105" i="71"/>
  <c r="F102" i="71"/>
  <c r="A101" i="71"/>
  <c r="B95" i="71"/>
  <c r="A95" i="71"/>
  <c r="F93" i="71"/>
  <c r="F90" i="71"/>
  <c r="F87" i="71"/>
  <c r="F84" i="71"/>
  <c r="F79" i="71"/>
  <c r="F76" i="71"/>
  <c r="F73" i="71"/>
  <c r="F70" i="71"/>
  <c r="F67" i="71"/>
  <c r="F64" i="71"/>
  <c r="F61" i="71"/>
  <c r="F58" i="71"/>
  <c r="F55" i="71"/>
  <c r="F52" i="71"/>
  <c r="F49" i="71"/>
  <c r="F46" i="71"/>
  <c r="F43" i="71"/>
  <c r="F40" i="71"/>
  <c r="F33" i="71"/>
  <c r="A28" i="71"/>
  <c r="A35" i="71" s="1"/>
  <c r="B22" i="71"/>
  <c r="A22" i="71"/>
  <c r="F20" i="71"/>
  <c r="F17" i="71"/>
  <c r="F14" i="71"/>
  <c r="F11" i="71"/>
  <c r="F8" i="71"/>
  <c r="A7" i="71"/>
  <c r="F194" i="71" l="1"/>
  <c r="F299" i="71" s="1"/>
  <c r="F141" i="71"/>
  <c r="F297" i="71" s="1"/>
  <c r="F22" i="71"/>
  <c r="F293" i="71" s="1"/>
  <c r="F95" i="71"/>
  <c r="F295" i="71" s="1"/>
  <c r="F239" i="71"/>
  <c r="F301" i="71" s="1"/>
  <c r="F285" i="71"/>
  <c r="F303" i="71" s="1"/>
  <c r="A104" i="71"/>
  <c r="A249" i="71"/>
  <c r="A252" i="71" s="1"/>
  <c r="A42" i="71"/>
  <c r="A150" i="71"/>
  <c r="A153" i="71" s="1"/>
  <c r="A10" i="71"/>
  <c r="A13" i="71" s="1"/>
  <c r="A16" i="71" s="1"/>
  <c r="A203" i="71"/>
  <c r="F305" i="71" l="1"/>
  <c r="E11" i="74" s="1"/>
  <c r="A107" i="71"/>
  <c r="A19" i="71"/>
  <c r="A45" i="71"/>
  <c r="A156" i="71"/>
  <c r="A159" i="71" s="1"/>
  <c r="A206" i="71"/>
  <c r="A209" i="71" s="1"/>
  <c r="A255" i="71"/>
  <c r="A48" i="71" l="1"/>
  <c r="A258" i="71"/>
  <c r="A262" i="71" s="1"/>
  <c r="A265" i="71" s="1"/>
  <c r="A212" i="71"/>
  <c r="A162" i="71"/>
  <c r="A110" i="71"/>
  <c r="A113" i="71" s="1"/>
  <c r="A51" i="71" l="1"/>
  <c r="A165" i="71"/>
  <c r="A116" i="71"/>
  <c r="A269" i="71"/>
  <c r="A273" i="71" s="1"/>
  <c r="A54" i="71" l="1"/>
  <c r="A57" i="71" s="1"/>
  <c r="A119" i="71"/>
  <c r="A123" i="71" s="1"/>
  <c r="A126" i="71" s="1"/>
  <c r="A129" i="71" s="1"/>
  <c r="A132" i="71" s="1"/>
  <c r="A276" i="71"/>
  <c r="A279" i="71" s="1"/>
  <c r="A282" i="71" s="1"/>
  <c r="A171" i="71"/>
  <c r="A60" i="71" l="1"/>
  <c r="A177" i="71"/>
  <c r="A183" i="71" s="1"/>
  <c r="A188" i="71" s="1"/>
  <c r="A135" i="71"/>
  <c r="A138" i="71" s="1"/>
  <c r="A63" i="71" l="1"/>
  <c r="A191" i="71"/>
  <c r="A215" i="71" s="1"/>
  <c r="A218" i="71" s="1"/>
  <c r="A221" i="71" s="1"/>
  <c r="A224" i="71" s="1"/>
  <c r="A227" i="71" s="1"/>
  <c r="A230" i="71" s="1"/>
  <c r="A233" i="71" s="1"/>
  <c r="A236" i="71" s="1"/>
  <c r="A66" i="71" l="1"/>
  <c r="A69" i="71" s="1"/>
  <c r="A72" i="71" s="1"/>
  <c r="A75" i="71" s="1"/>
  <c r="A78" i="71" s="1"/>
  <c r="A81" i="71" s="1"/>
  <c r="F297" i="69"/>
  <c r="F296" i="69"/>
  <c r="F211" i="69"/>
  <c r="F210" i="69"/>
  <c r="F162" i="69"/>
  <c r="F160" i="69"/>
  <c r="F158" i="69"/>
  <c r="F156" i="69"/>
  <c r="F154" i="69"/>
  <c r="F152" i="69"/>
  <c r="F150" i="69"/>
  <c r="F148" i="69"/>
  <c r="F141" i="69"/>
  <c r="F139" i="69"/>
  <c r="F137" i="69"/>
  <c r="F135" i="69"/>
  <c r="F133" i="69"/>
  <c r="F131" i="69"/>
  <c r="F129" i="69"/>
  <c r="F127" i="69"/>
  <c r="F123" i="69"/>
  <c r="F121" i="69"/>
  <c r="F119" i="69"/>
  <c r="F117" i="69"/>
  <c r="F115" i="69"/>
  <c r="F113" i="69"/>
  <c r="F106" i="69"/>
  <c r="F104" i="69"/>
  <c r="F102" i="69"/>
  <c r="F98" i="69"/>
  <c r="F97" i="69"/>
  <c r="F96" i="69"/>
  <c r="F93" i="69"/>
  <c r="F91" i="69"/>
  <c r="F89" i="69"/>
  <c r="F87" i="69"/>
  <c r="F85" i="69"/>
  <c r="F77" i="69"/>
  <c r="F79" i="69" s="1"/>
  <c r="E310" i="69" s="1"/>
  <c r="F71" i="69"/>
  <c r="F69" i="69"/>
  <c r="F62" i="69"/>
  <c r="F60" i="69"/>
  <c r="F58" i="69"/>
  <c r="F56" i="69"/>
  <c r="F54" i="69"/>
  <c r="F52" i="69"/>
  <c r="F50" i="69"/>
  <c r="F48" i="69"/>
  <c r="F46" i="69"/>
  <c r="F44" i="69"/>
  <c r="F42" i="69"/>
  <c r="F40" i="69"/>
  <c r="F38" i="69"/>
  <c r="F36" i="69"/>
  <c r="F34" i="69"/>
  <c r="F32" i="69"/>
  <c r="F30" i="69"/>
  <c r="F28" i="69"/>
  <c r="F26" i="69"/>
  <c r="F24" i="69"/>
  <c r="F22" i="69"/>
  <c r="F20" i="69"/>
  <c r="F18" i="69"/>
  <c r="F15" i="69"/>
  <c r="F12" i="69"/>
  <c r="G817" i="67"/>
  <c r="G811" i="67"/>
  <c r="G805" i="67"/>
  <c r="G785" i="67"/>
  <c r="G779" i="67"/>
  <c r="G775" i="67"/>
  <c r="G772" i="67"/>
  <c r="G769" i="67"/>
  <c r="G765" i="67"/>
  <c r="G762" i="67"/>
  <c r="G751" i="67"/>
  <c r="G747" i="67"/>
  <c r="G743" i="67"/>
  <c r="G739" i="67"/>
  <c r="G731" i="67"/>
  <c r="G722" i="67"/>
  <c r="G706" i="67"/>
  <c r="G702" i="67"/>
  <c r="G699" i="67"/>
  <c r="G696" i="67"/>
  <c r="G693" i="67"/>
  <c r="G685" i="67"/>
  <c r="C682" i="67"/>
  <c r="G682" i="67" s="1"/>
  <c r="G679" i="67"/>
  <c r="G676" i="67"/>
  <c r="G668" i="67"/>
  <c r="G665" i="67"/>
  <c r="G662" i="67"/>
  <c r="G659" i="67"/>
  <c r="G631" i="67"/>
  <c r="G628" i="67"/>
  <c r="G613" i="67"/>
  <c r="G610" i="67"/>
  <c r="C610" i="67"/>
  <c r="G607" i="67"/>
  <c r="G604" i="67"/>
  <c r="G593" i="67"/>
  <c r="C593" i="67"/>
  <c r="C590" i="67"/>
  <c r="G590" i="67" s="1"/>
  <c r="C587" i="67"/>
  <c r="G587" i="67" s="1"/>
  <c r="G584" i="67"/>
  <c r="G581" i="67"/>
  <c r="G560" i="67"/>
  <c r="G554" i="67"/>
  <c r="G539" i="67"/>
  <c r="G532" i="67"/>
  <c r="G525" i="67"/>
  <c r="G518" i="67"/>
  <c r="G512" i="67"/>
  <c r="G505" i="67"/>
  <c r="G497" i="67"/>
  <c r="G488" i="67"/>
  <c r="G479" i="67"/>
  <c r="G472" i="67"/>
  <c r="G465" i="67"/>
  <c r="G458" i="67"/>
  <c r="G451" i="67"/>
  <c r="G442" i="67"/>
  <c r="G435" i="67"/>
  <c r="G428" i="67"/>
  <c r="G419" i="67"/>
  <c r="G410" i="67"/>
  <c r="G401" i="67"/>
  <c r="G391" i="67"/>
  <c r="G384" i="67"/>
  <c r="G377" i="67"/>
  <c r="G370" i="67"/>
  <c r="G363" i="67"/>
  <c r="G356" i="67"/>
  <c r="G349" i="67"/>
  <c r="G342" i="67"/>
  <c r="G335" i="67"/>
  <c r="G328" i="67"/>
  <c r="G319" i="67"/>
  <c r="G310" i="67"/>
  <c r="G301" i="67"/>
  <c r="G292" i="67"/>
  <c r="G285" i="67"/>
  <c r="G278" i="67"/>
  <c r="G271" i="67"/>
  <c r="G264" i="67"/>
  <c r="G257" i="67"/>
  <c r="G250" i="67"/>
  <c r="G243" i="67"/>
  <c r="G236" i="67"/>
  <c r="G229" i="67"/>
  <c r="G222" i="67"/>
  <c r="G215" i="67"/>
  <c r="G208" i="67"/>
  <c r="G201" i="67"/>
  <c r="G194" i="67"/>
  <c r="G187" i="67"/>
  <c r="G180" i="67"/>
  <c r="G167" i="67"/>
  <c r="G162" i="67"/>
  <c r="G155" i="67"/>
  <c r="G148" i="67"/>
  <c r="G121" i="67"/>
  <c r="G114" i="67"/>
  <c r="G108" i="67"/>
  <c r="G102" i="67"/>
  <c r="G97" i="67"/>
  <c r="G94" i="67"/>
  <c r="G85" i="67"/>
  <c r="G83" i="67"/>
  <c r="G81" i="67"/>
  <c r="G79" i="67"/>
  <c r="G77" i="67"/>
  <c r="G58" i="67"/>
  <c r="G44" i="67"/>
  <c r="G37" i="67"/>
  <c r="G20" i="67"/>
  <c r="G19" i="67"/>
  <c r="G17" i="67"/>
  <c r="G931" i="66"/>
  <c r="G928" i="66"/>
  <c r="G925" i="66"/>
  <c r="G922" i="66"/>
  <c r="G919" i="66"/>
  <c r="G916" i="66"/>
  <c r="G913" i="66"/>
  <c r="G897" i="66"/>
  <c r="G894" i="66"/>
  <c r="G891" i="66"/>
  <c r="G888" i="66"/>
  <c r="G885" i="66"/>
  <c r="G882" i="66"/>
  <c r="G879" i="66"/>
  <c r="G876" i="66"/>
  <c r="G856" i="66"/>
  <c r="G848" i="66"/>
  <c r="G845" i="66"/>
  <c r="G838" i="66"/>
  <c r="G825" i="66"/>
  <c r="G820" i="66"/>
  <c r="G772" i="66"/>
  <c r="G769" i="66"/>
  <c r="G759" i="66"/>
  <c r="G753" i="66"/>
  <c r="G747" i="66"/>
  <c r="G686" i="66"/>
  <c r="G683" i="66"/>
  <c r="G680" i="66"/>
  <c r="G677" i="66"/>
  <c r="C674" i="66"/>
  <c r="G674" i="66" s="1"/>
  <c r="C671" i="66"/>
  <c r="G671" i="66" s="1"/>
  <c r="C668" i="66"/>
  <c r="G668" i="66" s="1"/>
  <c r="C665" i="66"/>
  <c r="C662" i="66"/>
  <c r="G662" i="66" s="1"/>
  <c r="G646" i="66"/>
  <c r="G643" i="66"/>
  <c r="G640" i="66"/>
  <c r="G637" i="66"/>
  <c r="G634" i="66"/>
  <c r="G631" i="66"/>
  <c r="G622" i="66"/>
  <c r="C619" i="66"/>
  <c r="G619" i="66" s="1"/>
  <c r="C616" i="66"/>
  <c r="G616" i="66" s="1"/>
  <c r="C613" i="66"/>
  <c r="G613" i="66" s="1"/>
  <c r="C610" i="66"/>
  <c r="G610" i="66" s="1"/>
  <c r="C607" i="66"/>
  <c r="G607" i="66" s="1"/>
  <c r="C604" i="66"/>
  <c r="G604" i="66" s="1"/>
  <c r="C601" i="66"/>
  <c r="G601" i="66" s="1"/>
  <c r="G581" i="66"/>
  <c r="G578" i="66"/>
  <c r="G569" i="66"/>
  <c r="G566" i="66"/>
  <c r="G554" i="66"/>
  <c r="G544" i="66"/>
  <c r="G541" i="66"/>
  <c r="G538" i="66"/>
  <c r="G535" i="66"/>
  <c r="G526" i="66"/>
  <c r="G510" i="66"/>
  <c r="G503" i="66"/>
  <c r="G496" i="66"/>
  <c r="G489" i="66"/>
  <c r="G482" i="66"/>
  <c r="G475" i="66"/>
  <c r="G451" i="66"/>
  <c r="G445" i="66"/>
  <c r="G440" i="66"/>
  <c r="G435" i="66"/>
  <c r="G430" i="66"/>
  <c r="G425" i="66"/>
  <c r="G421" i="66"/>
  <c r="G413" i="66"/>
  <c r="G411" i="66"/>
  <c r="G409" i="66"/>
  <c r="G407" i="66"/>
  <c r="G405" i="66"/>
  <c r="G396" i="66"/>
  <c r="G394" i="66"/>
  <c r="G392" i="66"/>
  <c r="G390" i="66"/>
  <c r="G388" i="66"/>
  <c r="G366" i="66"/>
  <c r="G364" i="66"/>
  <c r="G362" i="66"/>
  <c r="G360" i="66"/>
  <c r="G350" i="66"/>
  <c r="G348" i="66"/>
  <c r="G346" i="66"/>
  <c r="G344" i="66"/>
  <c r="G342" i="66"/>
  <c r="G332" i="66"/>
  <c r="G330" i="66"/>
  <c r="G328" i="66"/>
  <c r="G326" i="66"/>
  <c r="G324" i="66"/>
  <c r="G308" i="66"/>
  <c r="G298" i="66"/>
  <c r="G296" i="66"/>
  <c r="G294" i="66"/>
  <c r="G292" i="66"/>
  <c r="G290" i="66"/>
  <c r="G281" i="66"/>
  <c r="G279" i="66"/>
  <c r="G277" i="66"/>
  <c r="G275" i="66"/>
  <c r="G273" i="66"/>
  <c r="G264" i="66"/>
  <c r="G262" i="66"/>
  <c r="G260" i="66"/>
  <c r="G258" i="66"/>
  <c r="G256" i="66"/>
  <c r="G247" i="66"/>
  <c r="G245" i="66"/>
  <c r="G243" i="66"/>
  <c r="G241" i="66"/>
  <c r="G239" i="66"/>
  <c r="G230" i="66"/>
  <c r="G228" i="66"/>
  <c r="G226" i="66"/>
  <c r="G224" i="66"/>
  <c r="G222" i="66"/>
  <c r="G200" i="66"/>
  <c r="G194" i="66"/>
  <c r="G180" i="66"/>
  <c r="G174" i="66"/>
  <c r="G169" i="66"/>
  <c r="G163" i="66"/>
  <c r="G153" i="66"/>
  <c r="G148" i="66"/>
  <c r="G140" i="66"/>
  <c r="G136" i="66"/>
  <c r="G128" i="66"/>
  <c r="G126" i="66"/>
  <c r="G120" i="66"/>
  <c r="G111" i="66"/>
  <c r="G104" i="66"/>
  <c r="G101" i="66"/>
  <c r="G98" i="66"/>
  <c r="G66" i="66"/>
  <c r="G62" i="66"/>
  <c r="G58" i="66"/>
  <c r="G54" i="66"/>
  <c r="G50" i="66"/>
  <c r="G43" i="66"/>
  <c r="G38" i="66"/>
  <c r="G27" i="66"/>
  <c r="G26" i="66"/>
  <c r="G25" i="66"/>
  <c r="G24" i="66"/>
  <c r="G20" i="66"/>
  <c r="F73" i="69" l="1"/>
  <c r="E309" i="69" s="1"/>
  <c r="G49" i="67"/>
  <c r="G825" i="67" s="1"/>
  <c r="G185" i="66"/>
  <c r="G948" i="66" s="1"/>
  <c r="G78" i="66"/>
  <c r="G945" i="66" s="1"/>
  <c r="G586" i="66"/>
  <c r="G954" i="66" s="1"/>
  <c r="E416" i="66"/>
  <c r="G416" i="66" s="1"/>
  <c r="E399" i="66"/>
  <c r="G399" i="66" s="1"/>
  <c r="G711" i="67"/>
  <c r="G834" i="67" s="1"/>
  <c r="E89" i="67"/>
  <c r="G89" i="67" s="1"/>
  <c r="G126" i="67" s="1"/>
  <c r="G828" i="67" s="1"/>
  <c r="G756" i="67"/>
  <c r="G837" i="67" s="1"/>
  <c r="G565" i="67"/>
  <c r="G831" i="67" s="1"/>
  <c r="G820" i="67"/>
  <c r="G840" i="67" s="1"/>
  <c r="E901" i="66"/>
  <c r="G901" i="66" s="1"/>
  <c r="C702" i="66"/>
  <c r="C712" i="66" s="1"/>
  <c r="G712" i="66" s="1"/>
  <c r="A86" i="71"/>
  <c r="A89" i="71" s="1"/>
  <c r="A92" i="71" s="1"/>
  <c r="F143" i="69"/>
  <c r="E312" i="69" s="1"/>
  <c r="F299" i="69"/>
  <c r="E315" i="69" s="1"/>
  <c r="F64" i="69"/>
  <c r="E308" i="69" s="1"/>
  <c r="F108" i="69"/>
  <c r="E311" i="69" s="1"/>
  <c r="E314" i="69"/>
  <c r="F164" i="69"/>
  <c r="E313" i="69" s="1"/>
  <c r="E251" i="66"/>
  <c r="G251" i="66" s="1"/>
  <c r="E268" i="66"/>
  <c r="G268" i="66" s="1"/>
  <c r="G335" i="66"/>
  <c r="E338" i="66" s="1"/>
  <c r="G338" i="66" s="1"/>
  <c r="G665" i="66"/>
  <c r="G691" i="66" s="1"/>
  <c r="G957" i="66" s="1"/>
  <c r="C727" i="66"/>
  <c r="G727" i="66" s="1"/>
  <c r="G353" i="66"/>
  <c r="E356" i="66" s="1"/>
  <c r="G356" i="66" s="1"/>
  <c r="E935" i="66"/>
  <c r="G935" i="66" s="1"/>
  <c r="E234" i="66"/>
  <c r="G234" i="66" s="1"/>
  <c r="E285" i="66"/>
  <c r="G285" i="66" s="1"/>
  <c r="E302" i="66"/>
  <c r="G302" i="66" s="1"/>
  <c r="G369" i="66"/>
  <c r="G372" i="66" s="1"/>
  <c r="G861" i="66"/>
  <c r="G963" i="66" s="1"/>
  <c r="G702" i="66"/>
  <c r="E316" i="69" l="1"/>
  <c r="G456" i="66"/>
  <c r="G951" i="66" s="1"/>
  <c r="G940" i="66"/>
  <c r="G966" i="66" s="1"/>
  <c r="G803" i="66"/>
  <c r="G960" i="66" s="1"/>
  <c r="G843" i="67"/>
  <c r="E9" i="74" s="1"/>
  <c r="G969" i="66" l="1"/>
  <c r="E8" i="74" l="1"/>
  <c r="E12" i="74" s="1"/>
</calcChain>
</file>

<file path=xl/sharedStrings.xml><?xml version="1.0" encoding="utf-8"?>
<sst xmlns="http://schemas.openxmlformats.org/spreadsheetml/2006/main" count="3058" uniqueCount="1195">
  <si>
    <t>Opis stavke</t>
  </si>
  <si>
    <t>Jed. mjere</t>
  </si>
  <si>
    <t>Jedinična</t>
  </si>
  <si>
    <t>Ukupna</t>
  </si>
  <si>
    <t>1.</t>
  </si>
  <si>
    <t>2.</t>
  </si>
  <si>
    <t>3.</t>
  </si>
  <si>
    <t>Redni br. stavke</t>
  </si>
  <si>
    <t>4.</t>
  </si>
  <si>
    <t>kompl.</t>
  </si>
  <si>
    <t>5.</t>
  </si>
  <si>
    <t>Cijena [kn]</t>
  </si>
  <si>
    <t>REKAPITULACIJA</t>
  </si>
  <si>
    <t>6.</t>
  </si>
  <si>
    <t>7.</t>
  </si>
  <si>
    <t>8.</t>
  </si>
  <si>
    <t>9.</t>
  </si>
  <si>
    <t>SVEUKUPNO:</t>
  </si>
  <si>
    <t>UVOD</t>
  </si>
  <si>
    <t>U svim stavkama ovog troškovnika ukljkučena je nabava, doprema, montaža i spajanje, komplet sa sitnim instalacijskim materijalom i priborom. Sve radove mora za Izvođača izvesti kvalificirana radna snaga.</t>
  </si>
  <si>
    <t>Sav građevni materijal i pribor prije ugradnje mora odobriti nadzorni inženjer.</t>
  </si>
  <si>
    <t xml:space="preserve">Izvođač radova dužan je za eventualne izmjene u toku građenja obavijestiti Investitora i nadzornog inženjera. </t>
  </si>
  <si>
    <t>Za svu ugrađenu opremu i materijal izvođač je dužan Investitoru predati isprave o sukladnosti i ostale dokaze kvalitete izvedenih radova  i ugrađenje opreme (pregled, ispitivanja, mjerenja i sl.).</t>
  </si>
  <si>
    <t>Prilikom narudžbe instalacijskog materijala, opreme i uređaja te tijekom izvođenja radova Izvođač je dužan primjenjivati  odredbe važećih zakona i propisa.</t>
  </si>
  <si>
    <t>Prilikom preuzimanja proizvoda potrebnih za izvođenje električne instalacije izvođač mora obavezno utvrditi:
 - je li građevni proizvod isporučen s oznakom sukladnosti u skladu sa važećim propisom kojim se uređuje označavanje građevnih proizvoda i podudaraju li se podaci na dokumentaciji s kojom je građevni proizvod isporučen s podacima u propisanoj oznaci
 - je li građevni proizvod isporučen sa potrebnim ispravama o sukladnosti ili tehničkim dopuštenjima
 - je li građevni proizvod isporučen s tehničkim uputama za ugradnju i uporabu na hrvatskom jeziku
 - jesu li svojstva, uključivo i rok uporabe građevnog proizvoda te podaci značajni za njegovu ugradnju, uporabu i utjecaj na svojstva i trajnost električne instalacije sukladni svojstvima i podacima određenim glavnim projektom</t>
  </si>
  <si>
    <t>U svim stavkama ovog troškovnika, prilikom izrade ponude, obuhvaćeni su ukupni troškovi materijala, opreme i rada za potpuno dovršenje cjelokupnog posla uključujući:
 - nabavu i transport na gradilište
 - spajanje i montažu opreme prema priloženoj tehničkoj dokumentaciji i uputama proizvođača, uz korištenje kvalitetnog elektroinstalacijskog materijala uporabom kvalificirane i stručne radne snage
 - popratne građevinske radove poput izrade i zatvaranja šliceva za polaganje kabela, izrade niša za ugradnju i obzidavanje razvodnih ormara, izrade otvora za ugradnju podžbukne opreme i slično, uz dovođenje svih površina zahvata u prvobitno stanje
 - pregled i ispitivanje električnih instalacija te izrada potrebnih atesta o izvršenim mjerenjima i ispitivanjima od strane ovlaštene osobe
 - puštanje sustava u rad, primopredaja sustava, izrada dokumentacije izvedenog stanja i uputa za rukovanje na hrvatskom jeziku
 - grubo i fino čišćnje prostora tijekom izvođenja i nakon izvedenih radova</t>
  </si>
  <si>
    <t>Nudi se:</t>
  </si>
  <si>
    <t>m'</t>
  </si>
  <si>
    <t>kom.</t>
  </si>
  <si>
    <t>kom</t>
  </si>
  <si>
    <r>
      <t>m</t>
    </r>
    <r>
      <rPr>
        <vertAlign val="superscript"/>
        <sz val="10"/>
        <color theme="1"/>
        <rFont val="Tahoma"/>
        <family val="2"/>
        <charset val="238"/>
      </rPr>
      <t>3</t>
    </r>
  </si>
  <si>
    <t>PRIPREMNI RADOVI</t>
  </si>
  <si>
    <t>Učešće stručnog nadzora HEP ODS-a prilikom izvođenja radova u blizini postojećih elektroenergetskih objekata. Broj izlazaka ovisi o dinamičkom planu izvođača radova.</t>
  </si>
  <si>
    <t>Učešće stručnog nadzora HT-a prilikom izvođenja radova u blizini postojećih TK instalacija. Broj izlazaka ovisi o dinamičkom planu izvođača radova.</t>
  </si>
  <si>
    <t>kompl</t>
  </si>
  <si>
    <t>m3</t>
  </si>
  <si>
    <t xml:space="preserve">Planiranje dna rova s križevima između dva vertikalna loma s točnošću +/- 3 cm. Sva eventualna udubljenja potrebno je ispuniti s kamenom sitneži krupnoće zrna do 8 mm promjera, te strojno nabiti, a sve na teret izvoditelja. Širina rova 60cm.
Obračun po m'.
</t>
  </si>
  <si>
    <t xml:space="preserve">Čišćenje prometnih površina nakon izvođenja radova i dovođenje u prvobitno stanje.
</t>
  </si>
  <si>
    <t>U svim stavkama za razvodne ormare uključena je izrada jednopolnih shema usklađenih sa izvedenim stanjem i njihova zaštita PVC folijom, dimenzioniranje razdjelnika uz najmanje 30% slobodnog prostora za buduća proširenja, ugradnja razdjelnika na za to predviđeno mjesto uz sve popratne radove, spajanje i označavanje svih dolaznih i odlaznih kabela i vodiča natpisnim pločicama, dobava i ugradnja kabelskih uvodnica, stezaljki i sabirnica, unutrašnje ožičenje razdjelnika i sl. Na vrata ormara mora se postavitit ime proizvođača, oznaka prema nacrtnoj dokumentaciji te oznaka sustava uzemljenja i vrsta zaštite.</t>
  </si>
  <si>
    <t>10.</t>
  </si>
  <si>
    <t>Traganje i obilježavanje (iskolčenje) postojećih TK podzemnih instalacija u zoni zahvata ovog projekta od strane tehničke službe Hrvatskog telekoma. Obilježavanje izvode isključivo ovlašteni predstavnici HT-a iskolčavanjem ili označavanjem bojom. U stavku je uračunata cjelokupna koordinacija izvođača radova sa predstavnicima HT-a sukladno posebnim uvjetima gradnje te svi prateći radovi i materijal. 
Obračun po m' trase.</t>
  </si>
  <si>
    <t xml:space="preserve">Ispitivanje uzemljenja sukladno Tehničkom propisu za sustave zaštite od djelovanja munje na građevinama (NN 87/08, 33/10).
</t>
  </si>
  <si>
    <t xml:space="preserve">Mjerenje rasvijetljenosti cestovne površine te izdavanje zapisnika o ispitivanju. Prvo mjerenje izvesti po ugradnji svjetiljki a drugo nakon dodatnog podešavanja svjetiljki.
</t>
  </si>
  <si>
    <t>Projekt izvedenog stanja ( projekt sa svim ucrtanim izmjenama i dopunama sukladno stvarno izvedenom stanju) izrađen u 2 primjerka  u tiskanom obliku te elektronskom obliku. Projekt izrađuje osoba ovlaštena za projektiranje uz prethodno proveden geodetski snimak instalacija prema zasebnoj stavki.</t>
  </si>
  <si>
    <t>- 1 x PVC Ø160mm</t>
  </si>
  <si>
    <t xml:space="preserve">Dobava i ugradnja priključne kutije (razdjelnice) za stup javne rasvjete, sa mogućnošću prihvata do tri kabela 4x25-35mm2. Razdjelnica mora biti opremljena sa minimalno 2 DII (E27) osigurača, stupnja zaštite IP44, klase izolacije II. Razdjelnica predviđena za ugradnju u stupove promjera većeg od 110mm, dimenzije otvora za zgradnju min  90x300mm.
U stavku uračunati ugradnju i spajanje razdjelnice sve do pune funkcionalnosti.
Obračun po kom ugrađene razdjelnice.
</t>
  </si>
  <si>
    <t xml:space="preserve">Dobava i ugradnja tipskih držača razmaka (češljeva) za ugradnju 2 PEHD u rov. Držači se postavljaju na međusobnoj udaljenost cca 2m.
Obračun po kom držača.
</t>
  </si>
  <si>
    <t xml:space="preserve">Dobava i ugradnja tipskog PE čepa za zatvaranje praznih PEHD cijevi Ø50mm u kabelskim zdencima.
Obračun po kom čepa.
</t>
  </si>
  <si>
    <t xml:space="preserve">Dobava i ugradnja originalnih obujmica za označavanje cijevi kabelske kanalizacije u kabelskim zdencima trajno čitljivim oznakama. Cijevi označiti prema podacima iz kalibracije.
Obračun po kom obujmice.
</t>
  </si>
  <si>
    <t xml:space="preserve">Dobava i polaganje PVC upozoravajuće trake "POZOR TK KABEL" u prethodno pripremljen zemljani rov prema detaljima u nacrtnoj dokumentaciji. Traka se polaže u 2 razine.
Obračun po m' položene trake.
</t>
  </si>
  <si>
    <t>Dobava materijala i izrada odvojaka (izvoda) sa uzemljivača u rovu, prosječne dužine l=1,5m na kabelske zdence. U stavku uračunati križnu FeZn spojnicu, oblivanje spoja bitumenom, te FeZn traku 25x4mm dužine l=1,5m. 
Obračun po kom izvedenog odvojka.</t>
  </si>
  <si>
    <t xml:space="preserve">Ispitivanje prohodnosti (kalibracija) položenih PEHD cijevi Ø50mm te izdavanje zapisnika o kalibraciji od strane ovlaštene osobe. 
Obračun po m' kalibrirane cijevi.
</t>
  </si>
  <si>
    <t xml:space="preserve">Geodetski snimak novo izvedene kabelske kanalizacije (EKI) kao podloga za unos u katastar vodova. Snimak se predaju u tiskanom obliku (3x) i kao elektronički zapis na digitalnom mediju.
</t>
  </si>
  <si>
    <t>KABELSKA KANALIZACIJA ZA EKI</t>
  </si>
  <si>
    <t>- kabelska kanalizacija za EKI</t>
  </si>
  <si>
    <t>- prekopi za HEP ODS</t>
  </si>
  <si>
    <t>- kabelski zdenci</t>
  </si>
  <si>
    <t xml:space="preserve">Utovar, odvoz i odlaganje viška iskopanog materijala na deponiju koju osigurava Investitor ili Izvođač (udaljenosti do 15 km), te planiranje materijala na istoj. Obračun vršen s koeficijentom rastresitosti 1,35.
Stavkom je obuhvaćena i eventualna cijena prihvata materijala na odlagalištu.
Jedinična cijena stavke uključuje sav potreban rad i transporte za kompletnu izvedbu stavke.
Prihvat na deponiji će se obračunati prema ispostavljenom računu nadležne ustanove.
Obračun po m3 odveženog materijala.
</t>
  </si>
  <si>
    <t xml:space="preserve">Dobava i polaganje PVC dvoslojnih korugiranih cijevi / polucijevi Ø160mm u prethodno pripremljen rov za zaštitu postojećih instalacija.
</t>
  </si>
  <si>
    <t>ZAŠTITA KABELSKE KANALIZACIJE HT-a</t>
  </si>
  <si>
    <t xml:space="preserve">Zaštita postojeće EKI HT-a za vrijeme otkopa dasčanim oplatama i podupiračima. Rov iznad EKI je potrebno vidljivo označiti trakama upozorenja.
Obračun po m' zaštićene EKI.
</t>
  </si>
  <si>
    <t>Označavanje postojećih elektroenergetskih podzemnih instalacija (SN i NN) u zoni zahvata ovog projekta od strane tehničke službe HEP ODS-a, Elektroprimorje Rijeka. Obilježavanje izvode isključivo ovlašteni predstavnici HEP ODS-a iskolčavanjem ili označavanjem bojom. U stavku je uračunata cjelokupna koordinacija izvođača radova sa predstavnicima HEP ODS-a sukladno posebnim uvjetima gradnje te svi prateći radovi i materijal. 
Obračun po m' trase.</t>
  </si>
  <si>
    <t>Koordinacija i suradnja sa koncesionarom javne rasvjete prilikom izvođenja radova na postojećoj javnoj rasvjeti. Broj izlazaka ovisi o dinamičkom planu izvođača radova.</t>
  </si>
  <si>
    <t>ZAMJENA SVJETILJKI JAVNE RASVJETE</t>
  </si>
  <si>
    <t xml:space="preserve">Dobava i ugradnja adaptera za postojeći Fe stup sa lukom za prihvat svjetiljki javne rasvjete otvora Ø42-60mm.
Obračun po kom ugrađenog adaptera. </t>
  </si>
  <si>
    <t xml:space="preserve">Dobava i ugradnja adaptera za postojeći Fe stup za prihvat svjetiljki javne rasvjete otvora Ø42-60mm.
Obračun po kom ugrađenog adaptera. </t>
  </si>
  <si>
    <t xml:space="preserve">Dobava i ugradnja jednostruke konzole (nosača svjetiljke) za čelično-rešetkasti stup. Duljina konzole max l=0,5m. U stavku uračunati sve potrebne radove i sitni instalacijski materijal za ugradnju. 
Obračun po kom ugrađene konzole.
</t>
  </si>
  <si>
    <t xml:space="preserve">Dobava i ugradnja jednostruke konzole (nosača svjetiljke) za pročelje građevine. Duljina konzole max l=0,5m. U stavku uračunati sve potrebne radove i sitni instalacijski materijal za ugradnju. 
Obračun po kom ugrađene konzole.
</t>
  </si>
  <si>
    <t xml:space="preserve">Dobava i ugradnja jednostruke konzole (nosača svjetiljke) za betonski stup. Duljina konzole max l=0,5m. U stavku uračunati sve potrebne radove i sitni instalacijski materijal za ugradnju. 
Obračun po kom ugrađene konzole.
</t>
  </si>
  <si>
    <r>
      <t>Dobava i ugradnja izolirane odvojne stezaljke za samonosivi kabelski snop (SKS), prolaz 16-70mm</t>
    </r>
    <r>
      <rPr>
        <vertAlign val="superscript"/>
        <sz val="10"/>
        <color theme="1"/>
        <rFont val="Tahoma"/>
        <family val="2"/>
        <charset val="238"/>
      </rPr>
      <t>2</t>
    </r>
    <r>
      <rPr>
        <sz val="10"/>
        <color theme="1"/>
        <rFont val="Tahoma"/>
        <family val="2"/>
        <charset val="238"/>
      </rPr>
      <t>, odvojak 2,5-35mm</t>
    </r>
    <r>
      <rPr>
        <vertAlign val="superscript"/>
        <sz val="10"/>
        <color theme="1"/>
        <rFont val="Tahoma"/>
        <family val="2"/>
        <charset val="238"/>
      </rPr>
      <t>2</t>
    </r>
    <r>
      <rPr>
        <sz val="10"/>
        <color theme="1"/>
        <rFont val="Tahoma"/>
        <family val="2"/>
        <charset val="238"/>
      </rPr>
      <t>.
Obračun po kom ugrađene stezaljke.</t>
    </r>
  </si>
  <si>
    <r>
      <t>- 3xH07V-U 1x4mm</t>
    </r>
    <r>
      <rPr>
        <vertAlign val="superscript"/>
        <sz val="10"/>
        <color theme="1"/>
        <rFont val="Tahoma"/>
        <family val="2"/>
        <charset val="238"/>
      </rPr>
      <t>2</t>
    </r>
  </si>
  <si>
    <r>
      <t>Dobava, doprema, polaganje i spajanje 1kV energetskog kabela tip NYY (PP00) 3x1,5mm</t>
    </r>
    <r>
      <rPr>
        <vertAlign val="superscript"/>
        <sz val="10"/>
        <color theme="1"/>
        <rFont val="Tahoma"/>
        <family val="2"/>
        <charset val="238"/>
      </rPr>
      <t>2</t>
    </r>
    <r>
      <rPr>
        <sz val="10"/>
        <color theme="1"/>
        <rFont val="Tahoma"/>
        <family val="2"/>
        <charset val="238"/>
      </rPr>
      <t xml:space="preserve"> predviđenog za unutarnje ožičenje stupa javne rasvjete. Predviđeni je kabel izoliran i oplašten PVC-om. U stavku uračunati sav potreban materijal i radove na polaganju i obostrano spajanje kabela na razdjelnici i svjetiljci, sve do pune funkcionalnosti. 
Obračun po m' položenog kabela.</t>
    </r>
  </si>
  <si>
    <t xml:space="preserve">Odspajanje i demontaža postojeće svjetiljke javne rasvjete sa stupa zračne mreže. Stavka sadrži demontažu izvora i svjetiljke te ostalog spojnog pribora (konzola, vodiča, odvojnih stezaljki i sl.). Nakon demontaže svjetiljku predate koncesionaru javne rasvjete na skladištenje.
Obračun pom kom demontirane svjetiljke.
</t>
  </si>
  <si>
    <t xml:space="preserve">Odspajanje i demontaža postojeće svjetiljke javne rasvjete sa stupa javne rasvjete (podzemna mreža). Stavka sadrži demontažu izvora i svjetiljke te ostalog spojnog pribora (konzola i sl.). Nakon demontaže svjetiljku predate koncesionaru javne rasvjete na skladištenje.
Obračun pom kom demontirane svjetiljke.
</t>
  </si>
  <si>
    <t xml:space="preserve">Podešavanje optike (nagiba) svjetiljki  novo izvedene javne rasvjete nakon provedenog mjerenja rasvijetljenosti, a sve u cilju zadovoljenja svjetlotehničkih karakteristika prema tehničkom proračunu u projektu. U stavku uračunati sve radove i opremu do pune funkcionalnosti.
Obračun po kom svjetiljke.
</t>
  </si>
  <si>
    <t xml:space="preserve">Dobava i ugradnja tipskog betonskog montažnog komunikacijskog zdenca veličine D1, dimenzija cca 78×108×98cm (Š x D x V), komplet sa srednjim elementom i uvodnim elementima (pločama) za PEHD/PVC cijevi 2x50mm te tipskim lijevano-željeznim poklopcima nosivosti 400kN. Stavka sadrži iskop jame za ugradnju zdenca, čišćenje dna jame, ugradnju, centriranje i zatrpavanje bočnih strana.
Obračun po kom ugrađenog zdenca.
</t>
  </si>
  <si>
    <t xml:space="preserve">Dobava i ugradnja tipskog betonskog montažnog komunikacijskog zdenca veličine D1-P, dimenzija cca 78×108×98cm (Š x D x V), sa rasklopivim dnom za nalijeganje na postojeću EKI, komplet sa srednjim elementom i uvodnim elementima (pločama) za PEHD/PVC cijevi 2x50mm te tipskim lijevano-željeznim poklopcima nosivosti 400kN. Stavka sadrži iskop jame za ugradnju zdenca, čišćenje dna jame, ugradnju, centriranje i zatrpavanje bočnih strana.
Obračun po kom ugrađenog zdenca.
</t>
  </si>
  <si>
    <t xml:space="preserve">Dobava i polaganje PEHD cijevi vanjskog promjera Ø50mm u prethodno pripremljen zemljani rov na pješčanu posteljicu. Cijevi moraju biti izrađene od polietilena visoke gustoće, glatke izvana i iznutra, za radni tlak do 10 bara, predviđene za upuhavanje TK kabela. U stavku uračunati originalne PEHD spojnice za ravni nastavak cijevi u rovu.
Obračun po m' konfiguracije cijevi 2 x PEHD Ø50mm.
</t>
  </si>
  <si>
    <r>
      <t xml:space="preserve">- 2 x PEHD </t>
    </r>
    <r>
      <rPr>
        <sz val="10"/>
        <color theme="1"/>
        <rFont val="Arial"/>
        <family val="2"/>
        <charset val="238"/>
      </rPr>
      <t>Ø50mm</t>
    </r>
  </si>
  <si>
    <t>Dobava i polaganje uzemljivača u prethodno pripremljen kabelski rov u materijal iz iskopa, na dubinu cca. 50-60cm. Predviđen je uzemljivač izrađen od FeZn trake 30x4mm položen sjekomice ("na nož"). U stavku uračunati sav potreban materijal i radove na polaganju uzemljivača, sve do pune funkcionalnosti. Obračun po m' položenog uzemljivača, bez križnih spojnica.</t>
  </si>
  <si>
    <t>Dobava i ugradnja križnih podzemnih FeZn spojnica za uzemljivačku traku 25x4mm. Spojnice se ugrađuju u zemljani rov na prethodno položenu traku uzemljivača na ravnim dionicama te se nakon ugradnje oblivaju bitumenom. U stavku uračunati sav potreban materijal i radove za ugradnju, sve do pune funkcionalnosti. 
Obračun po kom ugrađene spojnice.</t>
  </si>
  <si>
    <t>Dobava materijala i izrada spoja kabelske kanalizacije HT-a i investitora na mikrolokaciji budućih krajnjih zdenca nove EKI. U stavku je uračunat uvod cijevi postojeće kabelske kanalizacije HT-a  u novi zdenac te sve ostale sitne prateće radove i materijal.
Obračun po kompletu izvedenog spoja.</t>
  </si>
  <si>
    <t xml:space="preserve">Pažljivi ručni iskop na trasi postojeće kabelske kanalizacije HT-a na mjestima gdje je građevinskim projektom predviđeno otkopavanje trase. Profil iskopa rova cca 0,4x0,6m (ŠxV). Materijal iz iskopa odlagti sa strane rova 0,5m od ivice rova.
Obračun po m3 ručnog iskopa.
</t>
  </si>
  <si>
    <t xml:space="preserve">Dobava pijeska krupnoće zrna promjera 0-4 mm  i izrada posteljice  u debljini 10 cm te obloke uz cijevi i kabele te 10cm iznad tjemena najviše cijevi, po cijeloj širini kanala sa zbijanjem. Ukupna visina piješčane posteljice i obloge iznosi 20cm.  Prilikom izrade treba se pridržavati pada dna rova tako da cijevi po cijeloj dužini leži na podlozi. 
Jedinična cijena stavke uključuje sav potreban rad, pomoćna sredstva i transporte za izvedbu opisanog rada.
Obračun po m3 ugrađenog materijala u zbijenom stanju (koef. zbijenosti i koef. rastresitosti uračunati u jediničnu cijenu).
</t>
  </si>
  <si>
    <t xml:space="preserve">Izvedba betonske stabilizacije u trupu ceste iznad pješčane posteljice iznad postojeće EKI (profil 10x40cm).
Betonska stabilizacija se postavlja u sloju debljine 10 cm na prethodno zbijeni sloj pijeska. 
Jedinična cijena stavke uključuje sav potreban rad, materijal, pomoćna sredstva i transporte za izvedbu stavke.
Obračun po m3 ugrađenog betona.
</t>
  </si>
  <si>
    <t xml:space="preserve">Dobava i polaganje PVC zaštitnih polucijevi Ø160mm iznad odkopanih i ugroženih kabela EKI HT-a prije zasipanja pijeskom i zaštitnim betonom.
Obračun po m' položene polucijevi.
</t>
  </si>
  <si>
    <t>PREKOPI I ZAŠTITA ZA HEP ODS</t>
  </si>
  <si>
    <t xml:space="preserve">Geodetski snimak novo izvedene kabelske kanalizacije na prekopima kao podloga za unos u katastar vodova. Snimak se predaju u tiskanom obliku (3x) i kao elektronički zapis na digitalnom mediju.
</t>
  </si>
  <si>
    <t xml:space="preserve">Pažljivi ručni iskop na trasi postojeće elektroenergetske mreže HEP ODS-a na mjestima gdje je građevinskim projektom predviđeno otkopavanje trase. Profil iskopa rova cca 0,6x0,8m (ŠxV). Materijal iz iskopa odlagti sa strane rova 0,5m od ivice rova.
Obračun po m3 ručnog iskopa.
</t>
  </si>
  <si>
    <t xml:space="preserve">Dobava i polaganje PVC zaštitnih polucijevi Ø160mm iznad odkopanih i ugroženih kabela HEP ODS-a prije zasipanja pijeskom i zaštitnim betonom.
Obračun po m' položene polucijevi.
</t>
  </si>
  <si>
    <t xml:space="preserve">Izvedba betonske stabilizacije u trupu ceste iznad pješčane posteljice iznad postojeće EE mreže HEP ODS-a (profil 10x60cm).
Betonska stabilizacija se postavlja u sloju debljine 10 cm na prethodno zbijeni sloj pijeska. 
Jedinična cijena stavke uključuje sav potreban rad, materijal, pomoćna sredstva i transporte za izvedbu stavke.
Obračun po m3 ugrađenog betona.
</t>
  </si>
  <si>
    <t>Trasiranje (iskolčenje) - obilježavanje trasa polaganja cijevi, kabela i pozicija kabelskih zdenaca od strane ovlaštenog geodeta. Trasa je vođena na tlu.
Obračun po m' trase.</t>
  </si>
  <si>
    <t xml:space="preserve">Kombinirani strojno-ručni iskop rova dimenzija cca 0,4m x 0,8m (strojno cca 50% a ručno cca 50%) za polaganje cijevi u pločniku i kolniku, bez obzira na kategoriju terena. Dubina rova 80cm, širina rova 40cm, pokos strana okomit (sve prema normalnom profilu u nacrtnoj dokumentaciji). Sva proširenja  kao i produbljenja kanala veća od dokaznice mjera neće se priznavati već ju je izvoditelj dužan ukalkulirati u jediničnu cijenu. Proširenje i produbljenje kanala na mjestima temelja tupova, zdenaca, horizontalnih lomova i sl. uključeno u stavku. 
Na mjestima gdje rov prolazi blizu suhozida, rubnjaka i ostalih cestovnih građevina iskop vršiti pažljivo.
Jedinična cijena stavke uključuje sav potreban rad, materijal i transporte za kompletnu izvedbu opisanog rada. U cijeni su predviđene i sve zaštitne i sigurnosne mjere duž trase, kao i sva potrebna razupiranja kanala.
Višak materijala iz iskopa nakon zatrpavanja rova odvesti na deponiju, što je  obračunato posebnom stavkom troškovnika.
Obračun će se izvršiti prema projektiranom profilu bez priznavanja prekomjerno izvedenih količina iskopa.
Obračun po m3 iskopanog materijala u sraslom stanju.
</t>
  </si>
  <si>
    <t xml:space="preserve">Kombinirani strojno-ručni iskop rova dimenzija cca 0,6m x 0,8m (strojno cca 50% a ručno cca 50%) za polaganje cijevi u pločniku i kolniku, bez obzira na kategoriju terena. Dubina rova 80cm, širina rova 60cm, pokos strana okomit (sve prema normalnom profilu u nacrtnoj dokumentaciji). Sva proširenja  kao i produbljenja kanala veća od dokaznice mjera neće se priznavati već ju je izvoditelj dužan ukalkulirati u jediničnu cijenu. Proširenje i produbljenje kanala na mjestima temelja tupova, zdenaca, horizontalnih lomova i sl. uključeno u stavku. 
Na mjestima gdje rov prolazi blizu suhozida, rubnjaka i ostalih cestovnih građevina iskop vršiti pažljivo.
Jedinična cijena stavke uključuje sav potreban rad, materijal i transporte za kompletnu izvedbu opisanog rada. U cijeni su predviđene i sve zaštitne i sigurnosne mjere duž trase, kao i sva potrebna razupiranja kanala.
Višak materijala iz iskopa nakon zatrpavanja rova odvesti na deponiju, što je  obračunato posebnom stavkom troškovnika.
Obračun će se izvršiti prema projektiranom profilu bez priznavanja prekomjerno izvedenih količina iskopa.
Obračun po m3 iskopanog materijala u sraslom stanju.
</t>
  </si>
  <si>
    <t xml:space="preserve">Strojni iskop jame za ugradnju kabelskog zdenca u pločniku ili kolniku, bez obzira na kategoriju terena. Dubina jame 120cm, širina jame 100 x 120cm, pokos strana okomit. 
Jedinična cijena stavke uključuje sav potreban rad, materijal i transporte za kompletnu izvedbu opisanog rada. U cijeni su predviđene i sve zaštitne i sigurnosne mjere, kao i sva potrebna razupiranja.
Višak materijala iz iskopa nakon zatrpavanja odvesti na deponiju, što je  obračunato posebnom stavkom troškovnika.
Obračun će se izvršiti prema projektiranom profilu bez priznavanja prekomjerno izvedenih količina iskopa.
Obračun po m3 iskopanog materijala u sraslom stanju.
</t>
  </si>
  <si>
    <t xml:space="preserve">Dobava pijeska krupnoće zrna promjera 0-4 mm  i izrada posteljice  u debljini 10 cm te obloke uz cijevi i kabele te 10cm iznad tjemena najviše cijevi, po cijeloj širini kanala sa zbijanjem. Ukupna visina piješčane posteljice i obloge iznosi 20cm. Prilikom izrade treba se pridržavati pada dna rova tako da cijevi po cijeloj dužini leži na podlozi. 
Jedinična cijena stavke uključuje sav potreban rad, pomoćna sredstva i transporte za izvedbu opisanog rada.
Obračun po m3 ugrađenog materijala u zbijenom stanju (koef. zbijenosti i koef. rastresitosti uračunati u jediničnu cijenu).
</t>
  </si>
  <si>
    <t xml:space="preserve">Strojno zatrpavanje preostalog dijela rova probranim materijalom iz iskopa na dijelu gdje trasa rova prolazi kolnikom i pločnikom, uz obavezno nabijanje materijala u slojevima po 25cm. Zbijanje se vrši slojevito na vrijednost 80MN/cm2 i dokazuje atestom. Na djelovima gdje trasa prolazi po zelenom terenu ili bankini materijalom se rov zatrpava do vrha.
Obračun po m3 ugrađenog materijala u zbijenom stanju (koef. zbijenosti i koef. rastresitosti uračunati u jediničnu cijenu).
</t>
  </si>
  <si>
    <t>- kabelska kanalizacija za EKI (rov 0,4 x 0,6)</t>
  </si>
  <si>
    <t>- prekopi za HEP ODS (rov 0,6 x 0,6)</t>
  </si>
  <si>
    <t xml:space="preserve">Dobava, doprema i polaganje u rov u kolniku i pločniku tamponskog sloja frakcije 0-32 mm, debljine 30cm.
Zbijenost sloja tampona min. Me= 80MN/m2 i dokazuje se atestom. 
Jedinična cijena stavke uključuje sav potreban rad, materijal i transporte za kompletnu izvedbu stavke.
Obračun po m³ ugrađenog tampona u zbijenom stanju.
</t>
  </si>
  <si>
    <t>- kabelska kanalizacija za EKI (rov 0,4 x 0,3)</t>
  </si>
  <si>
    <t>- prekopi za HEP ODS (rov 0,6 x 0,3)</t>
  </si>
  <si>
    <t xml:space="preserve">Izvedba betonske stabilizacije na dijelu gdje trasa kabelskog rova za EKI poprečno siječe kolnik (profil 10x40cm).
Betonska stabilizacija se postavlja u sloju debljine 10 cm na prethodno zbijeni sloj tampona debljine min 25cm kao podloga za asfaltni zastor. 
Jedinična cijena stavke uključuje sav potreban rad, materijal, pomoćna sredstva i transporte za izvedbu stavke.
Obračun po m3 ugrađenog betona.
</t>
  </si>
  <si>
    <t xml:space="preserve">Dobava materijala i izrada ravnog nastavka (spojnice) na kabelu kapaciteta do 100 parica. U stavku uključena dobava i ugradnja nastavka (spojnice) tip XAGA 500 "RAYCHEM" ili jednakovrijean proizvod. Uz nastavak isporučiti i ugraditi komplet paričnih konektora i originalni kit za spajanje prema tipu ugrađenog nastavka. Stavka obuhvaća sve radove na pripremi kabela i ugradnji nastavka, sve do pune funkcionalnosti. Prije narudžbe provjeriti tip nastavka sa predstavnicima HT d.d.
Obračun po kom ugrađenog nastavka.
</t>
  </si>
  <si>
    <t xml:space="preserve">Dobava materijala i izrada ravnog nastavka (spojnice) na kabelu kapaciteta do 50 parica. U stavku uključena dobava i ugradnja nastavka (spojnice) tip XAGA 500 "RAYCHEM" ili jednakovrijean proizvod. Uz nastavak isporučiti i ugraditi komplet paričnih konektora i originalni kit za spajanje prema tipu ugrađenog nastavka. Stavka obuhvaća sve radove na pripremi kabela i ugradnji nastavka, sve do pune funkcionalnosti. Prije narudžbe provjeriti tip nastavka sa predstavnicima HT d.d.
Obračun po kom ugrađenog nastavka.
</t>
  </si>
  <si>
    <t xml:space="preserve">Dobava materijala i izrada ravnog nastavka (spojnice) na kabelu kapaciteta do 200 parica. U stavku uključena dobava i ugradnja nastavka (spojnice) tip XAGA 500 "RAYCHEM" ili jednakovrijean proizvod. Uz nastavak isporučiti i ugraditi komplet paričnih konektora i originalni kit za spajanje prema tipu ugrađenog nastavka. Stavka obuhvaća sve radove na pripremi kabela i ugradnji nastavka, sve do pune funkcionalnosti. Prije narudžbe provjeriti tip nastavka sa predstavnicima HT d.d.
Obračun po kom ugrađenog nastavka.
</t>
  </si>
  <si>
    <t xml:space="preserve">Dobava lijevano željeznog poklopca nosivosti 400kN te ugradnja na postojeće kabelske zdence HT-a u trupu ceste. Prije zamjene poklopca oko zdenca armiranim betonom ojačati rubove za ugradnju zdenca. Sve potrebne iskope oko postojećeg zdenca izvoditi isključivo ručno uz povećani oprez.
Obračun po kom ugrađenog poklopca.
</t>
  </si>
  <si>
    <t xml:space="preserve">Dobava i ugradnja kabelske niskonaponske 1kV spojnice za plastične energetske kabele sa i bez armature, za kabele presjeka do 4x150-240mm2. Stavka sadrži pripremu kabela i žila te ugradnju spojnice do pune funkcionalnosti.
Obračun po kom ugrađene spojnice.
</t>
  </si>
  <si>
    <t xml:space="preserve">Dobava i ugradnja kabelske niskonaponske 1kV spojnice za plastične energetske kabele sa i bez armature, za kabele presjeka do 4x10-35mm2. Stavka sadrži pripremu kabela i žila te ugradnju spojnice do pune funkcionalnosti.
Obračun po kom ugrađene spojnice.
</t>
  </si>
  <si>
    <t xml:space="preserve">Dobava i ugradnja kabelske srednjenaponske 20kV spojnice za energetske kabele sa zaštitom od žica ili traka, presjeka do 1x120-240mm2. Stavka sadrži pripremu kabela te ugradnju spojnice do pune funkcionalnosti.
Obračun po kom ugrađene spojnice.
</t>
  </si>
  <si>
    <t xml:space="preserve">Dobava i polaganje 1kV energetskog kabela XP00-A 4x150mm2 direktno u zemljani rov na pješčanu posteljicu.
Obračun po m' položenog kabela.
</t>
  </si>
  <si>
    <t xml:space="preserve">Dobava i polaganje 1kV energetskog kabela XP00-A 4x35mm2 direktno u zemljani rov na pješčanu posteljicu.
Obračun po m' položenog kabela.
</t>
  </si>
  <si>
    <t>GRAĐEVINSKI RADOVI UZ EKI i HEP</t>
  </si>
  <si>
    <t xml:space="preserve">Dobava i polaganje 20kV energetskog kabela XHE 49-A 1x185mm2 direktno u zemljani rov na pješčanu posteljicu.
Obračun po m' položenog kabela.
</t>
  </si>
  <si>
    <t xml:space="preserve">Zaštita postojećih kabela HEP ODS-a za vrijeme otkopa dasčanim oplatama i podupiračima. Rov iznad kabela je potrebno vidljivo označiti trakama upozorenja.
Obračun po m' zaštićenog rova.
</t>
  </si>
  <si>
    <r>
      <t>Dobava, polaganje i spajanje PVC-om izoliranog jednožičnog (punog) vodiča tip H07V-U, presjeka 4mm2, za spajanje svjetiljki javne rasvjete na odvojne stezaljke za SKS. Konfiguracija vodiča 3xH07V-U 1x2,5mm</t>
    </r>
    <r>
      <rPr>
        <vertAlign val="superscript"/>
        <sz val="10"/>
        <color theme="1"/>
        <rFont val="Tahoma"/>
        <family val="2"/>
        <charset val="238"/>
      </rPr>
      <t>2</t>
    </r>
    <r>
      <rPr>
        <sz val="10"/>
        <color theme="1"/>
        <rFont val="Tahoma"/>
        <family val="2"/>
        <charset val="238"/>
      </rPr>
      <t xml:space="preserve"> (crni, plavi, zeleno-žuti).
Obračun po m' ugrađene konfiguracije vodiča.
 </t>
    </r>
  </si>
  <si>
    <t xml:space="preserve">Dobava i polaganje kabela TK59-50 xDSL u prethodno pripremljen rov ili kabelsku kanalizaciju. Vodič kabela izrađen od meko odžarenog bakra, izolacija od pjenastog polietilena s ovojnicom od punog polietilena. Elementi použenja su parice, osnovne i glavne grupe. Jezgra mora biti sa ispunjenim međuprostorima  specijalnom masom za punjenje TK kabela. Plašt mora biti slojevit (aluminijska traka trajno slijepljena u preklopu).
Obračun po m' položenog kabela.
</t>
  </si>
  <si>
    <t>- TK59-50 xDSL 50x2x0,4</t>
  </si>
  <si>
    <t>- TK59-50 xDSL 100x2x0,4</t>
  </si>
  <si>
    <t>- TK59-50 xDSL 200x2x0,4</t>
  </si>
  <si>
    <t xml:space="preserve">Dobava i polaganje PEHD cijevi vanjskog promjera Ø50mm u prethodno pripremljen zemljani rov na pješčanu posteljicu. Cijevi moraju biti izrađene od polietilena visoke gustoće, glatke izvana i iznutra, za radni tlak do 10 bara, predviđene za upuhavanje TK kabela. U stavku uračunati originalne PEHD spojnice za ravni nastavak cijevi u rovu.
Obračun po m' konfiguracije cijevi 1 x PEHD Ø50mm.
</t>
  </si>
  <si>
    <r>
      <t xml:space="preserve">- 1 x PEHD </t>
    </r>
    <r>
      <rPr>
        <sz val="10"/>
        <color theme="1"/>
        <rFont val="Arial"/>
        <family val="2"/>
        <charset val="238"/>
      </rPr>
      <t>Ø50mm</t>
    </r>
  </si>
  <si>
    <t xml:space="preserve">Dobava i polaganje PEHD cijevi vanjskog promjera Ø110mm u prethodno pripremljen zemljani rov na pješčanu posteljicu. Cijevi moraju biti izrađene od polietilena visoke gustoće, glatke izvana i iznutra, za radni tlak do 10 bara, predviđene za upuhavanje TK kabela. U stavku uračunati originalne PEHD spojnice za ravni nastavak cijevi u rovu.
Obračun po m' konfiguracije cijevi 1 x PEHD Ø110mm.
</t>
  </si>
  <si>
    <r>
      <t xml:space="preserve">- 1 x PEHD </t>
    </r>
    <r>
      <rPr>
        <sz val="10"/>
        <color theme="1"/>
        <rFont val="Arial"/>
        <family val="2"/>
        <charset val="238"/>
      </rPr>
      <t>Ø110mm</t>
    </r>
  </si>
  <si>
    <t>Dobava i polaganje PVC cijevi Ø160mm na prekopim ceste za buduće potrebe HEP ODS-a. Cijevi se polažu u konfiguraciji 3xPVC Ø160mm, na pješčanu posteljicu u prethodno pripremljen rov. Nakon polaganja krajeve cijevi začepiti originalnim čepovima.
Obračun po m' položene cijevi.</t>
  </si>
  <si>
    <r>
      <t xml:space="preserve">- 1 x PVC </t>
    </r>
    <r>
      <rPr>
        <sz val="10"/>
        <color theme="1"/>
        <rFont val="Arial"/>
        <family val="2"/>
        <charset val="238"/>
      </rPr>
      <t>Ø160mm</t>
    </r>
  </si>
  <si>
    <t xml:space="preserve">Dobava, ugradnja i spajanje odvodnika prenapona tip 2+3, polariteta 4P, u postojeće razvodne ormare javne rasvjete. Uz odvodnik prenapona isporučiti i ugraditi predosigurač. Stavka sadrži sve radove do pune funkcionalnosti.
Obračun po kompl ugrađenog odvodnika prenapona i predosigurača.
</t>
  </si>
  <si>
    <t xml:space="preserve">Karakteristike LED modula:
- cestovna asimetrična optika
- zasjenjenje svjetiljke min. G*3 ili bolje (prema HRN EN 13201:2016 Annex A)
- klasa bliještanja min. D.5 (vrlo nisko bliještanje) ili bolje (prema HRN EN 13201:2016 Annex A)
- efektivni svjetlosni tok: min 7308lm
- ukupna snaga svjetiljke (LED modul+predspoj): max: 63W
- svjetlotehnička efikasnost svjetiljke: min 116 lm/W
- faktora snage cos φ: 0,95 ili više
- predspoj sa automatskom autonomnom regulacijom snage u 5 karakterističnih točaka (DDF2 ušteda 32%) 
- boja svjetlosti maksimalno 3000K
- uzvrat boje (Ra) minimalno 80
- trajnost LED modula i drivera: minimalno 100.000h uz održavanje 90% inicijalnog svjetlosnog toka svih doda svjetiljke uz maksimalno 10% dioda ispod incijalnog toka (oznaka L90B10)
Gornjem opisu odgovara svjetiljka kao tip: Philips ClearWay BGP307 LED84-4S/830 PSD II DM12 42/60 DDF2 SRG10,  ili jednakovrijedan proizvod.
</t>
  </si>
  <si>
    <t xml:space="preserve">Dobava, ugradnja i spajanje svijetiljke za cestovnu rasvjetu predviđena za ugradnju LED modula sa minimalno slijedećim karakteristikama:
- kućište i nosač izrađeni od tlačno lijevanog aluminija
- optički sustava načinjen od optičkih leća
- jedinstveni tip kućišta svjetiljke za LED modul od cca 1000 do 13000 lm, 
- stupanj IP zaštite (optičkog dijela svjetiljke i predspoja) min IP66
- stupanj mehaničke zaštite svjetiljke: IK08
- optika zaštićena ravnim staklom 
- ULOR ≤ 0,0%
- klasa električne zaštite: kl. II
- postavljanje na stup/konzolu promjera 42-60 mm
 - regulacija kuta svijetiljke +15° do -90°
- mogućnost regulacije preko DALI protokola
- zaštita od prenapona ≥ 3 kV
- raspon radne temperature -30°C do +35°C   
- zasebni uređaj za prenaponsku zaštitu: kl. II+III (Imax=10kA, Umax=10kV)
- pasivno hlađenje
- max. udarna površina na vjetar: Scx 0.0203 m2
- dozvoljena max. težina svjetiljke je 6kg
</t>
  </si>
  <si>
    <t xml:space="preserve">Karakteristike LED modula:
- cestovna asimetrična optika
- zasjenjenje svjetiljke min. G*4 ili bolje (prema HRN EN 13201:2016 Annex A)
- klasa bliještanja min. D.6 (vrlo nisko bliještanje) ili bolje (prema HRN EN 13201:2016 Annex A)
- efektivni svjetlosni tok: min 4806lm
- ukupna snaga svjetiljke (LED modul+predspoj): max: 40W
- svjetlotehnička efikasnost svjetiljke: min 121 lm/W
- faktora snage cos φ: 0,95 ili više
- predspoj sa automatskom autonomnom regulacijom snage u 5 karakterističnih točaka (DDF2 ušteda 32%) 
- boja svjetlosti maksimalno 3000K
- uzvrat boje (Ra) minimalno 80
- trajnost LED modula i drivera: minimalno 100.000h uz održavanje 90% inicijalnog svjetlosnog toka svih doda svjetiljke uz maksimalno 10% dioda ispod incijalnog toka (oznaka L90B10)
Gornjem opisu odgovara svjetiljka kao tip: Philips ClearWay BGP307 LED54-4S/830 PSD II DW10 42/60 DDF2 SRG10,  ili jednakovrijednan proizvod.
</t>
  </si>
  <si>
    <t>Redni
broj</t>
  </si>
  <si>
    <t>O p i s   r a d o v a</t>
  </si>
  <si>
    <t>Jedinica
mjere</t>
  </si>
  <si>
    <t>Jedinična  cijena</t>
  </si>
  <si>
    <t>Ukupna    cijena</t>
  </si>
  <si>
    <t>UREĐENJE UL. P.RADIĆA I GUNDULIĆEVE ULICE U CRIKVENICI</t>
  </si>
  <si>
    <t xml:space="preserve">Troškovnik trase ceste i potporno obložnog zida </t>
  </si>
  <si>
    <t>Napomena: Opći tehnički uvjeti za radove na cestama Hrvatskih cesta i Hrvatskih autocesta dostupni su na internetu.</t>
  </si>
  <si>
    <t>1.0.</t>
  </si>
  <si>
    <t/>
  </si>
  <si>
    <t>1.1.</t>
  </si>
  <si>
    <t xml:space="preserve">Iskolčenje glavne trase i priključaka </t>
  </si>
  <si>
    <t>Iskolčenje obuhvaća sva geodetska mjerenja za trasu i priključke, kojima se podaci s projekta prenose na teren, osiguranje osi iskolčenja, profiliranje, obnavljanje iskolčenih oznaka na terenu za svo vrijeme građenja, odnosno do predaje radova investitoru. U ovaj se rad uključuje također preuzimanje i održavanje svih predanih osnovnih geodetskih snimaka, nacrta, te iskolčenja na terenu koja je naručilac predao izvođaču radova. U cijenu održavanja osi uključena su sva potrebna mjerenja i iskolčenja za sve pristupne ceste, paralelne putove, ogradu, pozajmišta materijala, deponije i drugo, u toku rada i pri tehničkom prijemu te izvođač nema pravo na posebnu naknadu za ove radove. 
Obračun po km zahvata u skladu s projektima i kontrola kvalitete prema OTU 1-02 .</t>
  </si>
  <si>
    <t xml:space="preserve"> </t>
  </si>
  <si>
    <t>Obračun po km.</t>
  </si>
  <si>
    <t>km</t>
  </si>
  <si>
    <t>1.2.</t>
  </si>
  <si>
    <t>Prometni elaborat</t>
  </si>
  <si>
    <t>Izrada prometnog elaborata privremene regulacije prometa - 4 primjerka. Prometni elaborat treba izraditi u skladu sa zakonskim odredbama.</t>
  </si>
  <si>
    <t>paušal</t>
  </si>
  <si>
    <t>1.3.</t>
  </si>
  <si>
    <t>Rušenja i uklanjanja</t>
  </si>
  <si>
    <t>1.3.1.</t>
  </si>
  <si>
    <t xml:space="preserve">Privremeno izmještanje vidljivih i pronađenih instalacija - postojećih instalacija. Stavka obuhvaća sav rad, opremu i materijal potreban 
za izmještanje i ponovno vraćanje u funkciju svih pronađenih instalacija. Sve pronađene i izmještene instalacije za čitavo vrijeme trajanja radova na obnovi moraju biti u funkciji, što je također uključeno u cijenu.  </t>
  </si>
  <si>
    <t>1.3.2.</t>
  </si>
  <si>
    <t xml:space="preserve">Montažerski radovi pri izmještanju instalacija. Stavka obuhvaća montažerske radove po ponudi vlasnika instalacija uključujući sav potreban rad, materijal i pribor do potpunog završetka rada.  
</t>
  </si>
  <si>
    <t>1.3.3.</t>
  </si>
  <si>
    <t>Lociranje komunalnih instalacija i priključaka od strane vlasnika instalacija s označavanjem trase postojećih instalacija i križanja s novoprojektiranom trasom.  Rad obuhvaća lociranje komunalnih instalacija i priključaka, koji su sastavni dio buduće prometnice ili koji
tijekom gradnje prometnice mogu biti ugroženi. Lociranje komunalnih instalacija obavlja komunalno poduzeće, vlasnik instalacija prema nalogu nadzornog inženjera ili predstavnika investitora. 
Izvođač radova dužan je zatražiti ponudu od komunalnog poduzeća za lokaciju komunalnih instalacija. Obračun je po m1 lociranih instalacija. Izvedba, kontrola kakvoće i obračun prema OTU 1-03.5.</t>
  </si>
  <si>
    <t>m’</t>
  </si>
  <si>
    <t>1.3.4.</t>
  </si>
  <si>
    <t xml:space="preserve">
Ručni iskop probnih poprečnih rovova duž projektiranih kanala radi utvrđivanja točnih pozicija i dubina postojećih instalacija te zatrpavanje probnih poprečnih rovova. Širina probnog rova je 0,5 m, prosječna dubina 1,5 m a prosječna dužina 1,2 m. Probni šlic potrebno je iskopati na mjestima koja odredi nadzorni inženjer, odnosno na djelovima trese na kojima se zna da postoje podzemne instalacije. 
Obračun je po kom kompletno izvedenih probnih rovova. Procijenjeno 
</t>
  </si>
  <si>
    <t>1.3.5.</t>
  </si>
  <si>
    <t>Vađenje i demontiranje čelične zaštitne ograde kod odvajanja od Vinodolske ulice. Stavka obuhvaća vađenje i demontiranje svih sastavnih elemenata ograde, iskop betona, vađenje 
stupića te utovar i prijevoz na mjesto oporabe i zbrinjavanja.  Obračun je po m1 demontirane ograde.  Izvedba, kontrola kakvoće i obračun prema OTU 103.2.</t>
  </si>
  <si>
    <t>1.3.6.</t>
  </si>
  <si>
    <t xml:space="preserve">Izmještanje postojećih instalacija (nadzemna oprema) - stupova zračnih vodova električne energije, telefonskih vodova, električne rasvjete i
druge opreme. Opremu je potrebno izmjestiti prema nalogu Nadzornog inženjera na poziciju koja odgovara funkcionalnosti, novom stanju  i uvjetima lokalne zajednice. Stavkom su obuhvaćeni svi građevinski i elektrotehnički radovi potrebni za potpuno dovršenje stavke. Obračun po komadu. Predvidivo </t>
  </si>
  <si>
    <t>1.3.7.</t>
  </si>
  <si>
    <t>Vađenje, demontiranje i izmještanje prometnih znakova i reklamnih ploča.  Ovaj rad obuhvaća vađenje i pažljivo demontiranje prometnih
znakova i reklamnih ploča, radi eventualne ponovne montaže, utovar i prijevoz na
privremeno odlagalište, utovar i prijevoz do mjesta ugradnje za neoštećene-upotrebljive znakove za ponovnu montažu, iskop za
temelje, betoniranje temelja i ponovnu montažu istih. Obračun je po komadu demontiranih i ponovno montiranih znakova i ploča. Znakove za ponovno postavljanje odrediti će Nadzorni inženjer u suradnji s Investitorom. Izvedba, kontrola kakvoće i obračun prema OTU 1-03.2.</t>
  </si>
  <si>
    <t>1.3.8.</t>
  </si>
  <si>
    <t>Vađenje, demontiranje i izmještanje nosača (stupova) prometnih znakova i druge signalizalizacije.  Ovaj rad obuhvaća vađenje i pažljivo demontiranje nosača prometnih znakova radi ponovne montaže, utovar i prijevoz na privremeno odlagalište, utovar i prijevoz do mjesta ugradnje i ponovnu montažu neoštećenih nosača. Nosače za ponovno postavljanje odrediti će Nadzorni inženjer u suradnji s Investitorom.
Obračun je po komadu demontiranih i ponovno
montiranih nosača.  Izvedba, kontrola kakvoće i obračun prema OTU 103.2.</t>
  </si>
  <si>
    <t>1.3.9.</t>
  </si>
  <si>
    <t xml:space="preserve">Rušenje i uklanjanje postojećih rubnjaka s utovarom i prijevozom na mjesto oporabe ili zbrinjavanja.  Obračun je po m1 porušenih i ukonjenih rubnjaka. Izvedba, kontrola kakvoće i obračun prema OTU 1-03.2.
</t>
  </si>
  <si>
    <t>1.3.10.</t>
  </si>
  <si>
    <t xml:space="preserve">Rušenje i uklanjanje postojećih monolitnih slivnika.  Jedinična cijena obuhvaća rušenje i uklanjanje slivnika, odvoz i zbrinjavanje viška materijala na odlagalište, zatrpavanje rupe porušenog slivnika, s zbijanjem do, Ms ≥ 40 MN/m2, te uređenje okoliša nakon rušenja. Obračun je po komadu porušenog i uklonjenog slivnika. Rušenja slivnika određuje nadzorni inženjer u skladu s potrebama izgradnje-uređenja ulice. </t>
  </si>
  <si>
    <t>1.3.11.</t>
  </si>
  <si>
    <t xml:space="preserve">Rušenje i uklanjanje postojećih revizionih okana koja se položajno ne uklapaju u uređenje ulice.
Jedinična cijena obuhvaća rušenje i uklanjanje okana sa svim njegovim dijelovima, odvoz i zbrinjavanje viška materijala na odlagalište, zatrpavanje rupe porušenog okna, s zbijanjem do, Ms ≥ 40 MN/m2, te uređenje okoliša nakon rušenja. Obračun je po komadu porušenog i uklonjenog okna. Rušenje okana određuje nadzorni inženjer u skladu s zahtjevima  izgradnje-uređenja ulice. Izrada novih okana koja ostaju u funkciji predviđena su u projektima instalacija. </t>
  </si>
  <si>
    <t>1.3.12.</t>
  </si>
  <si>
    <t>1.3.13.</t>
  </si>
  <si>
    <t xml:space="preserve">
Visinska prilagodba (uklapanje) vodovodnih kapa iznad zatvarača. Obračun je po komadu.
</t>
  </si>
  <si>
    <t>1.3.14.</t>
  </si>
  <si>
    <t>Rušenje, uklanjanje i drobljenje postojećih betonskih nogostupa prosječne širine 110 cm, sa svim troškovima rada, utovara, prijevoza i zbrinjavanja materijala sukladno odredbama Zakona o održivom gospodarenju otpadom. Rušenja obavljati pažljivo, bez nanošenja štete na ostalim objektima uz cestu ili instalacijama.
Na mjestima uz objekte prije rušenja provjeriti nalazi li se objekt ispod nogostupa ili pasice te tome prilagoditi način rušenja i obnove pločnika. Također treba upoznati vlasnike objekata o obimu i načinu izrade pločnika uz objekte. Rušenja radti prema odredbi nadzornog inženjera i uz suglasnost stanara. Obračun je po m3 porušenih i uklonjenih betonskih nogostupa.  Izvedba, kontrola kakvoće i obračun prema OTU 1-03.2.</t>
  </si>
  <si>
    <t xml:space="preserve">m3 </t>
  </si>
  <si>
    <t>1.3.15.</t>
  </si>
  <si>
    <t>Rušenje, uklanjanje i drobljenje postojećih betonskih pasica prosječne  širine 30 cm i sličnih betonskih elemenata, sa svim troškovima utovara, prijevoza i zbrinjavanja sukladno odredbama Zakona o održivom gospodarenju otpadom. Rušenja obavljati pažljivo, bez nanošenja štete na ostalim objektima uz cestu ili instalacijama.  Obračun je po m1 porušenih i uklonjenih betonskih pasica.  Izvedba, kontrola kakvoće i obračun prema OTU 1-03.2.</t>
  </si>
  <si>
    <t>1.3.16.</t>
  </si>
  <si>
    <t>Rušenje, uklanjanje i drobljenje postojećih betonskih kanalica prosječne  širine 30 cm,
sa svim troškovima utovara, prijevoza i zbrinjavanja sukladno odredbama Zakona o održivom gospodarenju otpadom. Rušenja obavljati pažljivo, bez nanošenja štete na ostalim objektima uz cestu ili instalacijama.  Obračun je po m1 porušenih i uklonjenih betonskih pasica.  Izvedba, kontrola kakvoće i obračun
prema OTU 1-03.2.</t>
  </si>
  <si>
    <t>1.3.17.</t>
  </si>
  <si>
    <t xml:space="preserve">Uklanjanje asfaltnih slojeva debljine do 10 cm.  Stavka obuhvaća kompletno uklanjanje odgovarajućim tehnološkim postupkom svih
postojećih asfaltnih slojeva iz kolničke konstrukcije, utovar i odvoz uklonjenog asfaltnog sloja te zbrinjavanje i stalno odlaganje na za to predviđeno odlagalište uključujući troškove odlaganja i pronalaženja odlagališta. Zbrinjavanje provesti sukladno Zakona o održivom gospodarenju otpadom. Obračun je po m3 uklonjenih asfaltnih slojeva kolničke konstrukcije.  
</t>
  </si>
  <si>
    <t>1.3.18.</t>
  </si>
  <si>
    <t xml:space="preserve">Iskop postojećeg nosivog sloja od kamenog materijala. Dimenzija prema odredbama projekta. Stavka obuhvaća iskop postojećeg nosivog sloja od kamenog materijala iz kolničke konstrukcije ceste, prosječne debljine 20 cm, utovar i odvoz uklonjenog nosivog sloja, te stalno odlaganje na za to predviđeno odlagalište uključujući troškove odlaganja i pronalaženja odlagališta. Zbrinjavanje provesti sukladno Zakona o održivom gospodarenju otpadom. 
Obračun je po m3 uklonjenog nosivog sloja od kamenog materijala.  </t>
  </si>
  <si>
    <t>1.3.19</t>
  </si>
  <si>
    <t xml:space="preserve">Iskop postojećeg nosivog sloja od kamenog materijala. Dimenzije prema odredbama projekta. Stavka obuhvaća pažljivi iskop postojećeg nosivog sloja od kamenog materijala iz kolničke konstrukcije nogostupa, prosječne debljine 15 cm, utovar i odvoz uklonjenog nosivog sloja, te stalno odlaganje na za to predviđeno odlagalište uključujući troškove odlaganja i pronalaženja odlagališta. Iskop se obavlja do ogradnih zidova ili zidova objekata. iObračun je po m3 uklonjenog nosivog sloja od kamenog materijala.  </t>
  </si>
  <si>
    <t>1.3.20.</t>
  </si>
  <si>
    <t xml:space="preserve">Rušenje i ponovna izrada prilagođenih postojećih kolnih ulaza na projektirane (izvedene) visine - kolnika odnosno nogostupa, beton istog tipa kao nogostup. Stavka obuhvaća sav rad, opremu, prijevoze i materijal potreban za potpuno dovršenje stavke. Obračun po m2 prilagođenog prilaza. 
 </t>
  </si>
  <si>
    <t>m2</t>
  </si>
  <si>
    <t>1.3.21.</t>
  </si>
  <si>
    <t xml:space="preserve">Demontaža i ponovna montaža postojećih kolnih i pješačkih vrata. Stavka obuhvaća vađenje i demontiranje postojećih kolnih i pješačkih vrata,njihovo skladištenje za vrijeme trajanja radova, te ponovna ugradnja. Radove treba obaviti bez nanošenja štete na ostalim objektima i posjedima uz cestu. Ovaj rad i njegov obim   odrediti će nadzorni inženjer za pozicije gdje je potrebna prilagodba položaja vrata zbog uređenja ceste. Obračun je po komadu demontiranih, uskladištenih, te obnovljenih i prilagođenih novom stanju i ponovo ugrađenih vrata.  Izvedba, kontrola kakvoće i obračun prema OTU 1-03.4. 
Predvidivo 8 kom.
</t>
  </si>
  <si>
    <t>1.3.22.</t>
  </si>
  <si>
    <t>Demontaža i ponovna montaža semafora kod Vinodolske ulice.  Stavka obuhvaća pažljivo uklanjanje semaforskog stupa, skladištenje za vrijeme trajanja radova, te ponovnu ugradnju. Radove treba obaviti ovlaštena radna organizacija za tu vrstu  radova, na način da se ne nanosi šteta na instalacijama ili objektu u neposrednoj blizini.
Ovaj rad izvršiti će se prema odredbi  nadzornog inženjera. Obračun je po komadu demontiranog i ponovno postavljenog semafora nakon završenih radova na tom prostoru.</t>
  </si>
  <si>
    <t>1.3.23.</t>
  </si>
  <si>
    <t>1.4</t>
  </si>
  <si>
    <t>PRIPREMNI RADOVI UKUPNO:</t>
  </si>
  <si>
    <t>2.0.</t>
  </si>
  <si>
    <t>ZEMLJANI RADOVI</t>
  </si>
  <si>
    <t>2.1.</t>
  </si>
  <si>
    <t xml:space="preserve">
Strojni široki iskop tla u "B" kategoriji obuhvaća plitke iskope s ručnim dotjerivanjem do razina i rubova predviđenih projektom. Rad uključuje i utovar u prijevozna sredstva i odvoz na trajno odlagalište i sve troškove odlaganja. Iskop se obavlja prema profilima i visinskim kotama iz projekta, a uzimajući u obzir geomehaničke osobine tla. Postojeće intalacije u zoni izvođenja radova treba označiti i osigurati od oštećenja.
Obračun se vrši po m3 iskopanog tla u staslom stanju, a obuhvaća i utovar, prijevoz,odlaganje i uređenje na odlagalištu. Stavka sadrži sve troškove radova i sredstva do potpunog dovršenja rada s prijevozom na udaljenost od 20 km. Iskop 640 m3. (OTU st. 2-02).
</t>
  </si>
  <si>
    <t xml:space="preserve">    </t>
  </si>
  <si>
    <t>2.2.</t>
  </si>
  <si>
    <t>Planiranje i uređenje planuma posteljice od kamenih materijala. Rad obuhvaća uređenje posteljice u usjecima, nasipima, tj. grubo i fino planiranje materijala i nabijanje do tražene zbijenosti. Posteljica kao završni sloj nasipa ili usjeka treba imati ujednačenu nosivost, a uređuje se  u debljini od najviše 50 cm. Na izrađenoj posteljici treba kontrolirati kvalitetu odnosno stupanj zbijenosti Sz ≥100 % i modul stišljivosti mjeren kružnom pločom fi 30 cm  Ms ≥ 40 MN/m2. Ukoliko se ne može postići tražena zbijenost na razini poteljice treba izraditi zamjenu materijala u debljini sloja od min. 30 cm, odnosno na pozicijama koje odredi nadzorni inženjer. Izvedba, kontrola kakvoće i obračun prema OTU 2-10 i 2-10.3. Obračun po m2 uređene i zbijene površine.</t>
  </si>
  <si>
    <t>ZEMLJANI RADOVI UKUPNO:</t>
  </si>
  <si>
    <t>3.0.</t>
  </si>
  <si>
    <t>POVRŠINSKA ODVODNJA</t>
  </si>
  <si>
    <t>3.1.</t>
  </si>
  <si>
    <t xml:space="preserve">Ugradnja rubnjaka na podlozi od betona klase 
C 12/15 od predgotovljenih betonskih elemenata klase C 35/45, XF4, dimenzija 15/25 cm. Postavljanje rubnjaka prema detaljima iz projekta.  Obračun je po m1 izvedenog rubnjaka, a u cijeni je uključena izvedba podloge, nabava i doprema predgotovljenih elemenata i betona, privremeno uskladištenje i razvoz, svi prijevozi i prijenosi, priprema podloge, rad na ugradnji s obradom sljubnica cem mortom 3:1, njega betona te sav potreban dodatni rad, oprema i materijal što je potreban za potpuno dovršenje stavke. Rubnjak treba biti otporan na smrzavanje i sredstva za odmrzavanje i sol. Na mjestima uklapanja u postojeće površine i rubove, na početku i kraju izgradnje rubnjake treba uklopiti visinski i položajno u postojeće plohe ili rubnjak. Izvedba, kontrola kakvoće i obračun prema OTU 3-04.7.1. </t>
  </si>
  <si>
    <t>POVRŠINSKA ODVODNJA UKUPNO:</t>
  </si>
  <si>
    <t>4.0.</t>
  </si>
  <si>
    <t>KOLNIČKA KONSTRUKCIJA</t>
  </si>
  <si>
    <t>Asfaltna kolnička konstrukcija ceste</t>
  </si>
  <si>
    <t>4.1.</t>
  </si>
  <si>
    <t>Nosivi sloj od mehanički zbijenog zrnatog kamenog materijala - MNS Ø 0-63 mm. Rad obuhvaća dobavu, prijevoze i ugradnju zrnatog kamenog materijala u nosivi sloj kolničke konstrukcije. Debljina sloja određena je projektom i iznosi d=30 cm. Ovaj nosivi  sloj može raditi tek kad nadzorni inžinjer primi posteljicu u pogledu ravnosti, projektiranih nagiba i traženih uvjeta kvalitete. Zbijanje treba obavljati pažljivo preko cijele površine sloja i na mjestima koja nisu dostupna strojevima. Modul stišljivosti i stupanj zbijenosti završnog nosivog sloja površine od mehanički zbijenog materijala mora iznositi Ms≥100 MN/m2 i Sz≥100%. 
Obračun je po m3 ugrađenog materijala u zbijenom stanju. Izvedba, kontrola kakvoće i obračun prema OTU 5-01.
d=30 cm, Ms≥100 MN/m2</t>
  </si>
  <si>
    <t>4.2</t>
  </si>
  <si>
    <t>Nosivi sloj od mehanički zbijenog zrnatog kamenog materijala za nogostup  - MNS Ø 0-32 mm. Rad obuhvaća dobavu, prijevoze i ugradnju zrnatog kamenog materijala u nosivi sloj kolničke konstrukcije. Debljina sloja određena je projektom i iznosi d=15 cm. Ovaj nosivi  sloj može raditi tek kad nadzorni inžinjer primi posteljicu u pogledu ravnosti, projektiranih nagiba i traženih uvjeta kvalitete. Zbijanje treba obavljati pažljivo preko cijele površine sloja i na mjestima koja nisu dostupna strojevima. Modul stišljivosti i stupanj zbijenosti završnog nosivog sloja površine od mehanički zbijenog materijala mora iznositi Ms≥80 MN/m2 i Sz≥100%. 
Obračun je po m3 ugrađenog materijala u zbijenom stanju. Izvedba, kontrola kakvoće i obračun prema OTU 5-01.
d=15 cm, Ms≥80 MN/m2</t>
  </si>
  <si>
    <t>4.3.</t>
  </si>
  <si>
    <r>
      <t>Izrada bitumeniziranog nosivog sloja za srednje prometno opterećenje, debljine 6,0 cm od asfaltbetona AC 22 base 50/70 AG6 M2.</t>
    </r>
    <r>
      <rPr>
        <b/>
        <sz val="10"/>
        <rFont val="Arial"/>
        <family val="2"/>
        <charset val="238"/>
      </rPr>
      <t xml:space="preserve">
</t>
    </r>
    <r>
      <rPr>
        <sz val="10"/>
        <rFont val="Arial"/>
        <family val="2"/>
        <charset val="238"/>
      </rPr>
      <t>U cijeni su sadržani svi troškovi nabave
materijala, proizvodnje, prijevozi i ugradnje asfaltne mješavine, sva oprema i sve ostalo potrebno za potpuno izvršenje radova prema tehničkim uvjetima i standardima. Obračun je po m2 gornje površine stvarno položenog i ugrađenog nosivog sloja.  Izvedba i kontrola kakvoće prema (HRN EN 13108-1)  i tehničkim svojstvima i zahtjevima za građevne proizvode za proizvodnju asfaltnih mješavina i za asfaltne slojeve kolnika, (OTU st.5-04.)</t>
    </r>
  </si>
  <si>
    <r>
      <t>m</t>
    </r>
    <r>
      <rPr>
        <vertAlign val="superscript"/>
        <sz val="10"/>
        <rFont val="Arial"/>
        <family val="2"/>
        <charset val="238"/>
      </rPr>
      <t>2</t>
    </r>
  </si>
  <si>
    <t>4.4.</t>
  </si>
  <si>
    <t>Izrada bitumenskog međusloja za sljepljivanje asfaltnih slojeva. Rad obuhvaća nabavu materijala, prijevoz, upotrebu opreme te sav rad na izradi pripreme podloge. Obračun po m2 gornje površine ugrađenog sloja. (OTU III st 6-01)</t>
  </si>
  <si>
    <t>4.5.</t>
  </si>
  <si>
    <r>
      <t>Izrada habajućeg sloja od asfaltbetona 
AC 11 surf 50/70 AG4 M3.</t>
    </r>
    <r>
      <rPr>
        <b/>
        <sz val="10"/>
        <rFont val="Arial"/>
        <family val="2"/>
        <charset val="238"/>
      </rPr>
      <t xml:space="preserve"> </t>
    </r>
    <r>
      <rPr>
        <sz val="10"/>
        <rFont val="Arial"/>
        <family val="2"/>
        <charset val="238"/>
      </rPr>
      <t xml:space="preserve">Fizičko - mehanička svojstva, poprečni pad, položaj izvedenog sloja te ocjena kvalitete radova treba biti prema Općim tehničkim uvjetima za radove na cestama, tehničkom propisu za asfaltne kolnike i važećim normama. Rad obuhvaća nabavu materijala, pripremu podloge, prijevoz, upotrebu opreme, sva zasjecanja na spojevima sa starim asfaltom, obradu reški prema OTU te izradu, kontrolu kvalitete ugradnje i kontrolu izvedenog sloja. U cijeni su sadržani svi troškovi nabave, materijala, prijevozi i svi ostali troškovi potrebni za izvođenje radova.(OTU III st.6-03).
Obračun po m2 gornje površine položenog sloja asfaltnog sloja debljine d=4,0 cm.
</t>
    </r>
  </si>
  <si>
    <t>4.6</t>
  </si>
  <si>
    <t>Izrada obnove habajućeg sloja u Tomislavovoj ulici prema uvjetima ŽUC-a. Obnova habajućeg sloja izraditi će se od asfaltbetona 
AC 11 surf 50/70 AG3 M3., s eruptivnim agregatom. Fizičko - mehanička svojstva, poprečni pad, položaj izvedenog sloja te ocjena kvalitete radova treba biti prema Općim tehničkim uvjetima za radove na cestama, tehničkom propisu za asfaltne kolnike i važećim normama. Rad obuhvaća, glodanje, nabavu materijala, pripremu podloge, bitumenski međusloj za sljepljivanje slojeva, prijevoz, upotrebu opreme, sva zasjecanja na spojevima sa starim asfaltom, obradu reški prema OTU te izradu, kontrolu kvalitete ugradnje i kontrolu izvedenog sloja. U cijeni su sadržani svi troškovi nabave, materijala, prijevozi i svi ostali troškovi potrebni za izvođenje radova.(OTU III st.6-03).
Obračun po m2 gornje površine položenog sloja asfaltnog sloja debljine d=4,0 cm.</t>
  </si>
  <si>
    <t>glodanje prosječne debljine 4 cm</t>
  </si>
  <si>
    <t>bitumenski međusloj za sljepljivanja asfalta</t>
  </si>
  <si>
    <t xml:space="preserve">habajući sloj asfalta AC 11 surf 50/70 AG3 M3, s eruptivnim agregatom, d=4 cm </t>
  </si>
  <si>
    <t>Betonska hodna površina nogostupa</t>
  </si>
  <si>
    <t>4.7</t>
  </si>
  <si>
    <t xml:space="preserve">
Izrada nogostupa od betona klase C 35/45, razreda izloženosti XF3, debljine 15 cm. 
Betoniranje se izrađuje na ispravno izrađenoj, isplaniranoj i preuzetoj podlozi od zbijenog zrnatog kamenog materijala, zbijenog sa Ms ≥ 80 MN/m2. Beton nogostupa treba biti otporan na sol i smrzavanje prema normi HRN U.M1.055. Razdjelnice izraditi na svaka 1-2 m, ovisno o širini nogostupa, odnosno prema OTU, stavka 3-04.8.1. Reške obraditi s cementnim mortom 1:3.
U jediničnoj cijeni obračunati su svi radovi  izrade nogostupa, sredstva za rad, prijevozi, nabava materijala, doprema i ugradnja betona, te njega betona nakon ugradbe, kao i svi troškovi oplate. Kvaliteta betona, izrada i kontrola kvalitete moraju zadovoljiti uvjete iz knjige IV OTU, odnosno Tehnički propis za betonske konstrukcije. Obračun po m2 izrađene ploče nogostupa debljine 15 cm.
</t>
  </si>
  <si>
    <t>4.8</t>
  </si>
  <si>
    <t>Armaturni čelik B500B (OTU 7-01.5)
U betonski nogostup postaviti će se konstruktivna armatura od mreže Q257. Armatura mora biti čista, bez masnoća ili ljuspica korozije. Za distancu od oplate, odnosno podloge treba koristiti podmetače. 
U jediničnu cijenu ulazi nabava, svi prijevozi, čiščenje, savijanje, postavljanje i povezivanje armature, podmetači i nosači armature uz sav potreban rad i transport.
Obračun je po kg ugrađenog čelika prema armaturnim nacrtima.</t>
  </si>
  <si>
    <t>kg</t>
  </si>
  <si>
    <t>4.9</t>
  </si>
  <si>
    <t xml:space="preserve">Strojno rezanje-zasjecanje asfalta ili betona bez obzira na debljinu sloja.  Obračun po m1. Izvedba, kontrola kakvoće i obračun prema OTU 1-03.  </t>
  </si>
  <si>
    <t>m1</t>
  </si>
  <si>
    <t>KOLNIČKA KONSTRUKCIJA UKUPNO:</t>
  </si>
  <si>
    <t>5.0.</t>
  </si>
  <si>
    <t>POTPORNO OBLOŽNI ZID</t>
  </si>
  <si>
    <t>5.1.</t>
  </si>
  <si>
    <t xml:space="preserve">Iskolčenje zidova (OTU knjiga I, st. 1-02.1)
Na osnovi podataka iz projekta treba iskolčiti zid tako da se osigura  njihov pravilan položaj u horizontalnom i vertikalnom smislu. Iskolčenje obuhvaća sva geodetska mjerenja kojima se na terenu identificiraju ili postavljaju stalne točke (reperi, poligonske točke), čiji se položaj određuje koordinatno i visinski, te prenose  podaci s projekta na teren. Nakon provedbe osnovnog iskolčenja, izvoditelj iskolčenja izrađuje elaborat osnovnog iskolčenja, te ga predaje investitoru prilikom primopredaje iskolčenja. Ove radove mogu izvodit samo poduzeća registrirana za tu vrstu djelatnosti.
U osnovno iskolčenje ulazi i osiguranje točaka i osi iskolčenja, iskolčenje građevine, obnavljanje i održavenje iskolčenih oznaka do predaje radova investitoru, kao i izrada elaborata i predaja geodetskih točaka i osi investitoru.
Ukupna duljina svih zida Luk= 56,80 m
Obračun po m' zida.
</t>
  </si>
  <si>
    <t>5.2</t>
  </si>
  <si>
    <t>Strojni iskop za potporno obložni zid (OTU 4-01.1).Iskop za zid se izvodi prema projektu u nagibu od 1:6. u materijalu A kategorije.
Iskop se izvodi strojno.
U jediničnoj cijeni sadržan je sav potreban materijal i rad na iskopu te utovar u prijevozno sredstvo.
Obračun po m3 iskopanog sraslog materijala.</t>
  </si>
  <si>
    <t>5.3</t>
  </si>
  <si>
    <t xml:space="preserve">Zatrpavanje prostora uz donji dio zida
(OTU 2-16.01)  
Nasipavanje se izvodi zida kamenim materijalom iz iskopa, i to njegovim sitnim frakcijama. Nasipavanje se izvodi do linije posteljice nogostupa. Nasip se grubo planira i zbija. Zbijanje se izvodi ručnim pneumatskim nabijačima.
U jediničnu cijenu sadržan sav materijal i rad na zatrpavanju, planiranju i zbijanju
Obračun je po m3 ugrađenog materijala u zbijenom stanju.
</t>
  </si>
  <si>
    <t>5.4</t>
  </si>
  <si>
    <t>Prijevoz viška materijala iz iskopa (OTU 2-07)
Ovom stavkom obuhvaća se prijevoz sveg iskopanog materijala na odlagalište udaljenosti do 2.500 m, istovar i uređenje odlagališta, te sve ostale troškove opisane u posebnim tehničkim uvjetima ovog troškovnika i potpoglavlju 2-07 OTU/V. 
U jediničnoj cijeni sadržan sav materijal i rad na transportu, istovaru i uređenju deponije.
Obračun po m3  preveženog materijala u zbijenom stanju.</t>
  </si>
  <si>
    <t>5.5</t>
  </si>
  <si>
    <t>Podložni beton C12/15 (OTU 7-01.4)
Izrada, doprema i ugradnja sloja podložnog betona ispod zida betonom klase C12/15. Sloj je prosječne debljine 10 cm.
U jediničnoj cijeni sadržan je i sav rad i materijal na izradi, dopremi i ugradbi betona i obrada betona prilikom ugradnje.
Obračun je po m3 ugrađenog podložnog betona.</t>
  </si>
  <si>
    <t>5.6</t>
  </si>
  <si>
    <t>Beton potpornog zida C30/37 (OTU 7-01.4)
Izrada, doprema i betoniranje potpornog zida u jednostranoj oplati betonom C30/37, razreda izloženosti XC2.
U jediničnu cijenu  ulaze svi troškovi izrade, dopreme i ugradnje betona, dobava, izrada, postava, održavanje, skidanje, premiještanje i čišćenje svih potrebnih oplata i skela, uključujući sredstva za rad kao i zaštitu i njegu betona.
Obračun je po m3 ugrađenog betona.</t>
  </si>
  <si>
    <t>5.7</t>
  </si>
  <si>
    <t xml:space="preserve">
Žardinjera za cvijeće C30/37 
Žardinjere za cvijeće izvode se u sklopu armirano betonskog potpornog zida.
Količine obračunate u stavci betona potpornog zida.
</t>
  </si>
  <si>
    <t>5.8</t>
  </si>
  <si>
    <t xml:space="preserve">Oblaganje (zidanje) prednjeg lica potporno obložnog zida 
Oblaganje vanjskih ploha AB zida kamenom piljenom bunjom  nepravilnog oblika. Ukupna debljina obloge ab zida je 25 cm: 20 cm debljina obloge kamenom + 5 cm morta. Kamen se slaže bez istaknutih sljubnica (s uvučenim fugama u formi suhozida), a polaže u mort debljine 4-5 cm s prethodnom postavom armaturnih mreža Q188 uz betonski zid.  Izvesti potrebna povezivanja s nosivim zidom sidrenjem. 
Obračun je po m2 ugrađenog kamena po projektiranom presjeku, a u cijeni je uključena i dobava morta, svi prijevozi i prijenosi, izrada i demontaža oplate i skele, kao i sav drugi potrebni rad i materijal (zaštita obložene površine prema pravilima struke i završno čišćenje). 
Izvesti u svemu prema uputi konstruktera i nadzornog inženjera. </t>
  </si>
  <si>
    <t>5.9</t>
  </si>
  <si>
    <t>Izrada parapetnog zida sa dvostranom obradom  kamenom
Izrada parapetnog zida sa obradom obje strane kamenom piljenom bunjom  nepravilnog oblika 
zidanim u betonu klase C25/30, konstruktivno armiranog mrežama Q-257. Kamen se slaže bez istaknutih sljubnica (s uvučenim fugama u formi suhozida) u svemu prema nacrtima, detaljima i uvjetima iz projekta. (22,0 m3)
Obračun je po m2 parapetnog zida po projektiranom presjeku, a u cijeni je uključena dobava morta, svi prijevozi i prijenosi, izrada i demontaža oplate i skele, kao i sav drugi potrebni rad i materijal.</t>
  </si>
  <si>
    <t>5.10</t>
  </si>
  <si>
    <t>Izrada betonske kape parapetnog zida 
Dobava materijala i izvedba betonske kape prosječne širine 45 cm i prosječne debljine 10 cm betonom C25/30 u dvostrukoj glatkoj oplati. Kapa se izvodi u ravnini s kamenom oblogom (prema donjoj cesti) i s prepustom 4-5 cm na suprotnoj strani. Po cijeloj dužini kape, gdje nema prepusta, postaviti letvicu 4x4 cm, kako bi nakon uklanjanja ostala fuga po cijeloj dužini zida. Sa suprotne strane s prepustom, po cijeloj dužini izvesti okapnicu. Kapa se izvodi u padu 2% prema gornjoj cesti. Na sve bridove prilikom betoniranja postaviti letvice kako bi  rubovi ostali pod kutem od 45°. Gornju plohu kape izvesti glatku. 
U cijenu stavke uračunati trnove, spoj kape i zida, dobavu, montažu, oplatu, te sav rad i materijal. 
Obračun je po m1.</t>
  </si>
  <si>
    <t>5.11</t>
  </si>
  <si>
    <t>Armaturni čelik B500B (OTU 7-01.5)
U elemente predviđene za armiranje treba postaviti armaturu točno prema armaturnim planovima iz izvedbenog projekta. Armatura mora biti povezana visinski i horizontalno kako nebi došlo do deformacija prilikom betoniranja. 
      U sklopu osnovne armature zidaugrađuju se profili F8 (sidra)koja služe za povezivanje kamene obloge zida s betonskim dijelovima zida. Broj sidara 4 kom na m2.
Armatura mora biti čista, bez masnoća ili ljuspica korozije. Za distancu od oplate smiju se koristiti samo plastični podmetači. Strogo se pridržavati debljina zaštitnih slojeva betona za armaturu. Nakon montaže, armaturu zapisnički prima nadzorni inženjer.
     U jediničnu cijenu ulazi nabava, dobava, čiščenje, savijanje, postavljanje i povezivanje armature, podmetači i nosači armature uz sav potreban rad i transport.
Obračun je po kg ugrađenog čelika prema armaturnim nacrtima.</t>
  </si>
  <si>
    <t>5.12</t>
  </si>
  <si>
    <t xml:space="preserve">Procjednice promjera 50 mm (OTU 4-01.8)
Dobava i ugradnja procjednica u potpornim zidovima prema detalju iz projekta. Procjednice su PVC cijevi profila 50 mm na svakih cca 1,50 m.
U jediničnoj cijeni sadržana je nabava, dobava i ugradnja cijevi u oplatu  uz  sva potrebna namiještanja i učvršćenja kako nebi došlo do pomaka cijevi prilikom betoniranja.
Obračun je po m' ugrađene cijevi.
</t>
  </si>
  <si>
    <t>5.13</t>
  </si>
  <si>
    <t>Hidroizolacijski premaz unutrašnjosti žardinjere
( OTU 3-05.3.3)
Premazivanje unutarnjih površina žardinjere s dva sloja hladnog hidroizolacijskog premaza.
U jediničnoj cijeni sadržan sav materijal i rad na premazivanju površina.
Obračun po m2 premazane površine.</t>
  </si>
  <si>
    <t>5.14</t>
  </si>
  <si>
    <t>Cijevi za odvodnju
Cijevi za odvodnju viška vode iz armiranobetonske žardinjere promjera F50 mm postavlja se iza zida i priključuje na na okno oborinske odvodnje.
U jediničnu cijenu je uključen sav potreban rad i materijal potreban za dovršenje stavke.
Obračun po m ugrađene cijevi.</t>
  </si>
  <si>
    <t>5.15</t>
  </si>
  <si>
    <t xml:space="preserve">Cijevi za navodnjavalje
Za navodnjavanje se ugrađuju "alkaten" cijevi promjera 25 mm s propadajućim priborom za navodnjavanje žardinjera.
U jediničnu cijenu je uključen sav potreban rad i materijal potreban za dovršenje stavke.
Obračun po m ugrađene cijevi.
</t>
  </si>
  <si>
    <t>POTPORNO OBLOŽNI ZID UKUPNO:</t>
  </si>
  <si>
    <t>6.0.</t>
  </si>
  <si>
    <t xml:space="preserve">OSTALI RADOVI </t>
  </si>
  <si>
    <t>6.1.</t>
  </si>
  <si>
    <t xml:space="preserve">Izrada betonskih pasica (m1) od betona klase C 35/45, prema dimenzijama iz projekta. Stavka
obuhvaća monolitnu izradu betonskih pasica od betona prema detaljima iz projekta. U cijeni je
uključena nabava betona, mase za zalijevanje i ostalih potrebnih materijala, svi prijevozi i prijenosi, privremeno skladištenje materijala, planiranje i zbijanje podloge, Ms&gt;80 MN/m2, postavljanje i demontaža potrebne oplate, rad na ugradnji i njezi betona, izrada i obrada razdjelnica kao i svi pomoćni radovi, oprema i materijali za potpuno dovršenje betonskih pasica. Obračun je po m1 izvedene betonske pasice. OTU 3-04.7.1. 
</t>
  </si>
  <si>
    <t>6.2.</t>
  </si>
  <si>
    <t xml:space="preserve">Izrada stepenica od betona klase C 30/37 na mjestima ulaza u objekte ili denivelacije terena. Stavka obuhvaća prilagođenja postojećih stepenica novim visinama ceste. Stepenice na ulazima i prilazima objektima izraditi slično kao postojeće, odnosno s materijalima i prema obliku već postojećih. Jedinična cijena obuhvaća sav rad, opremu i materijal potreban za potpuno dovršenje stavke. Obim zahvata za svaku lokaciju određuje nadzorni inženjer uz suglasnost investitora.  Obračun je po komadu. Izvedba, kontrola kakvoće i obračun prema OTU 7-01.4
 </t>
  </si>
  <si>
    <t>6.3.</t>
  </si>
  <si>
    <t xml:space="preserve">Izrada obnove popločenja s postojećim ili novim betonskom elementima, min debljine d=8 cm.
Opločnici se postavljaju na isplaniranu zbijenu podlogu, preuzetu od nadzornog inženjera, na koju se postavlja sloj od drobljenog agregata 2-4 mm u sloju debljine 3-5 cm. Na ovaj sloj polažu se opločnici. Fuge se fugiraju s materijalom za fugiranje, s pijeskom 0/2 mm ili tucanikom 1/3 mm odnosno prema uputama proizvođača opločnika i nadzornog inženjera.
Rad obuhvaća dobavu, prijevoze, ugradnju, sve materijale i sredstva potreba za potpuno dovršenje rada prema uputama proizvođaća za predviđeni tip elementa. Obračun po m2 popločene površine puta.  </t>
  </si>
  <si>
    <t>6.4</t>
  </si>
  <si>
    <t xml:space="preserve">
Izrada obnove kamenog popločenja nogostupa i kamenog rubnjaka.
Rad obuhvaća zamjenu oštećenih kamenih ploča s  novim pločama. Kamene ploče trebaju biti istih dimenzija kao postojeće i od istovrsnog kamena. Ploče se polažu u cementni mort 1:3, debljine 4 cm, na pravilno isplaniranu i uređenu-obnovljenu podlogu. Također treba obnoviti i zamijeniti oštećene kamene rubnjake. Kamene rubnjake izraditi prema postojećim dimenzijama, ukoliko će se dijelom koristiti postojeći rubnjaci koji ostanu neoštećeni nakon vađenja sa sadašnjeg mjesta. Obim rada i način zamjene rubnjaka i popločenja odrediti će nadzorni inženjer u suradnji s investitorom. Rad obuhvaća izradu, dobavu, prijevoze, ugradnju, sve materijale i sredstva potreba za potpuno dovršenje rada. 
 </t>
  </si>
  <si>
    <t>6.5</t>
  </si>
  <si>
    <t>6.6</t>
  </si>
  <si>
    <t>6.7</t>
  </si>
  <si>
    <t>6.8</t>
  </si>
  <si>
    <t>Pješačka ograda od pravokutnih hladno oblikovanih čeličnih profila s vertikalnom ispunom. Ograda se antikorozivno zaštićuje vrućim pocinčavanjem te dodatnim 
dvokomponentnim epoxi premazom ukupne debljine 80 µm (u jednom ili dva sloja) i na kraju dvokomponentnim poliuretanskim premazom
debljine minimalno 60 µm. Jedinična cijena sadrži troškove nabave svih materijala,  izrade ograde, prijevoza, montaže, antikorozivne zaštite te svih radova i opreme potrebne za potpuno dovršenje rada. Duljinu ograde prilagoditi terenskim uvjetima. Obračun po m1 ispravno izrađene, antikorozivno zaštićene i montirane ograde. Ograda sa 45 kg po m1</t>
  </si>
  <si>
    <t>OSTALI RADOVI UKUPNO:</t>
  </si>
  <si>
    <t>7.0</t>
  </si>
  <si>
    <t>PROMETNA SIGNALIZACIJA</t>
  </si>
  <si>
    <t>7.1</t>
  </si>
  <si>
    <t>HORIZONTALNA SIGNALIZACIJA</t>
  </si>
  <si>
    <t>7.1.1</t>
  </si>
  <si>
    <t>7.1.2</t>
  </si>
  <si>
    <t>7.1.3</t>
  </si>
  <si>
    <t>7.1.4</t>
  </si>
  <si>
    <t>7.1.5</t>
  </si>
  <si>
    <t>7.1.6</t>
  </si>
  <si>
    <t>7.1.7</t>
  </si>
  <si>
    <t>7.1.8</t>
  </si>
  <si>
    <t>7.1.9</t>
  </si>
  <si>
    <t>7.1.10</t>
  </si>
  <si>
    <t>7.1.11</t>
  </si>
  <si>
    <t>7.1.12.</t>
  </si>
  <si>
    <t xml:space="preserve">Izrada oznaka za okomita parkirališna mjesta, dimenzija 2,5 m x 4,50 m, ( H62 ), crtom širine 10 cm žute boje  s retroreflektivnim zrncima klase II. Oznake na kolniku izvode se prema projektu te u skladu s važećim Pravilnikom o prometnim znakovima, opremi i signalizaciji na cestama i važećim hrvatskim normama koje reguliraju to područje (HRN 1436). U cijenu ulazi sav rad, materijal prijevoz i sve ostalo što je potrebno za potpuni dovršetak posla uključujući potrebna ispitivanja kakvoće materijala i rada. Obračun je po kom izvedenih oznaka. Izvedba, kontrola kakvoće i obračun prema OTU 9-02 i 9-02.2.
</t>
  </si>
  <si>
    <t>7.1.13.</t>
  </si>
  <si>
    <t>Izrada oznaka - slova "R"  visine 1,6 m,na parkirnim mjestima, s žutom bojom, klase II. Oznake na kolniku izvode se prema projektu te
u skladu s važećim Pravilnikom o prometnim znakovima, opremi i signalizaciji na cestama i važećim hrvatskim normama koje reguliraju to područje (HRN 1436). U cijenu ulazi sav rad, materijal prijevoz i sve ostalo što je potrebno za potpuni dovršetak posla uključujući potrebna ispitivanja kakvoće materijala i rada. Obračun je po kom izvedenih oznaka. Izvedba, kontrola kakvoće i obračun prema OTU 9-02 i 9-02.2.</t>
  </si>
  <si>
    <t>7.1.14.</t>
  </si>
  <si>
    <t>HORIZONTALNA SIGNALIZACIJA UKUPNO:</t>
  </si>
  <si>
    <t>7.2</t>
  </si>
  <si>
    <t>VERTIKALNA SIGNALIZACIJA</t>
  </si>
  <si>
    <t>Stavkama troškovnika je obuhvaćena nabava (izrada) i bojenje znakova i stupova, lijepljenje folije, prijevoz i postavljanje (ugradnja) prometnog znaka sa stupom - nosačem, potpornim stupom i temeljima, te ostali materijal i radovi vezani uz izradu i postavljanje prometnih znakova. Znakovi su izrađeni s retroreflektivnim materijalima stabilnim na UV zračenje i aplikacijom nanešenom na Al podlogu debljine 3.0 mm s pojačanim okvirom zbog kvalitete i trajnosti znakova. Prometni znakovi se postavljaju na vlastite stupove - nosače promjera 63.5 mm, δ = 3,2 mm, izrađene od Fe cijevi zaštićenih vrućim cinčanjem.</t>
  </si>
  <si>
    <t>Jedno stupno mjesto obuhvaća: iskop temelja za stup nosač i potporni stup, betoniranje temelja, ugradnju stupova - FeZn cijev promjera 63.5mm odgovarajuće dužine za stup nosač i potporni stup dužine prema pojedinim stavkama.  Radovi se izvode i obračunavaju prema Općim tehničkim uvjetima za radove na cestama (OTU Knjiga VI, Oprema ceste, poglavlje 9, st. 9-01).</t>
  </si>
  <si>
    <t>7.2.1</t>
  </si>
  <si>
    <t>7.2.2</t>
  </si>
  <si>
    <t>7.2.3</t>
  </si>
  <si>
    <t>7.2.4</t>
  </si>
  <si>
    <t>7.2.5</t>
  </si>
  <si>
    <t>7.2.6</t>
  </si>
  <si>
    <t>7.2.7</t>
  </si>
  <si>
    <t>7.2.8</t>
  </si>
  <si>
    <t>7.2.9</t>
  </si>
  <si>
    <t>7.2.10</t>
  </si>
  <si>
    <t>7.2.11</t>
  </si>
  <si>
    <t>7.2.12</t>
  </si>
  <si>
    <t>7.2.13</t>
  </si>
  <si>
    <t>7.2.14</t>
  </si>
  <si>
    <t>7.2.15</t>
  </si>
  <si>
    <t>7.2.16</t>
  </si>
  <si>
    <t>7.2.17</t>
  </si>
  <si>
    <t>7.2.18</t>
  </si>
  <si>
    <t>7.2.19</t>
  </si>
  <si>
    <t>7.2.20</t>
  </si>
  <si>
    <t>7.2.21</t>
  </si>
  <si>
    <t>7.2.22</t>
  </si>
  <si>
    <t>7.2.23</t>
  </si>
  <si>
    <t>7.2.24</t>
  </si>
  <si>
    <t>7.2.25</t>
  </si>
  <si>
    <t xml:space="preserve">Nabava, prijevoz i postavljanje stupova od FeZn cijevi, Ø 63,5 mm. Stupovi se postavljaju u skladu s projektom prometne signalizacije, važećim Pravilnikom o prometnim znakovima, opremi i signalizaciji na cestama i važećim hrvatskim normama koje reguliraju to
područje. U cijeni je uključena dobava i postava stupova prema projektu, svi prijevozi i prijenosi sa skladištenjem te sav rad i materijal za ugradnju prema uvjetima iz projekta. Obračun je po m1 ugrađenih stupova.  Izvedba i kontrola kakvoće prema OTU 9-01.
</t>
  </si>
  <si>
    <t>7.2.26</t>
  </si>
  <si>
    <t xml:space="preserve">Izrada temelja stupa od betona klase C 20/25 s iskopom u materijalu "B" kategorije, oblika krnje piramide čije su stranice donjeg kvadrata 40 cm,
gornjeg 30 cm, a visine 70 cm.  Stavka obuhvaća iskop za temelje; dobavu, ugradbu i njegu betona; dobavu i ugradbu ankera i podložnih pločica za pričvršćenje stupa; zatrpavanje temelja; utovar viška materijala u prijevozno sredstvo i prijevoz do mjesta oporabe ili zbrinjavanja, odnosno sav rad, opremu i materijal potreban za potpuno dovršenje stavke.  Obračun je po komadu izvedenih temelja. Izvedba i kontrola kakvoće prema OTU 7-01, 7-01.4 i 9-01.
</t>
  </si>
  <si>
    <t>7.2.27</t>
  </si>
  <si>
    <t>VERTIKALNA SIGNALIZACIJA UKUPNO:</t>
  </si>
  <si>
    <t>REKAPITULACIJA,  TRASA - OBNOVA UL. P. RADIĆA</t>
  </si>
  <si>
    <t>1. PRIPREMNI RADOVI UKUPNO:</t>
  </si>
  <si>
    <t>kn</t>
  </si>
  <si>
    <t>2. ZEMLJANI RADOVI UKUPNO:</t>
  </si>
  <si>
    <t>3. POVRŠINSKA ODVODNJA UKUPNO:</t>
  </si>
  <si>
    <t>4. KOLNIČKA KONSTRUKCIJA UKUPNO:</t>
  </si>
  <si>
    <t>5. POTPORNI ZID UKUPNO:</t>
  </si>
  <si>
    <t>6. OSTALI RADOVI:</t>
  </si>
  <si>
    <t>7.1. HORIZONTALNA SIGNALIZACIJA UKUPNO:</t>
  </si>
  <si>
    <t>7.2. VERTIKALNA SIGNALIZACIJA UKUPNO:</t>
  </si>
  <si>
    <t xml:space="preserve">Rijeka, prosinac 2018., </t>
  </si>
  <si>
    <t>izmjena svibanj 2019.</t>
  </si>
  <si>
    <t>Sastavili:</t>
  </si>
  <si>
    <t xml:space="preserve">Branimir Pliskovac, dipl.ing.građ  </t>
  </si>
  <si>
    <t>Jolanda Ratko, dipl.ing. građ.  - točka 5</t>
  </si>
  <si>
    <t>Projektant:</t>
  </si>
  <si>
    <t>Branimir Pliskovac, dipl.ing.građ.</t>
  </si>
  <si>
    <t xml:space="preserve">   TROŠKOVNIK OBORINSKE KANALIZACIJE</t>
  </si>
  <si>
    <t xml:space="preserve">OBORINSKI KOLEKTOR </t>
  </si>
  <si>
    <t>OK1</t>
  </si>
  <si>
    <t>PVC DN 300</t>
  </si>
  <si>
    <t>L=</t>
  </si>
  <si>
    <t>OK2</t>
  </si>
  <si>
    <t>PVC DN 400</t>
  </si>
  <si>
    <t>OK3</t>
  </si>
  <si>
    <t>OK3.1</t>
  </si>
  <si>
    <t>OK4</t>
  </si>
  <si>
    <t>OK4.1</t>
  </si>
  <si>
    <t>OK4.2</t>
  </si>
  <si>
    <t>OK4.3</t>
  </si>
  <si>
    <t>OK5</t>
  </si>
  <si>
    <t>PES DN 400</t>
  </si>
  <si>
    <t>OK6</t>
  </si>
  <si>
    <t>PES DN 500</t>
  </si>
  <si>
    <t>21.65</t>
  </si>
  <si>
    <t>UKUPNO</t>
  </si>
  <si>
    <t>NAPOMENA:</t>
  </si>
  <si>
    <t>-Obračunski rov (dubina x širina): Oborinski rov: 160x100 cm
- Ovim troškovnikom nisu obuhvaćeni radovi na izvedbi oborinskog kolektora OK6 od okna 6.1-6.4</t>
  </si>
  <si>
    <t>A.</t>
  </si>
  <si>
    <t xml:space="preserve">PRIPREMNI RADOVI </t>
  </si>
  <si>
    <t>Iskolčenje trase  kolektora s označavanjem i osiguranjem svih važnijih točaka na trasi, prema projektu i situaciji. U količinu za stavku su uračunati i priključci slivnika.</t>
  </si>
  <si>
    <t>Obračunata i izrada elaborata skice iskolčenja, koja se prilaže na tehničkom pregledu.</t>
  </si>
  <si>
    <t>Sve glavne točke vezane na geodetsku mrežu
točaka.</t>
  </si>
  <si>
    <t>Izvođač preuzima iskolčenje i stalne geodetske točke na čuvanje tijekom cijele gradnje.</t>
  </si>
  <si>
    <t xml:space="preserve">Jedinična cijena sadrži i kontrolu visina tokom gradnje. </t>
  </si>
  <si>
    <t>Obračun po 1 m' iskolčene trase/cijevi neovisno o broju cjevovoda u rovu.</t>
  </si>
  <si>
    <t>a</t>
  </si>
  <si>
    <r>
      <rPr>
        <b/>
        <sz val="10"/>
        <rFont val="Arial"/>
        <family val="2"/>
        <charset val="238"/>
      </rPr>
      <t>Ograđivanje gradilišta</t>
    </r>
    <r>
      <rPr>
        <sz val="10"/>
        <rFont val="Arial"/>
        <family val="2"/>
        <charset val="238"/>
      </rPr>
      <t xml:space="preserve"> u skladu s propisima zaštite na radu. Izrada fiksne čvrste ograde radi osiguranja pješaka u tijeku gradnje.</t>
    </r>
  </si>
  <si>
    <t>Ograda visine 1.20 m postavlja se na rub radnog pojasa, tako da ne ometa radove. Predviđena je višekratna upotreba drvene građe, metalne konstrukcije i šipki. Ograda se postavlja obostrano po cijeloj duljini rova.</t>
  </si>
  <si>
    <t>Obračun po 1 m' postavljene ograde.</t>
  </si>
  <si>
    <t>Izrada Elaborata iskolčenja objekta od strane ovlaštenog geodeta (oborinska kanalizacija).</t>
  </si>
  <si>
    <t>Elaborat je potrebno izraditi u skladu s Zakonom regulativom.</t>
  </si>
  <si>
    <t>Predati kao digitalnu snimku u .dwg formatu na CD-u uz tri primjerka uvezanog elaborata.</t>
  </si>
  <si>
    <t xml:space="preserve">Jedinična cijena stavke uključuje sve potrebne terenske i uredske radove, te materijale za izradu komplet elaborata katastra </t>
  </si>
  <si>
    <t>Obračun komplet.</t>
  </si>
  <si>
    <t>komplet</t>
  </si>
  <si>
    <r>
      <rPr>
        <b/>
        <sz val="10"/>
        <rFont val="Arial"/>
        <family val="2"/>
        <charset val="238"/>
      </rPr>
      <t>Označavanje pozicije postojećih podzemnih instalacija.</t>
    </r>
    <r>
      <rPr>
        <sz val="10"/>
        <rFont val="Arial"/>
        <family val="2"/>
        <charset val="238"/>
      </rPr>
      <t xml:space="preserve">
Prije početka zemljanih radova u suradnji s nadležnim institucijama utvrditi dubine i pozicije podzemnih instalacija duž trase, te označiti njihove trase na terenu. Tijekom izvođenja radova pratiti da ne dođe do njihovog oštećenja.</t>
    </r>
  </si>
  <si>
    <t>Obračun po m' trase oborinske kanalizacije.</t>
  </si>
  <si>
    <r>
      <t xml:space="preserve">Ručni iskop probnih rovova
</t>
    </r>
    <r>
      <rPr>
        <sz val="10"/>
        <rFont val="Arial"/>
        <family val="2"/>
        <charset val="238"/>
      </rPr>
      <t>Ručni iskop probnih poprečnih rovova bez obzira na kategoriju terena duž projektirnih kanala, izvesti nakon obilježavanja postojećih instalacija.
Probni rovovi predviđaju se izvesti poprečno duljine 1,20 m, širine 0,60 m i dubine cca 1,2 m.
U cijenu stavke uključeno je zatrpavanje, nakon sondiranja postojećih instalacija. Za svaki probni rov potrebno je 1,50 m³ iskopa i zatrpavanja.</t>
    </r>
  </si>
  <si>
    <t>Obračun po kom. probnog šlica</t>
  </si>
  <si>
    <r>
      <t xml:space="preserve">Mostić za pješake
</t>
    </r>
    <r>
      <rPr>
        <sz val="10"/>
        <rFont val="Arial"/>
        <family val="2"/>
        <charset val="238"/>
      </rPr>
      <t>Dobava materijala, izrada i postavljanje mostića za prijelaz preko iskopanog rova za vrijeme izvođenja radova. Mostiće će se višekratno upotrebljavati (svaki 5-10 puta) te njihovo demontiranje i premještanje potrebno uračunati u cijenu stavke.</t>
    </r>
  </si>
  <si>
    <t>Obračun po komadu postavljenog mostića</t>
  </si>
  <si>
    <r>
      <t xml:space="preserve">Čelična ploča za prijelaz vozila.
Dobava čeličnih ploča za prijelaz automobila preko iskopanog rova za vrijeme izvođenja radova. </t>
    </r>
    <r>
      <rPr>
        <sz val="10"/>
        <rFont val="Arial"/>
        <family val="2"/>
        <charset val="238"/>
      </rPr>
      <t xml:space="preserve"> Mostiće će se višekratno upotrebljavati (svaki 5-10 puta) te njihovo demontiranje i premještanje potrebno uračunati u cijenu stavke.</t>
    </r>
  </si>
  <si>
    <r>
      <t>Izrada fotodokumentacije</t>
    </r>
    <r>
      <rPr>
        <sz val="10"/>
        <rFont val="Arial"/>
        <family val="2"/>
        <charset val="238"/>
      </rPr>
      <t xml:space="preserve"> karakterističnih detalja na trasi koji se ruše/obnavljaju prilikom izvođenja radova ili specifičnih detalja izvedbe na samoj oborinskoj kanalizaciji ili vodi.</t>
    </r>
  </si>
  <si>
    <t>Fotodokumentaciju je potrebno izraditi na trasi kolektora uz okućnice, potporne ili ogradnje zidpve, križanja s postojećim instalacijama te izvedbu prelaganja istih. Ovom stvakom je obraćunata i foto dokumentacija po nalogu Nadzora ili Projektanta. Potrebno je sve sporne detalje fotodokumentirati prije početka radova, za vrijeme izvedbe te po izvedenim radovima.</t>
  </si>
  <si>
    <t>Foto dokumentaciju potrebno je na CD predati Investitoru.</t>
  </si>
  <si>
    <t>ukupno</t>
  </si>
  <si>
    <t>B.</t>
  </si>
  <si>
    <t>ZEMLJANI I SLIČNI RADOVI</t>
  </si>
  <si>
    <t>NAPOMENA: 
Stavkama zemljanih radova obuhvaćeni su svi zemljani radovi za oborinsku kanalizaciju i  rekonstrukciju vodovoda.</t>
  </si>
  <si>
    <t>Kombinirani ručni i strojni iskop rova za polaganje oborinske kanalizacije i rekonstruiranog vodovoda, bez obzira na kategoriju tla.</t>
  </si>
  <si>
    <r>
      <t xml:space="preserve">Dubina i širina kanala prema uzdužnom profilu i karakterističnim poprečnim presjecima. </t>
    </r>
    <r>
      <rPr>
        <b/>
        <sz val="10"/>
        <rFont val="Arial"/>
        <family val="2"/>
        <charset val="238"/>
      </rPr>
      <t>(Iskop rova obračunat je do kote nivelete postojeće prometnice!)</t>
    </r>
  </si>
  <si>
    <t>Iskop vršiti strojno uz pomoć pneumatskog pribora ili ručno. U blizini postojećih instalacija ili objekata iskope vršiti ručno. Jediničnom cijenom stavke potrebno je obuhvatiti ove radove.</t>
  </si>
  <si>
    <t>Upotreba ekspoloziva nije moguća.</t>
  </si>
  <si>
    <t>Stranice iskopa zasjeći vertikalno, a iskopani materijal odvesti na trajnu deponiju.</t>
  </si>
  <si>
    <t>Uključena su sva potrebna produbljenja i proširenja kanala na mjestima gdje je to potrebno (npr. podzemne instalacije, podzemne građevine) te na mjestima predviđenim za izradu prekopa prometnice.</t>
  </si>
  <si>
    <t>Produbljenja i proširenja nastala iskopom, pogrešan iskop ili prekop, svi pokosi stranica iskopa bez obzira na kategoriju zemljišta, odroni i obrušavanja uslijed nepažnje ili atmosferskih utjecaja, radovi na zaštiti postojećih instalacija, kao i svi prateći radovi vezani za iskop neće se posebno priznavati niti u naročito otežanim okolnostima. Stoga sve gore navedeno treba uključiti u jediničnu cijenu rada.</t>
  </si>
  <si>
    <t>Stabilnost pokosa, ako je to potrebno treba postići prikladnim razupiranjem ili drugim prikladnim načinom. Kod većih se dubina rovovi obavezno moraju razupirati, a način razupiranja ovisi o dubini rova i vrsti tla. Način razupiranja predlaže izvođač, a odobrava nadzorni inžinjer. Kao svijetla širina kod nerazupiranih rovova računa se razmak u dnu, a kod razupiranja se računa razmak između razupiranih stijenki rova.</t>
  </si>
  <si>
    <t>Jedinična cijena stavke uključuje sav potreban rad i materijal za kompletnu izvedbu iskopa.</t>
  </si>
  <si>
    <t>Napomena:
prilikom iskopa potrebno je posebnu pažnju obratiti na dionice koje se izvode blizu postojećeg sanitarnog kolektora s obzirom da nije planirana rekonstrukcija istog.</t>
  </si>
  <si>
    <r>
      <t>Obračun po m</t>
    </r>
    <r>
      <rPr>
        <vertAlign val="superscript"/>
        <sz val="10"/>
        <rFont val="Arial"/>
        <family val="2"/>
        <charset val="238"/>
      </rPr>
      <t>3</t>
    </r>
    <r>
      <rPr>
        <sz val="10"/>
        <rFont val="Arial"/>
        <family val="2"/>
        <charset val="238"/>
      </rPr>
      <t xml:space="preserve"> materijala u sraslom stanju.</t>
    </r>
  </si>
  <si>
    <t>Iskop rova za polaganje cijevi oborinske kanalizacije i vodovoda</t>
  </si>
  <si>
    <t>Za karakteristični presjek uzet je presjek rova koji će se kao idealni presjek koristiti za obračun radova. (detalj iz projekta)</t>
  </si>
  <si>
    <r>
      <t>m</t>
    </r>
    <r>
      <rPr>
        <vertAlign val="superscript"/>
        <sz val="10"/>
        <rFont val="Arial"/>
        <family val="2"/>
        <charset val="238"/>
      </rPr>
      <t>3</t>
    </r>
  </si>
  <si>
    <t>Iskop rova na mjestima proširenja za okna kanalizacije i vodovoda.</t>
  </si>
  <si>
    <t>Za karakteristični obračunski presjek iskopa rova na mjestima okana uzet je pravokutni presjek 50 cm širi od vanjske stijenke okna.</t>
  </si>
  <si>
    <t>Iskop rova za slivnike, linijske rešetke i za cijev spoja slivnika i okna te iskop za hidrante.</t>
  </si>
  <si>
    <r>
      <t>Planiranje dna kanala</t>
    </r>
    <r>
      <rPr>
        <sz val="10"/>
        <rFont val="Arial"/>
        <family val="2"/>
        <charset val="238"/>
      </rPr>
      <t xml:space="preserve"> nakon iskopa.</t>
    </r>
  </si>
  <si>
    <t>Obuhvaćeno je planiranje dna kanala s točnošću +/-3 cm prema uzdužnom profilu.</t>
  </si>
  <si>
    <t xml:space="preserve">Eventualna prekomjerna produbljenja kanala ispuniti kamenom sitneži 0/8 mm i zbiti strojno. </t>
  </si>
  <si>
    <r>
      <t>Zbijenost podloge min. 20 MN/m</t>
    </r>
    <r>
      <rPr>
        <vertAlign val="superscript"/>
        <sz val="10"/>
        <rFont val="Arial"/>
        <family val="2"/>
        <charset val="238"/>
      </rPr>
      <t>2</t>
    </r>
    <r>
      <rPr>
        <sz val="10"/>
        <rFont val="Arial"/>
        <family val="2"/>
        <charset val="238"/>
      </rPr>
      <t>.</t>
    </r>
  </si>
  <si>
    <r>
      <t>Obračun po 1 m</t>
    </r>
    <r>
      <rPr>
        <vertAlign val="superscript"/>
        <sz val="10"/>
        <rFont val="Arial"/>
        <family val="2"/>
        <charset val="238"/>
      </rPr>
      <t>2</t>
    </r>
    <r>
      <rPr>
        <sz val="10"/>
        <rFont val="Arial"/>
        <family val="2"/>
        <charset val="238"/>
      </rPr>
      <t xml:space="preserve"> isplaniranog dna kanala oborinske kanalizacije i vodovoda</t>
    </r>
  </si>
  <si>
    <r>
      <t>Dobava, doprema pijeska veličine</t>
    </r>
    <r>
      <rPr>
        <sz val="10"/>
        <rFont val="Arial"/>
        <family val="2"/>
        <charset val="238"/>
      </rPr>
      <t xml:space="preserve"> </t>
    </r>
    <r>
      <rPr>
        <b/>
        <sz val="10"/>
        <rFont val="Arial"/>
        <family val="2"/>
        <charset val="238"/>
      </rPr>
      <t>zrna 0-8 mm</t>
    </r>
    <r>
      <rPr>
        <sz val="10"/>
        <rFont val="Arial"/>
        <family val="2"/>
        <charset val="238"/>
      </rPr>
      <t xml:space="preserve"> te izrada pješčane posteljice 10 cm ispod cijevi najmanje 25 cm, odnosno 30 cm oko i iznad tjemena cijevi.</t>
    </r>
  </si>
  <si>
    <r>
      <t>Posteljica se izvodi od 2 dijela: donji dio ispod cijevi, razastrti cijelom širinom kanala, poravnati u točno projektiranoj visini i nagibu te strojno zbiti na min. 20 MN/m</t>
    </r>
    <r>
      <rPr>
        <vertAlign val="superscript"/>
        <sz val="10"/>
        <rFont val="Arial"/>
        <family val="2"/>
        <charset val="238"/>
      </rPr>
      <t>2</t>
    </r>
    <r>
      <rPr>
        <sz val="10"/>
        <rFont val="Arial"/>
        <family val="2"/>
        <charset val="238"/>
      </rPr>
      <t>.</t>
    </r>
  </si>
  <si>
    <t>Na donji dio posteljice položiti cijev kolekora i podbiti je s obje strane pijeskom, tako da naliježe min 90°.</t>
  </si>
  <si>
    <r>
      <t>Nakon polaganja cijevi izvodi se bočni i gornji dio posteljice. Posebno dobro nabiti posteljicu bočno od cijevi. Zbijanje posteljice izvoditi pažljivo lakim strojem ("žabom"). Zbijenost gornje površine gotove posteljice min. 20 MN/m</t>
    </r>
    <r>
      <rPr>
        <vertAlign val="superscript"/>
        <sz val="10"/>
        <rFont val="Arial"/>
        <family val="2"/>
        <charset val="238"/>
      </rPr>
      <t>2</t>
    </r>
    <r>
      <rPr>
        <sz val="10"/>
        <rFont val="Arial"/>
        <family val="2"/>
        <charset val="238"/>
      </rPr>
      <t>.</t>
    </r>
  </si>
  <si>
    <t>Zbijanje posteljice izvoditi pažljivo, isključivo ručnim nabijačima. Posebno dobro nabiti posteljicu bočno oko cijevi.</t>
  </si>
  <si>
    <t>Jedinična cijena stavke uključuje dobavu, dopremu, raznašanje duž rova prirodnog ili strojnog pijeska, ubacivanje pijeska u rov sa razastiranjem i planiranjem posteljice, kao i ostale radove vezane za izradu posteljice.</t>
  </si>
  <si>
    <r>
      <t>Obračun po 1 m</t>
    </r>
    <r>
      <rPr>
        <vertAlign val="superscript"/>
        <sz val="10"/>
        <rFont val="Arial"/>
        <family val="2"/>
        <charset val="238"/>
      </rPr>
      <t>3</t>
    </r>
    <r>
      <rPr>
        <sz val="10"/>
        <rFont val="Arial"/>
        <family val="2"/>
        <charset val="238"/>
      </rPr>
      <t xml:space="preserve"> ugrađenog pijeska u zbijenom stanju prema idealnom računskom poprečnom presjeku.</t>
    </r>
  </si>
  <si>
    <r>
      <t>Odvoz cjelokupnog materijala iz iskopa</t>
    </r>
    <r>
      <rPr>
        <sz val="10"/>
        <color indexed="8"/>
        <rFont val="Arial"/>
        <family val="2"/>
        <charset val="238"/>
      </rPr>
      <t>, s istovarom, djelomično na privremenu deponiju gradilišta (materijal za zatrpavanje), a djelomično  na stalnu deponiju udaljenosti do 10 km, kontinuirano za vrijeme iskopa.</t>
    </r>
  </si>
  <si>
    <t>Stavka uključuje i naknadno planiranje viška materijala iz iskopa na deponiji, po završetku svih zemljanih radova. Troškove deponije snosi izvođeč.</t>
  </si>
  <si>
    <t xml:space="preserve">Koef. rastresitosti odvezenog materijala 1.30. </t>
  </si>
  <si>
    <r>
      <t>Obračun po 1 m</t>
    </r>
    <r>
      <rPr>
        <vertAlign val="superscript"/>
        <sz val="10"/>
        <color indexed="8"/>
        <rFont val="Arial"/>
        <family val="2"/>
        <charset val="238"/>
      </rPr>
      <t>3</t>
    </r>
    <r>
      <rPr>
        <sz val="10"/>
        <color indexed="8"/>
        <rFont val="Arial"/>
        <family val="2"/>
        <charset val="238"/>
      </rPr>
      <t xml:space="preserve"> odvezenog materijala. </t>
    </r>
  </si>
  <si>
    <r>
      <t>m</t>
    </r>
    <r>
      <rPr>
        <vertAlign val="superscript"/>
        <sz val="10"/>
        <color indexed="8"/>
        <rFont val="Arial"/>
        <family val="2"/>
        <charset val="238"/>
      </rPr>
      <t>3</t>
    </r>
  </si>
  <si>
    <r>
      <t>Utovar i dovoz radi zatrpavanja,</t>
    </r>
    <r>
      <rPr>
        <sz val="10"/>
        <color indexed="8"/>
        <rFont val="Arial"/>
        <family val="2"/>
        <charset val="238"/>
      </rPr>
      <t xml:space="preserve"> probranog materijala iz iskopa, s privremene deponije gradilišta te dovođenje površine deponije u prvobitno stanje. Obračun po m</t>
    </r>
    <r>
      <rPr>
        <vertAlign val="superscript"/>
        <sz val="10"/>
        <color indexed="8"/>
        <rFont val="Arial"/>
        <family val="2"/>
        <charset val="238"/>
      </rPr>
      <t>3</t>
    </r>
    <r>
      <rPr>
        <sz val="10"/>
        <color indexed="8"/>
        <rFont val="Arial"/>
        <family val="2"/>
        <charset val="238"/>
      </rPr>
      <t xml:space="preserve"> utovarenog i dovezenog materijala. </t>
    </r>
    <r>
      <rPr>
        <b/>
        <sz val="10"/>
        <color indexed="8"/>
        <rFont val="Arial"/>
        <family val="2"/>
        <charset val="238"/>
      </rPr>
      <t>(ako izvođač nije u mogućnosti probrati dovoljnu količinu potrebnog materijala iz iskopa za zatrpavanje, potrebno je dovesti određenu količinu zamjenskog materijala te to uračunati u samu cijenu stavke.)</t>
    </r>
  </si>
  <si>
    <r>
      <t xml:space="preserve">Zatrpavanje preostalog dijela kanala </t>
    </r>
    <r>
      <rPr>
        <sz val="10"/>
        <rFont val="Arial"/>
        <family val="2"/>
        <charset val="238"/>
      </rPr>
      <t xml:space="preserve">nakon kompletne izvedbe okana, slivnika, linijskih rešetki, ugradnje cijevi te pijeska. </t>
    </r>
  </si>
  <si>
    <t>Zatrpavanje sa zbijanjem od Ms ≥ 40 MN/m2 izvesti do tamponskog sloja kolničke konstrukcije u slojevima od 30 cm s polijevanjem vodom i odgovarajućim ručnim i strojnim zbijanjem na potrebnu zbijenost.</t>
  </si>
  <si>
    <t>Za zatrpavanje upotrijebiti izdvojeni materijal iz iskopa. Najveća kamena zrna smiju biti promjera 10 cm. Materijal mora biti kameni, miješani, bez primjesa zemlje ili organskog materijala. Ukoliko u iskopu nema dovoljno odgovarajućeg materijala Izvođač ga mora dovesti s pozajmišta što je uključeno u jediničnu cijenu stavke.</t>
  </si>
  <si>
    <t>Za obračun radova koristiti idealan presjek kao u stavkama iskopa. Povećanje zatrpavanja uslijed proširenog presjeka zbog neravnomjernosti iskopa uključiti u jediničnu cijenu radova.</t>
  </si>
  <si>
    <t>Jedinična cijena uključuje sav potreban rad, materijal i transporte za izvedbu opisanog rada, sa uračunatim koeficijentom zbijenosti od 1,10.</t>
  </si>
  <si>
    <r>
      <t>Obračun po 1 m</t>
    </r>
    <r>
      <rPr>
        <vertAlign val="superscript"/>
        <sz val="10"/>
        <rFont val="Arial"/>
        <family val="2"/>
        <charset val="238"/>
      </rPr>
      <t>3</t>
    </r>
    <r>
      <rPr>
        <sz val="10"/>
        <rFont val="Arial"/>
        <family val="2"/>
        <charset val="238"/>
      </rPr>
      <t xml:space="preserve"> ugrađenog materijala u zbijenom stanju, prema idealnom presjeku kao u stavkama iskopa. Povećanje zatrpavanja iskopa nastalo uslijed proširenog presjeka zbog neravnomjernosti iskopa neće se posebno priznavati te mora biti uključeno u jediničnu cijenu stavke.</t>
    </r>
  </si>
  <si>
    <r>
      <t xml:space="preserve">Tampon
</t>
    </r>
    <r>
      <rPr>
        <sz val="10"/>
        <rFont val="Arial"/>
        <family val="2"/>
        <charset val="238"/>
      </rPr>
      <t>Dobava, doprema i polaganje u rov tampona, čiste kamene frakcije 0-32 mm. Tampon se izvodi u sloju debljine: 20 cm kao podloga za asfaltni zastor na dijelu prekopa vinodolske ulice u širini od 3 m.</t>
    </r>
  </si>
  <si>
    <t>Obračun po m³ ugrađenog materijala u zbijenom stanju (koef. zbijenosti i koef. rastresitosti uračunati u jediničnu cijenu).</t>
  </si>
  <si>
    <t>Površinski iskop humusa u sloju debljine 20 cm na dijelu izvedbe separatora i mimovoda</t>
  </si>
  <si>
    <t>Rad obuhvaća iskop humusa, transport na privremenu deponiju.</t>
  </si>
  <si>
    <t>Iskop se izvodi ručno.</t>
  </si>
  <si>
    <t>Nakon zatrpavanja kanala humus se vraća u prvobitno stanje i fino planira.</t>
  </si>
  <si>
    <t>Jedinična cijena stavke uključuje sav potreban rad, materijal, pomoćna sredstva i transporte za izvedbu opisanog rada.</t>
  </si>
  <si>
    <r>
      <t>Obračun po 1 m</t>
    </r>
    <r>
      <rPr>
        <vertAlign val="superscript"/>
        <sz val="10"/>
        <rFont val="Arial"/>
        <family val="2"/>
        <charset val="238"/>
      </rPr>
      <t>2</t>
    </r>
    <r>
      <rPr>
        <sz val="10"/>
        <rFont val="Arial"/>
        <family val="2"/>
        <charset val="238"/>
      </rPr>
      <t xml:space="preserve"> uklonjenog humusa.</t>
    </r>
  </si>
  <si>
    <r>
      <t xml:space="preserve">Iskop i razbijanje betonskih rubnjaka dim. 15/25/100cm županijske </t>
    </r>
    <r>
      <rPr>
        <sz val="10"/>
        <rFont val="Arial"/>
        <family val="2"/>
        <charset val="238"/>
      </rPr>
      <t>ceste ŽC 5089 (Vinodolska ulica) na dionicama gdje je to potrebno.</t>
    </r>
  </si>
  <si>
    <t>Materijal od razbijanja sakupiti, utovariti u vozilo i odvesti na odlagalište.</t>
  </si>
  <si>
    <t>Obračun po 1 m' razbijenog rubnjaka.</t>
  </si>
  <si>
    <t>Uklanjanje postojećeg asfalta.</t>
  </si>
  <si>
    <t>Ovisno o tehnologiji izvođenja radova ponuditelja ovih radova, dozvoljava se izvedba opisanog rada frezanjem, ali po jediničnim cijenama stavki koje slijede.</t>
  </si>
  <si>
    <t>10.1</t>
  </si>
  <si>
    <r>
      <t>Zasijecanje asfaltne površine</t>
    </r>
    <r>
      <rPr>
        <sz val="10"/>
        <rFont val="Arial"/>
        <family val="2"/>
        <charset val="238"/>
      </rPr>
      <t>, radi polaganja kolektora s priključcima na županijskoj cesti ŽC 5089 (Vinodolska ulica).</t>
    </r>
  </si>
  <si>
    <t>Zasijecanje županijske ceste ceste</t>
  </si>
  <si>
    <t>U jediničnu cijenu stavke uključeno je dvostruko zasijecanje asfaltne površine po trasi kolektora, a po liniji budućeg iskopa uvećane za 50 cm obostrano  i na mjestima proširenja za okna. Zasjecanje izvršiti pravilno radi kasnijeg lakšeg asfaltiranja.</t>
  </si>
  <si>
    <t>Obračun po m' zasječenog asfalta.</t>
  </si>
  <si>
    <t>10.2</t>
  </si>
  <si>
    <r>
      <rPr>
        <b/>
        <sz val="10"/>
        <rFont val="Arial"/>
        <family val="2"/>
        <charset val="238"/>
      </rPr>
      <t>Strojno ili ručno razbijanje i odvoz postojećeg asfaltnog zastora</t>
    </r>
    <r>
      <rPr>
        <sz val="10"/>
        <rFont val="Arial"/>
        <family val="2"/>
        <charset val="238"/>
      </rPr>
      <t>,</t>
    </r>
    <r>
      <rPr>
        <b/>
        <sz val="10"/>
        <rFont val="Arial"/>
        <family val="2"/>
        <charset val="238"/>
      </rPr>
      <t xml:space="preserve"> </t>
    </r>
    <r>
      <rPr>
        <sz val="10"/>
        <rFont val="Arial"/>
        <family val="2"/>
        <charset val="238"/>
      </rPr>
      <t>bez obzira na ukupnu debljinu slojeva, do šljunčane ili tucaničke podloge, s odvozom na predviđenu deponiju.</t>
    </r>
  </si>
  <si>
    <t>Skinuti asfaltni materijal utovariti na vozilo i odvesti na deponiju bez obzira na udaljenost. Investitor nije u obavezi osiguranja deponija.</t>
  </si>
  <si>
    <r>
      <t>Obračun po 1 m</t>
    </r>
    <r>
      <rPr>
        <vertAlign val="superscript"/>
        <sz val="10"/>
        <rFont val="Arial"/>
        <family val="2"/>
        <charset val="238"/>
      </rPr>
      <t>2</t>
    </r>
    <r>
      <rPr>
        <sz val="10"/>
        <rFont val="Arial"/>
        <family val="2"/>
        <charset val="238"/>
      </rPr>
      <t xml:space="preserve"> razbijenog asfaltnog zastora.</t>
    </r>
  </si>
  <si>
    <t>11.</t>
  </si>
  <si>
    <t>Uklanjanje radi iskopa kamenog popločenja šetnice uz Dubračinu (lokacija blizu separatora).</t>
  </si>
  <si>
    <t>Uklanjanje kamenog popločenja planirano je ručno kako se kamene ploče ne bi oštetile. Planirano je da se postojeće kamene ploče ponovo ugrade nakon izvedbe radova na lokaciji.</t>
  </si>
  <si>
    <t xml:space="preserve">Obračun po m² uklopnjenog kamenog popločenja.
</t>
  </si>
  <si>
    <t>12.</t>
  </si>
  <si>
    <t>Obnova humusa u sloju debljine 20 cm na dijelu izvedbe separatora i mimovoda sa sijanjem trave.</t>
  </si>
  <si>
    <t>Rad obuhvaća dobavu, transport, razastiranje  humusa sijanje trave u pripremljenu podlogu.</t>
  </si>
  <si>
    <t>Po završetku svih radova na lokaciji separator i ispusta zelena površina vraća se u prvobitno stanje.</t>
  </si>
  <si>
    <r>
      <t>Obračun po 1 m</t>
    </r>
    <r>
      <rPr>
        <vertAlign val="superscript"/>
        <sz val="10"/>
        <rFont val="Arial"/>
        <family val="2"/>
        <charset val="238"/>
      </rPr>
      <t>2</t>
    </r>
    <r>
      <rPr>
        <sz val="10"/>
        <rFont val="Arial"/>
        <family val="2"/>
        <charset val="238"/>
      </rPr>
      <t xml:space="preserve"> obnovljene zelene površine.</t>
    </r>
  </si>
  <si>
    <t>C.</t>
  </si>
  <si>
    <t>BETONSKI, AB  i  ASFALTERSKI RADOVI</t>
  </si>
  <si>
    <t>1.1</t>
  </si>
  <si>
    <t>Izrada betonske zaštite oko cijevi  DN 200 mm, spoja slivnika s oknom ili direktno s cijevi.</t>
  </si>
  <si>
    <t>Dimenzije betonskog  bloka su 0.50x0.40 m. Prosječna količina betona 0,20 m3/m' bloka.</t>
  </si>
  <si>
    <t>U jediničnoj cijeni stavke obuhvaćeni su svi potrebni materijali (osim cijevi), radovi, oplata te pomoćna sredstva i transport za kompletnu izvedbu kao i potrebna armatura za izvedbu bloka.</t>
  </si>
  <si>
    <t>Obračun po m' betonskog bloka.</t>
  </si>
  <si>
    <t>1.2</t>
  </si>
  <si>
    <t>Izrada betonske zaštite oko cijevi  DN 400 mm, na prekopu županijske ceste u vinodolskoj Ulici između okana 5.14 i 6.5.</t>
  </si>
  <si>
    <t>Dimenzije betonskog  bloka su 0.80x0.70m. Prosječna količina betona  0,50 m3/m' bloka.</t>
  </si>
  <si>
    <r>
      <t xml:space="preserve">Kompletna izvedba novih betonskih  okana </t>
    </r>
    <r>
      <rPr>
        <sz val="10"/>
        <rFont val="Arial"/>
        <family val="2"/>
        <charset val="238"/>
      </rPr>
      <t>, tlocrtnih dimenzija 80x100 cm, te debljine stijenke dna i zidova 20cm i ploče 15cm.</t>
    </r>
  </si>
  <si>
    <t>Stavka uključuje sve potrebne radove, betonske, armiranobetonske, zidarske, tesarske i dr.</t>
  </si>
  <si>
    <t>Radovi i materijali za izvedbu jednog okna:</t>
  </si>
  <si>
    <t>Betoniranje dna i zidova okna betonom C25/30 s dodatkom sredstva za povećanje vodonepropusnosti, u dvostranoj glatkoj oplati.</t>
  </si>
  <si>
    <t xml:space="preserve">Izvedba armiranobetonske pokrovne ploče okna betonom C25/30. </t>
  </si>
  <si>
    <t>Uključena je sva potrebna armatura oznake čelika B500B. Na donjoj površini ploče ne smije se pojaviti armatura, a zaštitni sloj mora biti najmanje 5 cm.</t>
  </si>
  <si>
    <t>Beton ugrađivati pomoću pervibratora, a pripremiti ga i njegovati prema TPGK.</t>
  </si>
  <si>
    <t>Izrada cementne glazure na vrhu ploče. Debljina namaza 2.0 cm, omjera 1:3, zaglađen do sjaja.</t>
  </si>
  <si>
    <t>Kinetu izraditi od betona C25/30 u pravilnom hidrauličkom obliku. Površinu kinete obraditi cementinim mortom omjera 1:2, debljine 2 cm, zagladiti do crnog sjaja. Kineta unutar okna mora imati uzdužni nagib kao i ostali dio trase. Dubina kinete mora iznositi 2/3 promjera cijevi, a minimalna visina od dna okna 5 cm.</t>
  </si>
  <si>
    <t>Dobava, doprema, izrada, montiranje i skidanje sve oplate.</t>
  </si>
  <si>
    <t>Unutarnje površine dna i zidova okna obraditi brzovezućim kitom (tikovit ili sličan materijal), zapunjavanjem rupa u betonu do postizanja vodonepropusnosti te gletanjem istom vodonepropusnom masom do visine pokrovne ploče u dva sloja, u svemu prema uputama Proizvođača.</t>
  </si>
  <si>
    <t>Ugradnja kvadratnog okvira ljevanoželjeznog poklopca 600/600 mm nosivosti  400 kN.</t>
  </si>
  <si>
    <t>Na okviru za poklopac se buše 3 rupe i ugrađuju se trnovi GAØ12 mm za fiksiranje poklopaca.
Nakon što je poklopac fiksiran u uzdužnom i poprečnom smislu betonira se betonski prsten za fiksiranje poklopca srednje visine 15cm betonom C 25/30. Preko betonskog prstena prevlači se završni sloj asfaltne konstrukcije. Oštre rubove betonskog prstena zakositi pod kutem od 45° prema detalju u projektu.</t>
  </si>
  <si>
    <t>U stijenke zidova okna, u toku betoniranja, potrebno je ugraditi nastavak za ubetoniravanje za priključak PVC cijevi novog priključka kolektora na okno. Kontaktnu površinu cijevi i betona premazati (obraditi) trikovitom ili sličnim materijalom.</t>
  </si>
  <si>
    <t>U jediničnoj cijeni stavke obuhvaćeni su svi potrebni materijali, radovi, pomoćna sredstva i transport za kompletnu izvedbu stavke.</t>
  </si>
  <si>
    <t>Obračun po 1 kompletno izvedenom oknu.</t>
  </si>
  <si>
    <t>2.1</t>
  </si>
  <si>
    <t xml:space="preserve">Okno kanalizacije veličine 0.80x1.00 m, h = 2.00 m  </t>
  </si>
  <si>
    <t>* beton, C25/30</t>
  </si>
  <si>
    <t>*  armatura B500B</t>
  </si>
  <si>
    <t>*  dvostrana glatka oplata</t>
  </si>
  <si>
    <t>* vodonepropusni premaz</t>
  </si>
  <si>
    <t>* ugradnja okvira ljevanoželjeznog poklopca</t>
  </si>
  <si>
    <t>2.2</t>
  </si>
  <si>
    <t xml:space="preserve">Okno kanalizacije veličine 1.00x1.00 m, h = 2.00 m  </t>
  </si>
  <si>
    <t>2.3</t>
  </si>
  <si>
    <t xml:space="preserve">Okno kan. veličine 0.6x1.0m, h = 2.0 m  </t>
  </si>
  <si>
    <t>2.4</t>
  </si>
  <si>
    <t xml:space="preserve">Okno kanalizacije veličine 0.60x1.40 m, h = 2.00 m  </t>
  </si>
  <si>
    <t>2.5</t>
  </si>
  <si>
    <t xml:space="preserve">Okno kanalizacije veličine 1.40x1.40 m, h = 2.00 m  </t>
  </si>
  <si>
    <t>Obračun po 1 kompletno izvedenom oknu</t>
  </si>
  <si>
    <t>Izrada otvora u zidu postojećeg okna radi izvedbe priključka cijevi oborinskog kolektora.</t>
  </si>
  <si>
    <t>U zidu postojećeg okno potrebno je izraditi otvor dim. 50x50 cm, 10 cm ispod nivelete cijevi koja se spaja. Po montaži cijevi otvor je potrebno zatvoriti betonom C 25/30. S unutarnje strane okna potrebno je zid obraditi i zagladiti, obraditi vodonepropusnim materijalom. Ako se nova cijev ubada u kinetu, kinetu je potrebno vratiti u prvobitno stanje te zagladiti do crnog sjaja.</t>
  </si>
  <si>
    <t xml:space="preserve">Obračun po 1 kom. </t>
  </si>
  <si>
    <t>Kompletna izvedba betonskih slivnika s jednom ili dvije rešetke dim. svjetlog otvora 400x400 mm tj. 900x400mm.</t>
  </si>
  <si>
    <t>Radovi i materijali za izvedbu jednog slivnika :</t>
  </si>
  <si>
    <t>Betoniranje dna i zidova slivnika betonom C25/30, s dodatkom sredstva za povećanje vodonepropusnosti u jednostranoj oplati. Za unutarnju oplatu koristiti izgubljenu oplatu od vertikalno postavljene rebraste PVC cijevi DN 500mm, u svemu prema priloženom detalju u projektu.</t>
  </si>
  <si>
    <t>Visina taložnice 1.00 m.</t>
  </si>
  <si>
    <t>Slivnici moraju biti vodonepropusni.</t>
  </si>
  <si>
    <t>Dobava, doprema, izrada, montiranje i skidanje oplate, postavljanje rebraste PVC cijevi DN 500mm.</t>
  </si>
  <si>
    <t>Ugradnja ulične slivničke rešetke s četvrtastim okvirom, nosivosti 250 kN.</t>
  </si>
  <si>
    <t>U jediničnoj cijeni stavke obuhvaćeni su svi potrebni materijali, radovi, pomoćna sredstva i transporti za kompletnu izvedbu stavke kao i montaža i spajanje slivnika s  oknom ili direktno na cijev.</t>
  </si>
  <si>
    <t>Obračun po 1 kompletno izvedenom slivniku.</t>
  </si>
  <si>
    <t>4.1</t>
  </si>
  <si>
    <t>Slivnik s jednom rešetkom, h =1.70m</t>
  </si>
  <si>
    <t>* beton C25/30</t>
  </si>
  <si>
    <t>* jednostrana oplata</t>
  </si>
  <si>
    <t>* dobava, doprema i ugradnja rebraste PVC cijevi DN 500mm</t>
  </si>
  <si>
    <t>* ugradnja okvira tipske slivničke rešetke 400/400mm  - oslonac na 4 strane</t>
  </si>
  <si>
    <t>Obračun po 1 kompletno izvedenom slivniku s jednom rešetkom.</t>
  </si>
  <si>
    <t>Slivnik sa dvije rešetke, h =1.70m</t>
  </si>
  <si>
    <t>* ugradnja okvira dvostrukeslivničke rešetke 900/400mm</t>
  </si>
  <si>
    <t>Obračun po 1 kompletno izvedenom slivniku s dvije rešetke.</t>
  </si>
  <si>
    <t>4.3</t>
  </si>
  <si>
    <r>
      <t xml:space="preserve">Uski slivnik 0.30x1.00m slivnik s dvije rešetke, h =1.0m 
</t>
    </r>
    <r>
      <rPr>
        <sz val="10"/>
        <rFont val="Arial"/>
        <family val="2"/>
        <charset val="238"/>
      </rPr>
      <t>na lokacijama izvedbe iznad sanitarnog kolektora ili na dionicama iznimno uske ulice</t>
    </r>
  </si>
  <si>
    <t>* ugradnja okvira dvije slivničke rešetke 500/300(260)mm</t>
  </si>
  <si>
    <t>Obračun po 1 kompletno izvedenom slivniku s dvije rešetkom.</t>
  </si>
  <si>
    <r>
      <t>Kompletna izvedba betonskih kanala oborinske rešetke</t>
    </r>
    <r>
      <rPr>
        <sz val="10"/>
        <rFont val="Arial"/>
        <family val="2"/>
        <charset val="238"/>
      </rPr>
      <t>,</t>
    </r>
  </si>
  <si>
    <t>tlocrtnih dimenzija
3.50x0.40 m do 5.50x0.40m, debljine stijenki zidova i dna 0.15 m, s taložnicom h=0.40 m u svemu prema detalju iz projekta.</t>
  </si>
  <si>
    <t>Dno kanala izvesti u padu prema mjestu preljeva u kolektor odvodnje. Kanal izvesti od betona C 25/30, s dodatkom sredstva za povećanje vodonepropusnosti, u dvostranoj glatkoj oplati.</t>
  </si>
  <si>
    <t>Dobava, doprema, izrada, montiranje i skidanje oplate</t>
  </si>
  <si>
    <t>Ugradnja kanalske linijske rešetke dim. 500x400 mm.</t>
  </si>
  <si>
    <t>U stijenku zida kanala u toku betoniranja potrebno je ugraditi priključnu cijev za priključak kanala rešetke na kolektor. Kontaktnu površinu cijevi i betona premazati (obraditi) trikovitom ili sličnim materijalom radi postizanja vodonepropusnosti.</t>
  </si>
  <si>
    <t>Unutarnje površine dna i zidova kanala obraditi brzovezućim kitom (trikovit ili sličan materijal)  zapunjavanjem rupa u betonu do postizanja vodonepropusnosti, te gletanjem istom vodonepropusnom masom do visine ugradnje linijske rešetke u dva sloja, u svemu prema uputama Proizvođača.</t>
  </si>
  <si>
    <t>Stavka obuhvaća sve potrebne radove, dobavu i dopremu svih materijala, pripomoći i pomoćna sredstva za kompletnu izvedbu.</t>
  </si>
  <si>
    <t xml:space="preserve">Obračun po kompletno izrađenom kanalu.       </t>
  </si>
  <si>
    <t>5.1</t>
  </si>
  <si>
    <t xml:space="preserve">Kanal linijske rešetke LR1 i LR3 </t>
  </si>
  <si>
    <t>dim. 3.50x0.40m</t>
  </si>
  <si>
    <t xml:space="preserve">* beton C 25/30 </t>
  </si>
  <si>
    <t>* dvostrana glatka oplata</t>
  </si>
  <si>
    <t>* ugradnja kanalske linijske rešetke 500x400 mm, nosivosti 250kN</t>
  </si>
  <si>
    <t>Obračun po 1 kompletno izvedenom kanalu.</t>
  </si>
  <si>
    <t>Kanal linijske rešetke LR2 I LR4</t>
  </si>
  <si>
    <t>dim. 5.50x0.40m</t>
  </si>
  <si>
    <r>
      <t xml:space="preserve">Obnova betonskih površina.
</t>
    </r>
    <r>
      <rPr>
        <sz val="10"/>
        <color indexed="8"/>
        <rFont val="Arial"/>
        <family val="2"/>
        <charset val="238"/>
      </rPr>
      <t xml:space="preserve">Izvedba betonskh površina u sloju debljine 10-20 cm od betona C25/30 na prethodno zbijenom sloju tampona debljine 20 cm na površinama koje su izvedene od betona koji će se našim iskopom uništiti ili oštetiti. </t>
    </r>
  </si>
  <si>
    <t>Jedinična cijena stavke uključuje sav potreban rad, materijal, oplatu, pomoćna sredstva i transporte za izvedbu stavke.</t>
  </si>
  <si>
    <t>Obračun po m2 obnovljene površine.</t>
  </si>
  <si>
    <r>
      <t xml:space="preserve">Dobava svih materijala i izvedba </t>
    </r>
    <r>
      <rPr>
        <b/>
        <sz val="10"/>
        <rFont val="Arial"/>
        <family val="2"/>
        <charset val="238"/>
      </rPr>
      <t>cementne stabilizacije kod poprečnih prekopa županijske ceste ŽC 5089 (Vinodolska ulica)</t>
    </r>
    <r>
      <rPr>
        <sz val="10"/>
        <rFont val="Arial"/>
        <family val="2"/>
        <charset val="238"/>
      </rPr>
      <t>, debljine sloja 20 cm.
Izradu stabilizacije obaviti na dobro zbijenoj i ispitanoj podlozi, u širini obostrano 20 cm preko projektiranog ruba iskopa rova, završno do kote polaganja nosivog sloja kolničke konstrukcije.
Izvedba od granuliranog materijala s hidrauličkim vezivom (cementom). Kakvoću izvedbe cementne stabilizacije treba osigurati provođenjem postupaka propisanih u OTU  III st.5-01.
Jedinična cijena stavke uključuje sav potreban rad, materijal, pomoćna sredstva i transporte za izvedbu opisanog rada.</t>
    </r>
  </si>
  <si>
    <t>Obračun po  m2 ugrađene cementne stabilizacije.</t>
  </si>
  <si>
    <r>
      <t xml:space="preserve">Dobava, dobava i ugradnja </t>
    </r>
    <r>
      <rPr>
        <b/>
        <sz val="10"/>
        <rFont val="Arial"/>
        <family val="2"/>
        <charset val="238"/>
      </rPr>
      <t>tipskih cestovnih rubnjaka dim. 15/25/100cm</t>
    </r>
    <r>
      <rPr>
        <sz val="10"/>
        <rFont val="Arial"/>
        <family val="2"/>
        <charset val="238"/>
      </rPr>
      <t xml:space="preserve"> na županijskoj cesti ŽC 5089 (Vinodolska ulica).</t>
    </r>
  </si>
  <si>
    <t>Stavkom je obuhvaćeno:
nabava i ugradnja betonskog rubnjaka C35/45, poprečnog presjeka 15/25cm
Beton ugrađenog rubnjaka mora biti klase C 35/45 –v/c faktor ispod 0,45, otporan na smrzavanje i soli za odmrzavanje. 
Za ugradnju rubnjaka potreban je beton C20/25 (0,15 m3 / m' rubnjaka) što je uključeno u cijenu stavke.
Jedinična cijena stavke uključuje sav potreban rad, materijal, pomoćna sredstva i transporte za kompletnu izvedbu rubnjaka.</t>
  </si>
  <si>
    <t>Obračun po m' ugrađenih cestovnih rubnjaka.</t>
  </si>
  <si>
    <t>Obnova asfaltnih voznih površina županijske ceste ŽC 5089 (Vinodolska ulica).</t>
  </si>
  <si>
    <t>Stavkom je obuhvaćeno: 
* Dobava, doprema i ugradnja AC 11 surf 50/70 AG4 M3  habajućeg sloja prometnice u debljini od 4 cm,
* Dobava, doprema i ugradnja AC 22 base 50/70 AG6 M2  nosivog sloja prometnice u debljini od 6 cm,
Stavka obuhvaća sve potrebne radove i transporte materijala za kompletnu izvedbu.
Ukupno obračun po 1m2 asfaltne vozne površine županijske ceste</t>
  </si>
  <si>
    <t>* Između slojeva se nanosi bitumenizirani međusloj za sljepljivanje asfaltnih slojeva s bitumeniziranom emulzijom PmB u količini 0,35kg/m³.
* stavkom je obračunato premazivanje rubova mjesta kontakta starog i novom asfalta bitumeniziranom emulzijom rad kvalitetnijeg spajanja</t>
  </si>
  <si>
    <t>Obnova nogostupa županijske ceste ŽC 5089 (Vinodolska ulica).</t>
  </si>
  <si>
    <t>Asfaltni sloj nanosi se na prethodno zbijenu tamponsku podlogu. 
Uključena je dobava materijala, te prijenos do mjesta ugradnje i ugradnja.
Bitumenizirani nosivo-habajući sloj
AC 8 surf 50/70, debljine 4,0 cm
* stavkom je obračunato premazivanje rubova mjesta kontakta starog i novom asfalta bitumeniziranom emulzijom rad kvalitetnijeg spajanja</t>
  </si>
  <si>
    <t>Obračun po m² ugrađenog sloja.</t>
  </si>
  <si>
    <t>Obnova kamenog popločenja šetnice uz Dubračinu (lokacija blizu separatora) prema postojećem stanju.</t>
  </si>
  <si>
    <t>Nabava i doprema materijala te izvedba kamenog opločenja. Opločenje izraditi od lomljenog benkovačkog kamena (ploče) debljine 3-4 cm. 
Stavkom uključena:
Izrada tamponske podloge 0-32 mm, zbijenosti Me = 60 MN/m²,  debljine 10 cm. 
Izrada betonske podloge debljine 10 cm betonom C 20/25, u koju se polažu kamene ploče. Između kamenih ploča ostavlja se reška 2-3 cm koja se obrađuje prema upitama proizvođača kamena. Prilikom ugradnje pridržavati se uputa proizvođača kamena.
Stavkom troškovnika obračunati su radovi na oblikovanju i izvedbi opločenja na mjestima ugradnje poklopaca.
Stavka obuhvaća sve potrebne materijale, transporte i rad za kompletnu izvedbu stavke</t>
  </si>
  <si>
    <t>Obračun po m² izvedebog popločenja.</t>
  </si>
  <si>
    <t>13.</t>
  </si>
  <si>
    <t>Izvedba betonske utočne građevine na mjestu ispusta oborinskog kolektora u korito Dubračine.</t>
  </si>
  <si>
    <t>Betonska građevina se izvodi kao zaštita oko cijevi ispusta DN 600 mm u debljini od 20 cm. Obloga se izvodi u duljini cca 1,05 m. Lice izlaza prati pokos korita vodotoka. Na betonsku zaštitu montira se okvir zaštitne rešetke dim. 80x90 cm od nehrđajučeg čelika "U" profila 50x50x4 mm s ispunom od šipki na razmaku od 10cm.</t>
  </si>
  <si>
    <t>Stavka obuhvaća sve potrebne radove, transporte i  materijale za kompletnu izvedbu građevine ispusta po detalju iz projekta.
Materijal potreban za izvođenje stavke:
*beton C20/25 - 0,5 m3
* zaštitna rešetka radi spriječavanja ulaska u cijev ispusta, dim. 0.90x0.80m sa šipkama na razmaku od 10cm te debljinom šipki 8mm od nehrđajućeg čelika.</t>
  </si>
  <si>
    <t>Obračun po kompletno izvedenoj stavci</t>
  </si>
  <si>
    <t>BETONSKI I OSTALI RADOVI,</t>
  </si>
  <si>
    <t>D.</t>
  </si>
  <si>
    <t xml:space="preserve">DOBAVA I DOPREMA  MATERIJALA </t>
  </si>
  <si>
    <t xml:space="preserve">Cijevi se spajaju na naglavak, s brtvljenjem spoja sintetičkom gumenom brtvom. Cijevi i spojni materijal dobaviti prema uputama proizvođača.  </t>
  </si>
  <si>
    <t>Radi eventualnog oštećenja i krojenja cijevi između okana dobavljeno je 2 % više cijevi.</t>
  </si>
  <si>
    <t>Cijevi dobaviti sa svim potrebnim spojnim materijalom za međusobno spajanje i spajanje s betonskim oknima, te ga ukalkulirati u cijenu same cijevi po m'.</t>
  </si>
  <si>
    <t>Deponiju materija osigurava Izvođač, materijal deponirati u skladu s preporukama proizvođača.</t>
  </si>
  <si>
    <t>O primopredaji materijala potrebno je izraditi zapisnik kojeg potpisuje ovlaštena osoba naručitelja, nadzor i dobavljača.</t>
  </si>
  <si>
    <t>U jediničnoj cijeni stavke obuhvaćeni su svi potrebni materijali, radovi, pomoćna sredstva i transporti potrebni za izvršenje stavke.</t>
  </si>
  <si>
    <t>Obračun po 1 m' dobavljene cijevi.</t>
  </si>
  <si>
    <t xml:space="preserve">PVC SN8 DN 400 mm </t>
  </si>
  <si>
    <t>Obavezno ispunjava ponuditelj:</t>
  </si>
  <si>
    <t>Proizvođač:</t>
  </si>
  <si>
    <t>Zemlja porijekla:</t>
  </si>
  <si>
    <t>Tip:</t>
  </si>
  <si>
    <t xml:space="preserve">PVC SN8 DN 300 mm </t>
  </si>
  <si>
    <t>PVC SN8 DN 200 mm - za spoj slivnika i LR</t>
  </si>
  <si>
    <t>1.4.</t>
  </si>
  <si>
    <t>PVC luk45°  DN 200 za spoj slivnika direktno na cijev</t>
  </si>
  <si>
    <t>1.5.</t>
  </si>
  <si>
    <t>PVC T komad DN 400/200 za spoj slivnika direktno na cijev</t>
  </si>
  <si>
    <t>1.6.</t>
  </si>
  <si>
    <t>PVC T komad DN 300/200 za spoj slivnika direktno na cijev</t>
  </si>
  <si>
    <t>Dobava i doprema do mjesta ugradnje tipskih kanalizacijskih lijevanoželjeznih poklopaca za okna klase D400.</t>
  </si>
  <si>
    <t>Okvir poklopca je upušten tako da je nakon ugradnje i izvedbe završnog sloja ceste vidljiv samo poklopac.</t>
  </si>
  <si>
    <t>Dosjed poklopca: prsten od specijalnog materijala - elastomera, radi boljeg nalijeganja i sprječavanja buke - BEZ KONTAKTA METALA S METALOM</t>
  </si>
  <si>
    <t>Šarke: Poklopac je opremljen šarkama za otvaranje tako da se poklopac otvara do 130°, blokira se na 90° prilikom zatvaranja. Šarka nesmije biti u kontaktu s okvirom kada je poklopac zatvoren te podnosi naprezanje jedino tijekom otvaranja i zatvaranja poklopca. Okvire  i  poklopce dostaviti zajedno.</t>
  </si>
  <si>
    <t>Cijenom stavke su obuhvaćeni svi potrebni radovi, materijali, pomagala i transporti za kompletnu izvedbu rada.</t>
  </si>
  <si>
    <t>Obračun po 1 kom poklopca.</t>
  </si>
  <si>
    <r>
      <t xml:space="preserve">poklopac </t>
    </r>
    <r>
      <rPr>
        <sz val="10"/>
        <rFont val="Calibri"/>
        <family val="2"/>
        <charset val="238"/>
      </rPr>
      <t>Ø</t>
    </r>
    <r>
      <rPr>
        <sz val="10"/>
        <rFont val="Arial"/>
        <family val="2"/>
        <charset val="238"/>
      </rPr>
      <t xml:space="preserve"> 610 mm, nosivosti 400 kN za oborinsku kanalizaciju s kvadratnim okvirom i okruglim poklopcem s rupama       </t>
    </r>
  </si>
  <si>
    <r>
      <t xml:space="preserve">Dobava, prijevoz, isporuka i istovar na deponiju gradilišta </t>
    </r>
    <r>
      <rPr>
        <sz val="10"/>
        <rFont val="Arial"/>
        <family val="2"/>
        <charset val="238"/>
      </rPr>
      <t>slivničkih rešetki za slivnike i za linijske rešetke, nosivosti 250 kN</t>
    </r>
    <r>
      <rPr>
        <b/>
        <sz val="10"/>
        <rFont val="Arial"/>
        <family val="2"/>
        <charset val="238"/>
      </rPr>
      <t>.</t>
    </r>
  </si>
  <si>
    <t>3.1</t>
  </si>
  <si>
    <t>Slivnička rešetka 500/500mm oslonac na 4 strane</t>
  </si>
  <si>
    <t>3.2</t>
  </si>
  <si>
    <t xml:space="preserve">Dvostruka slivnička rešetka 1000/500mm </t>
  </si>
  <si>
    <t>3.3</t>
  </si>
  <si>
    <t xml:space="preserve">Slivnička rešetka 500/300(260)mm </t>
  </si>
  <si>
    <t>3.4</t>
  </si>
  <si>
    <t>Slivnička rešetka 500/400mm  za linijske rešetke - oslonac na dvije strane</t>
  </si>
  <si>
    <t>Uz cijevi dobaviti i FWC simetričnih spojnica za PES cijevi, PN 1 bar, za spajanje cijevi. Puni gumeni profil izrađen od EPDM-a, fiksno je ugrađen u tijelo od poliesterske smole ojačane staklenim vlaknima. Spojnice moraju biti istik karakteristika kao i cijevni materijal.</t>
  </si>
  <si>
    <t>Obračun po 1 m'</t>
  </si>
  <si>
    <t>PES cijev DN 500</t>
  </si>
  <si>
    <t>PES cijev DN 400</t>
  </si>
  <si>
    <r>
      <t>Dobava, prijevoz, isporuka i istovar na gradilišnu deponiju</t>
    </r>
    <r>
      <rPr>
        <b/>
        <sz val="10"/>
        <rFont val="Arial"/>
        <family val="2"/>
        <charset val="238"/>
      </rPr>
      <t xml:space="preserve"> ugradbenih komada za okno PES cijevi, tip F (traka od terolita i površina posuta pijeskom), dužine 0.50 m.</t>
    </r>
  </si>
  <si>
    <t>Ugradbeni komad mora biti istih karakteristika kao i cijevni materijal.</t>
  </si>
  <si>
    <t>Jediničnom cijenom stavke obuhvaćen je sav brtveni materijal, svi potrebni radovi i transporti potrebni za izvršenje stavke.</t>
  </si>
  <si>
    <t xml:space="preserve">Obračun po 1 komadu . </t>
  </si>
  <si>
    <t>6.1</t>
  </si>
  <si>
    <t>DN 400 mm</t>
  </si>
  <si>
    <t>6.2</t>
  </si>
  <si>
    <t>DN 500 mm</t>
  </si>
  <si>
    <t>DOBAVA I DOPREMA MATERIJALA</t>
  </si>
  <si>
    <t>E.</t>
  </si>
  <si>
    <t>MONTERSKI RADOVI</t>
  </si>
  <si>
    <t>U stavci montaže opreme uključeno je:</t>
  </si>
  <si>
    <t>* zapisničko preuzimanje opreme na deponiji od strane dobavljača, kao i propisno skladištenje na odgovarajućoj gradilišnoj deponiji uz zapisnik potpisan od dobavljača</t>
  </si>
  <si>
    <t>* doprema pojedinog komada opreme ili drugih dijelova od deponije gradilišta do mjesta ugradnje opreme</t>
  </si>
  <si>
    <t>* ugradnja opreme u ispravni položaj sa dovođenjem u funkciju, te puštanjem u probni rad</t>
  </si>
  <si>
    <r>
      <t>Transport materijala od privremene deponije</t>
    </r>
    <r>
      <rPr>
        <sz val="10"/>
        <rFont val="Arial"/>
        <family val="2"/>
        <charset val="238"/>
      </rPr>
      <t xml:space="preserve"> do pogodne lokacije gradilišne privremene deponije. Za preuzimanje materijala od Investitora (svake količine) potrebno je izraditi zapisnik.</t>
    </r>
  </si>
  <si>
    <t>Jediničnom cijenom stavke obuhvačeni su svi potrebni radovi, transporti i pomagala potrebni za izvršenje stavke.</t>
  </si>
  <si>
    <t>Obračun po 1 m' transportirane cijevi te ljevanoželjeznih poklopaca i zaštitnih rešetki, i sl.</t>
  </si>
  <si>
    <t>težine do 100 kg</t>
  </si>
  <si>
    <t>težine preko 100 kg</t>
  </si>
  <si>
    <t>1.3</t>
  </si>
  <si>
    <t>PES SN8 DN 500 mm</t>
  </si>
  <si>
    <t>PES SN8 DN 400 mm</t>
  </si>
  <si>
    <t>1.5</t>
  </si>
  <si>
    <t>PVC SN8 DN 400 mm</t>
  </si>
  <si>
    <t>1.6</t>
  </si>
  <si>
    <t>PVC SN8 DN 300 mm</t>
  </si>
  <si>
    <t>1.7</t>
  </si>
  <si>
    <t>PVC SN8 DN 200 mm</t>
  </si>
  <si>
    <t>1.8</t>
  </si>
  <si>
    <t>Uzdužna linijska rešetka ULR1 i ULR2</t>
  </si>
  <si>
    <r>
      <t xml:space="preserve">Kompletna izrada svih </t>
    </r>
    <r>
      <rPr>
        <b/>
        <sz val="10"/>
        <rFont val="Arial"/>
        <family val="2"/>
        <charset val="238"/>
      </rPr>
      <t>spojeva kanalizacijskih PES i PVC cijevi pomoću odgovarajućih spojnica</t>
    </r>
    <r>
      <rPr>
        <sz val="10"/>
        <rFont val="Arial"/>
        <family val="2"/>
        <charset val="238"/>
      </rPr>
      <t>, u svemu prema uputama Proizvođača, kao i ugradnja prefabricirane uzdužne linijske rešetke.</t>
    </r>
  </si>
  <si>
    <t>Uključeno je raznošenje duž rova, rezanje cijevi, čišćenje spojnih mjesta, priprema i postava brtvi, navlačenje spojnica i sve ostalo, spuštanje na pripremljenu posteljicu, poravnanje po pravcu i niveleti uz kontrolu geodetskim instrumentom i potrebnu montersku pripomoć.</t>
  </si>
  <si>
    <t xml:space="preserve">Uključeno je  čišćenje spojnih mjesta, priprema i postava brtvi, uvlačenje u spojnicu i sve ostalo. </t>
  </si>
  <si>
    <t>Raznašanje obaviti ručno ili strojno, ovisno o terenskim prilikama. Spuštanje na posteljicu izvesti pažljivo prema uputama Proizvođača.</t>
  </si>
  <si>
    <t>Obračun po 1 m' kompletno spojenog
cjevovoda.</t>
  </si>
  <si>
    <t>PVC SN8 DN 200 mm - spojevi slivnika</t>
  </si>
  <si>
    <t>2.6</t>
  </si>
  <si>
    <t>Završno ispitivanje kanalizacije na vodonepropusnost.</t>
  </si>
  <si>
    <t xml:space="preserve">Ispitivanje vršiti prije asfaltiranja, a poslije zatrpavanja.  Ako cjevovod ili kontrolno okno ne zadovoljava ispitne zahtjeve Izvođač je dužan sanirati cjevovod ili/i kontrolno okno, te ponoviti ispitivanje. </t>
  </si>
  <si>
    <t>Sva višekratna ispitivanja neće se posebno obračunavati, već svako drugo i daljnje ispitivanje ide na teret Izvoditelja radova.</t>
  </si>
  <si>
    <t>Završno izvješće mora biti ovjereno od laboratorija koji je akreditiran za provedbu ispitivanja.</t>
  </si>
  <si>
    <t>Jedinična cijena stavke uključuje sav potreban rad, materijal, vodu koja se koristi za ispitivanje i pomoćna sredstva za izvedbu opisanog rada i završno izvješće predano u najmanje 3 primjerka izdano i ovjereno od laboratorija koji je vršio ispitivanje.</t>
  </si>
  <si>
    <t>Obračun po 1 m' uspješno ispitanog kolektora, komadu okna i slivnika.</t>
  </si>
  <si>
    <t>3.5</t>
  </si>
  <si>
    <t>3.6</t>
  </si>
  <si>
    <t>Okno oborinske kanalizacije</t>
  </si>
  <si>
    <t>3.7</t>
  </si>
  <si>
    <t>Slivnik</t>
  </si>
  <si>
    <t>3.8</t>
  </si>
  <si>
    <t>Linijska rešetka</t>
  </si>
  <si>
    <t>3.9</t>
  </si>
  <si>
    <t>F.</t>
  </si>
  <si>
    <t>OSTALI RADOVI</t>
  </si>
  <si>
    <r>
      <t>Kompletna izrada elaborata Katastra oborinske kanalizacije</t>
    </r>
    <r>
      <rPr>
        <sz val="10"/>
        <rFont val="Arial"/>
        <family val="2"/>
        <charset val="238"/>
      </rPr>
      <t>, u svemu prema zakonskim odredbama.</t>
    </r>
  </si>
  <si>
    <t>Elaborat dostaviti nadležnoj upravnoj geodetskoj službi za upis u katastar instalacija.</t>
  </si>
  <si>
    <t>Uključeni su svi potrebni terenski radovi, koji moraju teći uporedno s izvođenjem radova, te završni terenski radovi, kao i svi uredski radovi i potrebne takse.</t>
  </si>
  <si>
    <t>Potrebno je snimiti sve cjevovode, slivnike, vodovode, prespoje i objekte.</t>
  </si>
  <si>
    <t>Elaborat katastra vodova se dostavlja u 4 primjerka u pisanom obliku i u 1 primjerku na elektronskom mediju (CD-ROM).</t>
  </si>
  <si>
    <t>Jedinična cijena stavke uključuje sve potrebne terenske i uredske radove, te materijale za izradu kompletnog elaborata katastra.</t>
  </si>
  <si>
    <t>Obračun po 1 m' trase/rova kompletno
izvedenog cjevovoda.</t>
  </si>
  <si>
    <t>OBORINSKA KANALIZACIJA + spojevi slivnika + uzdužne linijske rešetke</t>
  </si>
  <si>
    <r>
      <t>Projekt izvedenog stanja</t>
    </r>
    <r>
      <rPr>
        <sz val="10"/>
        <rFont val="Arial"/>
        <family val="2"/>
      </rPr>
      <t xml:space="preserve"> izrađen od ovlaštene organizacije. Projekt izvedenog stanja mora obuhvatiti i sve izmjene na građevini koje su se desile tijekom gradnje u odnosu na osnovni projekt.</t>
    </r>
  </si>
  <si>
    <t>Projekt izvedenog stanja mora sadržavati:
- situaciju i uzdužni presjek položenih cjevovoda 
- snimiti dimenzije okana, te ih ucrtati na situaciji
- snimak instalacija u toku radova pri otvorenom rovu
- u tehničkom izvješću napisati broj glavnog/ izvedbenog projekta po kojem je izvedena građevina
- kolektori kao i svi pripadajući elementi moraju biti snimljeni i prikazani 3D polilinijom koje moraju biti spajane na način da prikazuju tjeme cijevi te moraju biti crtane u smjeru toka</t>
  </si>
  <si>
    <t xml:space="preserve">- svaki element instalacije treba biti u svom layer-u 
- sve elemente treba opisati i numerirati na isti način kao i u projektu </t>
  </si>
  <si>
    <t>- uz svaku cijev treba naznačiti materijal profil, uključujući kućne priključke,
- snimiti instalaciju za optičke i druge kablove kao pripadajući dio građevine, s njegovim elementima (zdenac i sl.),
- u crtežu treba naznačiti sve instalacije ( struja, telefon, propusti i sl.) koje presjecaju predmetni cjevovod, te i njih snimiti u 3D polilinijom
- snimak kućnih priključaka, te njihov spoj na cijev ili okno</t>
  </si>
  <si>
    <t>Obračun po 1 m' instalacije.</t>
  </si>
  <si>
    <t>Kontrolno snimanje izvedenih kolektora</t>
  </si>
  <si>
    <t>CCTV inspekcija ne smije se vršiti brzinom većom od 15cm/s. Minimalna rezolucija snimke CCTV inspekcije mora biti 768x576 pixela. Robot kamera kojom se vrši CCTV inspekcija mora posjedovati pan&amp;tilt opciju za mjerenje stvarnog pada kanala. Stvarni pad kanala za svaku dionicu/sekciju kolektora mora biti sastavni dio izvještaja.</t>
  </si>
  <si>
    <t>Obračun po m'.</t>
  </si>
  <si>
    <t>OBORINSKA KAN. + spojevi slivnika</t>
  </si>
  <si>
    <t>Izvedba betonskog okna priključka na vodoopskrbnu mrežu za potrebe zalijevanja sadnica u nišama potpornog zida.</t>
  </si>
  <si>
    <t>Unutarnje tlocrtne dimenzije 50 x 50 cm i ukupne prosječne visine 70 cm.</t>
  </si>
  <si>
    <t>Stavka uključuje dobavu i dopremu svih potrebnih materijala i opreme, potrebne radove, betonirske, zidarske, tesarske, ugradbu opreme i dr.</t>
  </si>
  <si>
    <t>Radovi i materijali za izvedbu okna :</t>
  </si>
  <si>
    <t>Betoniranje trakastog temelja zidova okna betonom C16/20, dimenzija 20x10 cm.</t>
  </si>
  <si>
    <t>Betoniranje  zidova okna betonom C25/30, deblj. 12 cm.</t>
  </si>
  <si>
    <t>Ugradnja poklopca u betonski vijenac C25/30. Uključena je min. povezna armatura.</t>
  </si>
  <si>
    <t>Izvedba poda okna iz cistog kamenog agregata 32/64 mm debljine 10 cm.</t>
  </si>
  <si>
    <t>Potrebni sitni zidarsko-zanatski radovi i pripomoći oko završetka okna i ugradnje vodovodne opreme.</t>
  </si>
  <si>
    <t>ugradnja okvira lijevanoželjeznog poklopca veličine 500/500 mm</t>
  </si>
  <si>
    <t>Prosječne količine materijala za 1 okno :</t>
  </si>
  <si>
    <t>beton C16/20 za temelj,</t>
  </si>
  <si>
    <r>
      <t>m</t>
    </r>
    <r>
      <rPr>
        <vertAlign val="superscript"/>
        <sz val="10"/>
        <rFont val="Trebuchet MS"/>
        <family val="2"/>
        <charset val="238"/>
      </rPr>
      <t>3</t>
    </r>
  </si>
  <si>
    <t>beton C25/30 za zidove,</t>
  </si>
  <si>
    <t xml:space="preserve">beton za ugradnju i izvedbu vjenca C25/30, s oplatom, </t>
  </si>
  <si>
    <t>Kameni agregat 32/64 mm za pod,</t>
  </si>
  <si>
    <t xml:space="preserve">armatura B500, RA, </t>
  </si>
  <si>
    <t>ugradnja okvira</t>
  </si>
  <si>
    <t xml:space="preserve">Obračun po 1 kompletno izrađenom oknu. </t>
  </si>
  <si>
    <t>Dobava i doprema poklopca okna priključka na vodoopskrbnu mrežu za potrebe zalijevanja sadnica u nišama potpornog zida.</t>
  </si>
  <si>
    <t>Stavka obuhvaća dobavu i dopremu ljevanoželjeznog poklopca kućnog priključka dim.500x500 mm nosivosri 150 kN s ugradnim okvirom. Troškove osiguranja deponije ili skladišta materijala u potpunosti snosi izvođač radova.</t>
  </si>
  <si>
    <t>Prije narudžbe poklopaca potrebno je provijeriti koji broj postojećih se može ponovo ugraditi.</t>
  </si>
  <si>
    <t>Obračun po 1 kompletno dobavljenom poklopcu.</t>
  </si>
  <si>
    <t>Dobava, doprema materijala i monterski radovi za izvedbu okna priključka na vodoopskrbnu mrežu za potrebe zalijevanja sadnica u nišama potpornog zida.</t>
  </si>
  <si>
    <t>Stavka obuhvaća dobavu, dopremu i montažu specificiranog vodovodnog materijala za izvedbu okna kućnog priključka. Troškove osiguranja deponije ili skladišta materijala u potpunosti snosi izvođač radova.
Stavkom su obuhvaćeni  svi vodoinstalaterski radovi i pomoćna sredstva za kompletnu izvedbu okna i spoja kućnog priključka na novu vodoopskrbnu cijev.</t>
  </si>
  <si>
    <t>Predviđena prosječna količina materijala i radova za  izvedbu 1 kućnog priključka i njegovog spoja na novi vodovod:
- Pocinčana cijev 1"  (6,0 m')
- Ogrlica 150/1" (100/1") s ventilom, ugradbenom garniturom i uličnom kapom
- Koljeno i nipl 1" - (2 kom za svaki element)
- Redukcija 1" / 3/4" (1 kom)
- Sigurnosni ventil   3/4"   (1 kom)
- Propusni ventil  s ispustom  3/4"   (1 kom)
- Dekorodal traka za 6m pocinčane cijevi
- Kratka i duga spojnica (po 1 kom za svaki element)</t>
  </si>
  <si>
    <t>- Ugradnja novog vodomjera (vodomjer isporučuje investitor)
- Stavkom je potrebno obuhvatiti dobavu, dopremu i ugradnju svog potrebnog spojnog materijala ili cijevi (3/4") za izvedbu spoja priključka na novu vodoopskrbnu cijev, te spoj i radove unutar okna. Radove izvesti uz nadzor investitora i po njegovim uzancama. 
Obračun po 1 kompletno izvedenom spoju .</t>
  </si>
  <si>
    <r>
      <t xml:space="preserve">Obnova horizontalne prometne signalizacije </t>
    </r>
    <r>
      <rPr>
        <sz val="10"/>
        <rFont val="Arial"/>
        <family val="2"/>
        <charset val="238"/>
      </rPr>
      <t xml:space="preserve">na obnovljenim asfaltiranim površinama prometnica, sve u dogovoru i uz odobrenje predstavnicima tvrtke koja upravlja prometnicom. </t>
    </r>
  </si>
  <si>
    <t>U cijenu je uključeno čišćenje kolnika neposredno prije izrade oznaka, predmarkiranje, nabava i prijevoz materijala (boja, razrjeđivač, reflektirajuće kuglice), prethodna dopuštenja i atesti te tekuća kontrola kvalitete, sav rad, pribor i oprema za izradu oznaka.</t>
  </si>
  <si>
    <t>Obračun po 1 m' punih i isprekidanih linija, odnosno po 1kom. pješačkih prijelaza i otoka, sve komplet.</t>
  </si>
  <si>
    <t>11.1.</t>
  </si>
  <si>
    <t>Puna crta,  jednostruka (razdjelna, rubna, usmjeravanja ispred otoka i prepreka), debljine 15 cm</t>
  </si>
  <si>
    <t>11.2.</t>
  </si>
  <si>
    <t>Pješački prijelazi</t>
  </si>
  <si>
    <r>
      <t>Radove na zaštiti postojećih instalacija</t>
    </r>
    <r>
      <rPr>
        <sz val="10"/>
        <rFont val="Arial"/>
        <family val="2"/>
        <charset val="238"/>
      </rPr>
      <t xml:space="preserve"> izvesti uz predhodni dogovor i uz nadzor stručne službe nadležnog poduzeća.</t>
    </r>
  </si>
  <si>
    <t>Uključeni su svi potrebni materijali i terenski radovi, koji moraju teći uporedo s izgradnjom cjevovoda, te završni terenski radovi.</t>
  </si>
  <si>
    <t>Ovom stavkom obuhvaćeni su radovi na zaštitit instalacija koje suizgrađene popreko ili uzdužno duž trase planiranih cjevovoda. Sav rad, materijal koji je potrebno uključiti za pridržavanje, vješanje, pokrivanje ili zaštitu postojećih instalacija uračunati su u jediničnu cijenu.</t>
  </si>
  <si>
    <t>Obračun paušalno.</t>
  </si>
  <si>
    <t>12.1.</t>
  </si>
  <si>
    <t>Osiguranje postojećih kabela HEP-a.</t>
  </si>
  <si>
    <t>Na mjestima križanja min. vertikalna udaljenost kabela i oborinske kanalizacije iznosi min. 0.50m za kabel bez zaštitne cijevi, odnosno 0.40 m uz uvijet da je kabel položen u zaštitnu cijev. Stavkom su obuhvaćene zaštitne polucijevi od tvrdog PVC-a duljine 2.50 m, za jedno križanje, kao i dobava i ugradnja pijeska u zaštitne polucijevi zajedno s kabelom.
Na trisi postoje lokacije s križanjem većeg snopa kabela, to su mjesta gdje instalacije izlaze iz TS.</t>
  </si>
  <si>
    <t>Predviđa se 50 križanja s HEP kabelima.</t>
  </si>
  <si>
    <t>Paralelno vođenje s HEP kabelima planirana duljina 80 m.</t>
  </si>
  <si>
    <t>12.2.</t>
  </si>
  <si>
    <t>Osiguranje postojećih telefonskih kabela.</t>
  </si>
  <si>
    <t>Na mjestima križanja min. vertikalna udaljenost kabela i oborinske kanalizacije iznosi min. 0.30m. Stavkom su obuhvaćene zaštitne polucijevi od tvrdog PVC-a duljine 2.50 m, za jedno križanje, kao i dobava i ugradnja pijeska u zaštitne polucijevi zajedno s kabelom.</t>
  </si>
  <si>
    <t>Predviđa se 10 križanja s Tk kabelima.</t>
  </si>
  <si>
    <t>Paralelno vođenje s TK kabelima planirana duljina 100 m.</t>
  </si>
  <si>
    <t>12.3.</t>
  </si>
  <si>
    <t>Osiguranje postojećih sanitarnih kolektora</t>
  </si>
  <si>
    <t xml:space="preserve">Cijelom duljinom izgradnje cjevovoda postoji sanitarna odvodnja koja se ne rekonstruira i mora cijelo vrijeme biti u funkciji. Na nekim dionicama planirani cjevovodi su cca 0,50 m udaljeni od sanitarnog kolektora. Na nekim dionicama točne pozicije okana i cijevi nisu se mogle odrediti jer je veliki boje istih preasfaltiran. </t>
  </si>
  <si>
    <t>Ovom stavkom potrebno je obračunati zaštitu cijevi nakon pažljivog iskopa.</t>
  </si>
  <si>
    <t>G.</t>
  </si>
  <si>
    <t>SEPARATOR</t>
  </si>
  <si>
    <r>
      <t xml:space="preserve">Dubina uljevne cijevi sustava, mjereno od kote poklopca do kote dna cijevi uljeva </t>
    </r>
    <r>
      <rPr>
        <b/>
        <sz val="10"/>
        <color indexed="8"/>
        <rFont val="Arial"/>
        <family val="2"/>
        <charset val="238"/>
      </rPr>
      <t>T=1,8m</t>
    </r>
    <r>
      <rPr>
        <sz val="10"/>
        <color indexed="8"/>
        <rFont val="Arial"/>
        <family val="2"/>
        <charset val="238"/>
      </rPr>
      <t xml:space="preserve">. Svi elementi sustava se trebaju isporučivati s poklopcima klase A15, svijetlog otvora promjera 600mm ili 800mm.
Separator se mora isporučivati s cijevnim priključcima za PEHD cijevi dimenzija :
</t>
    </r>
    <r>
      <rPr>
        <b/>
        <sz val="10"/>
        <color indexed="8"/>
        <rFont val="Arial"/>
        <family val="2"/>
        <charset val="238"/>
      </rPr>
      <t>- cijev uljev i izljeva iz sustava DN 500;
- cijev prema separatoru DN 300;
- cijev mimotoka DN 500.</t>
    </r>
  </si>
  <si>
    <t>NAPOMENA:  uz separator dobaviti, dopremiti i ugraditi i potrebne prstenove za niveliranje poklopca budući da se separator ugrađuje na velikoj dubini, te ih je potrebno ukalkulirati u ukupnu cijenu separatora.</t>
  </si>
  <si>
    <t>Kombinirani ručni i strojni iskop rova za ugradnju  separatora i cijevi separatora bez obzira na kategoriju tla.</t>
  </si>
  <si>
    <t>Zabranjena je upotreba eksploziva pri iskopu.</t>
  </si>
  <si>
    <t>Stranice iskopa zasjeći u nagibu 5:1, a iskopani materijal odvesti na trajnu deponiju.</t>
  </si>
  <si>
    <t>Uključena su sva potrebna produbljenja i proširenja kanala na mjestima gdje je to potrebno (npr. podzemne instalacije, podzemne građevine), te na mjestima predviđenim za izradu prekopa prometnice.</t>
  </si>
  <si>
    <t>Produbljenja i proširenja, pogrešan iskop ili prekop, svi pokosi stranica iskopa bez obzira na kategoriju zemljišta, odroni i obrušavanja uslijed nepažnje ili atmosferskih utjecaja, radovi na zaštiti postojećih instalacija, kao i svi prateći radovi vezani za iskop neće se posebno priznavati niti u naročito otežanim okolnostima. Stoga sve gore navedeno treba uključiti u jediničnu cijenu rada.</t>
  </si>
  <si>
    <t>Stabilnost pokosa kanala treba postići ako je to potrebno s obzirom na fizičko-mehanička svojstva tla prikladnim razupiranjem ili drugim prikljadnim načinom. Kod većih se dubina rovovi obavezno moraju razupirati, a način razupiranja ovisi o dubini rova i vrsti tla. Način razupiranja predlaže izvođač, a odobrava nadzorni inžinjer. Kao svijetla širina kod nerazupiranih rovova računa se razmak u dnu, a kod razupiranja se računa razmak između razupiranih stijenki rova.</t>
  </si>
  <si>
    <r>
      <t>Obračun po m</t>
    </r>
    <r>
      <rPr>
        <vertAlign val="superscript"/>
        <sz val="10"/>
        <rFont val="Arial"/>
        <family val="2"/>
        <charset val="238"/>
      </rPr>
      <t>3</t>
    </r>
    <r>
      <rPr>
        <sz val="10"/>
        <rFont val="Arial"/>
        <family val="2"/>
        <charset val="238"/>
      </rPr>
      <t xml:space="preserve"> iskopanog materijala u sraslom stanju.</t>
    </r>
  </si>
  <si>
    <t>Iskop rova za ugradnju  separatora i cijevi separatora.</t>
  </si>
  <si>
    <r>
      <t>Odvoz cjelokupnog materijala iz iskopa</t>
    </r>
    <r>
      <rPr>
        <sz val="10"/>
        <color indexed="8"/>
        <rFont val="Arial"/>
        <family val="2"/>
        <charset val="238"/>
      </rPr>
      <t xml:space="preserve">, sa istovarom, djelomično na privremenu deponiju gradilišta (materijal za zatrpavanje), a djelomično  na stalnu deponiju udaljenosti do 10 km, koju odredi Investitor. </t>
    </r>
  </si>
  <si>
    <t xml:space="preserve">Stavka uključuje i naknadno planiranje viška materijala na deponiji, po završetku radova. </t>
  </si>
  <si>
    <t xml:space="preserve">Koef. rastresitosti odvezenog materijala 1.3. </t>
  </si>
  <si>
    <r>
      <t>Utovar i dovoz radi zatrpavanja,</t>
    </r>
    <r>
      <rPr>
        <sz val="10"/>
        <color indexed="8"/>
        <rFont val="Arial"/>
        <family val="2"/>
        <charset val="238"/>
      </rPr>
      <t xml:space="preserve"> probranog materijala iz iskopa, sa privremene deponije gradilišta, te dovođenje površine deponije u prvobitno stanje. Obračun po m</t>
    </r>
    <r>
      <rPr>
        <vertAlign val="superscript"/>
        <sz val="10"/>
        <color indexed="8"/>
        <rFont val="Arial"/>
        <family val="2"/>
        <charset val="238"/>
      </rPr>
      <t>3</t>
    </r>
    <r>
      <rPr>
        <sz val="10"/>
        <color indexed="8"/>
        <rFont val="Arial"/>
        <family val="2"/>
        <charset val="238"/>
      </rPr>
      <t xml:space="preserve"> utovarenog i dovezenog materijala. </t>
    </r>
    <r>
      <rPr>
        <b/>
        <sz val="10"/>
        <color indexed="8"/>
        <rFont val="Arial"/>
        <family val="2"/>
        <charset val="238"/>
      </rPr>
      <t>(ako izvođač nije u mogućnosti probrati dovoljnu količinu potrebnog materijala iz iskopa za zatrpavanje, potrebno je dovesti određenu količinu zamjenskog materijala te to uračunati u samu cijenu stavke.)</t>
    </r>
  </si>
  <si>
    <r>
      <t xml:space="preserve">Zatrpavanje preostalog dijela kanala </t>
    </r>
    <r>
      <rPr>
        <sz val="10"/>
        <rFont val="Arial"/>
        <family val="2"/>
        <charset val="238"/>
      </rPr>
      <t>nakon kompletne izvedbe okana, ugradnje cijevi, te pijeska, u slojevima od 30 cm sa polijevanjem vodom i odgovarajućim ručnim ili strojnim zbijanjem na potrebnu zbijenost.</t>
    </r>
  </si>
  <si>
    <t>Zatrpavanje sa zbijanjem izvesti dozavršnog sloja.</t>
  </si>
  <si>
    <r>
      <t>Obračun po 1 m</t>
    </r>
    <r>
      <rPr>
        <vertAlign val="superscript"/>
        <sz val="10"/>
        <rFont val="Arial"/>
        <family val="2"/>
        <charset val="238"/>
      </rPr>
      <t>3</t>
    </r>
    <r>
      <rPr>
        <sz val="10"/>
        <rFont val="Arial"/>
        <family val="2"/>
        <charset val="238"/>
      </rPr>
      <t xml:space="preserve"> ugrađenog materijala u zbijenom stanju. Povećanje zatrpavanja iskopa zbog nepravilnog iskopa mora biti uključeno u jediničnu cijenu stavke.</t>
    </r>
  </si>
  <si>
    <t>H.</t>
  </si>
  <si>
    <t>PRIKLJUČCI OBORINSKE ODVODNJE KROVNIH VODA</t>
  </si>
  <si>
    <t>Kompletna izvedba priključka krovnih voda okolnih zgrada na projektiranu oborinsku kanalizaciju prema DETALJU A2.6</t>
  </si>
  <si>
    <t>Stavka uključuje sve potrebne radove: zemljane, betonske, dobavu materijala i dr.</t>
  </si>
  <si>
    <t>Radovi i materijali za izvedbu priključka prosječne duljine 5.0 m:</t>
  </si>
  <si>
    <t>iskop kanala za smještaj priključne lj.ž cijevi Ø100mm od objekta do slivnika.</t>
  </si>
  <si>
    <t xml:space="preserve">                             </t>
  </si>
  <si>
    <t>Dobava i ugradnja pijeska za posteljicu i za oblogu cijevi, kao i naknadno zatrpavanje rova.</t>
  </si>
  <si>
    <t>Dobava, doprema i ugradnja: vertikale-lj.ž. cijevi Ø100 mm s revizijom za čišćenje (l=1.50 m), zaštitna kapa na prijelazu s postojeće krovne vertikale na novu lj.ž. cijev, luk 45° ili 90°cijev Ø100 mm.</t>
  </si>
  <si>
    <t>Kompletna obrada spoja priključne cijevi na slivnik ili cijev.</t>
  </si>
  <si>
    <t>U jediničnoj cijeni stavke obuhvaćeni su svi potrebni materijali, radovi, pomoćna sredstva i transport za kompletnu izvedbu.</t>
  </si>
  <si>
    <t>Obračun po  kompletno izvedenom priključku.</t>
  </si>
  <si>
    <t>Za jedan priključak potrebno je:</t>
  </si>
  <si>
    <t>* iskop</t>
  </si>
  <si>
    <t>*  ugradnja pijeska</t>
  </si>
  <si>
    <t>* zatrpavanje rova nakon polaganja cijevi i pijeska</t>
  </si>
  <si>
    <t>*  ugradnja vertikale - lj.ž. cijev Ø125 mm s revizijom za čišćenje, dužine l=1.50 m</t>
  </si>
  <si>
    <t>* ugradnja zaštitne kape na prijelazu sa postojeće vertikale na novu lj.ž. cijev</t>
  </si>
  <si>
    <t>* ugradnja lj.ž. luk 45°  ili  90°</t>
  </si>
  <si>
    <t xml:space="preserve">* ugradnja lj.ž. cijevi Ø125 mm </t>
  </si>
  <si>
    <t>* obrada kompletnog spoja na okno kolektora (spoj vertikala-okno)</t>
  </si>
  <si>
    <t>Obračun po kompletno izvedenom priključku krovnih voda na slivnik.</t>
  </si>
  <si>
    <t>Kompletna izvedba priključka krovnih voda okolnih zgrada preko slivničkog okna na projektiranu oborinsku kanalizaciju prema DETALJU A2.7</t>
  </si>
  <si>
    <t>Radovi i materijali za izvedbu priključka prosječne duljine 5.0 m:  :</t>
  </si>
  <si>
    <t>Dobava, doprema i ugradnja: vertikale-lj.ž. cijevi Ø100 mm, zaštitna kapa na prijelazu s postojeće krovne vertikale na novu lj.ž. cijev, luk 45 ili 90°, cijev Ø100 mm.</t>
  </si>
  <si>
    <t>*ugradnja pijeska</t>
  </si>
  <si>
    <t>*  ugradnja vertikale - lj.ž. cijev Ø100 mm s revizijom za čišćenje, dužine l=1.50 m</t>
  </si>
  <si>
    <t>* obrada kompletnog spoja na slivnik (spoj vertikala-slivnik)</t>
  </si>
  <si>
    <t>PRIKLJUČCI OBORINSKE ODVODNJE 
KROVNIH VODA</t>
  </si>
  <si>
    <t xml:space="preserve">REKAPITULACIJA </t>
  </si>
  <si>
    <t xml:space="preserve">PRIPREMNI  RADOVI </t>
  </si>
  <si>
    <t>ZEMLJANI  I SL. RADOVI</t>
  </si>
  <si>
    <t>BETONSKI I AB  RADOVI</t>
  </si>
  <si>
    <t>F .</t>
  </si>
  <si>
    <t>G .</t>
  </si>
  <si>
    <t>H .</t>
  </si>
  <si>
    <t xml:space="preserve">   TROŠKOVNIK VODOVODA</t>
  </si>
  <si>
    <t>VODOVOD</t>
  </si>
  <si>
    <t>V1</t>
  </si>
  <si>
    <r>
      <rPr>
        <sz val="10"/>
        <rFont val="Calibri"/>
        <family val="2"/>
        <charset val="238"/>
      </rPr>
      <t>Ø</t>
    </r>
    <r>
      <rPr>
        <i/>
        <sz val="10"/>
        <rFont val="Arial"/>
        <family val="2"/>
        <charset val="238"/>
      </rPr>
      <t>150</t>
    </r>
  </si>
  <si>
    <t>V4.1</t>
  </si>
  <si>
    <t>V4.1.1</t>
  </si>
  <si>
    <r>
      <rPr>
        <sz val="10"/>
        <rFont val="Calibri"/>
        <family val="2"/>
        <charset val="238"/>
      </rPr>
      <t>Ø</t>
    </r>
    <r>
      <rPr>
        <i/>
        <sz val="10"/>
        <rFont val="Arial"/>
        <family val="2"/>
        <charset val="238"/>
      </rPr>
      <t>100</t>
    </r>
    <r>
      <rPr>
        <b/>
        <sz val="10"/>
        <rFont val="Arial"/>
        <charset val="238"/>
      </rPr>
      <t/>
    </r>
  </si>
  <si>
    <t>V9.1</t>
  </si>
  <si>
    <t>V12.1</t>
  </si>
  <si>
    <t>V12.1.1</t>
  </si>
  <si>
    <t>V30.1</t>
  </si>
  <si>
    <r>
      <rPr>
        <sz val="10"/>
        <rFont val="Calibri"/>
        <family val="2"/>
        <charset val="238"/>
      </rPr>
      <t>Ø</t>
    </r>
    <r>
      <rPr>
        <i/>
        <sz val="10"/>
        <rFont val="Arial"/>
        <family val="2"/>
        <charset val="238"/>
      </rPr>
      <t>100</t>
    </r>
  </si>
  <si>
    <t xml:space="preserve">Obračunski rov (dubina x širina): 
Vodovodni rov: 130x80 cm
</t>
  </si>
  <si>
    <t>Zemljani radovi obrađeni su u dijelu oborinske odvodnje</t>
  </si>
  <si>
    <t>Iskolčenje trase vodovoda s označavanjem i osiguranjem svih važnijih točaka na trasi, prema projektu i situaciji. U količinu za stavku su uračunati i priključci planiranog vodovoda na postojeći vodovod.</t>
  </si>
  <si>
    <t>Izrada Elaborata iskolčenja objekta od strane ovlaštenog geodeta.</t>
  </si>
  <si>
    <t>Elaborat je potrebno izraditi u skladu s Zakonom o prostornom uređenju i gradnji.</t>
  </si>
  <si>
    <t>Jedinična cijena stavke uključuje sve potrebne terenske i uredske radove, te materijale za izradu komplet elaborata katastra.</t>
  </si>
  <si>
    <t>BETONSKI I AB RADOVI</t>
  </si>
  <si>
    <r>
      <t>Izrada sidrenih blokova</t>
    </r>
    <r>
      <rPr>
        <sz val="10"/>
        <rFont val="Arial"/>
        <family val="2"/>
      </rPr>
      <t xml:space="preserve"> na vertikalnim i horizontalnim lomovima dionica vodovoda, odvojcima hidranta.</t>
    </r>
  </si>
  <si>
    <t>U jediničnoj cijeni stavke obuhvaćeni su svi potrebni materijali, radovi, oplata te pomoćna sredstva i transport za kompletnu izvedbu.</t>
  </si>
  <si>
    <t>Za jedan blok ili stupić potrebno je:</t>
  </si>
  <si>
    <t>beton C20/25</t>
  </si>
  <si>
    <r>
      <t>m</t>
    </r>
    <r>
      <rPr>
        <vertAlign val="superscript"/>
        <sz val="10"/>
        <rFont val="Arial"/>
        <family val="2"/>
      </rPr>
      <t>3</t>
    </r>
  </si>
  <si>
    <t xml:space="preserve">oplata </t>
  </si>
  <si>
    <r>
      <t>m</t>
    </r>
    <r>
      <rPr>
        <vertAlign val="superscript"/>
        <sz val="10"/>
        <rFont val="Arial"/>
        <family val="2"/>
      </rPr>
      <t>2</t>
    </r>
  </si>
  <si>
    <t>Obračun po 1 komadu.</t>
  </si>
  <si>
    <r>
      <t>Kompletna izvedba novih betonskih  okana vodovoda,</t>
    </r>
    <r>
      <rPr>
        <sz val="10"/>
        <rFont val="Arial"/>
        <family val="2"/>
        <charset val="238"/>
      </rPr>
      <t xml:space="preserve"> tlocrtnih dimenzija 160x160 cm, te debljine stijenke dna i  zidova 20cm i ploče 15cm.</t>
    </r>
  </si>
  <si>
    <t>Betoniranje dna i zidova okna betonom C25/30 u dvostranoj glatkoj oplati.</t>
  </si>
  <si>
    <t>Uključena je sva potrebna armatura oznake čelika B500B. Na donjoj površini ploče ne smije se pojaviti armatura, a zaštitni sloj betona mora biti najmanje 5 cm.</t>
  </si>
  <si>
    <t>Dobava, doprema, izrada, montiranje i skidanje glatke oplate.</t>
  </si>
  <si>
    <t>Dobava i ugradnja penjalica (za vodovodna okna), na vertikalnom razmaku od 30 cm.</t>
  </si>
  <si>
    <t>Ugradnja ljevanoželjeznog poklopca 600/600 mm s kvadratnim okvirom i poklopcem.</t>
  </si>
  <si>
    <t xml:space="preserve">Vodovodno okno V.4 veličine 1.50x1.50 m, h = 2.20 m </t>
  </si>
  <si>
    <t>* ugradnja penjalica</t>
  </si>
  <si>
    <t>* ugradnja kvadratnog okvira ljevanoželjeznog poklopca 600/600 mm</t>
  </si>
  <si>
    <r>
      <rPr>
        <b/>
        <sz val="10"/>
        <rFont val="Arial"/>
        <family val="2"/>
        <charset val="238"/>
      </rPr>
      <t>Izrada betonskih blokova za potrebe hidranta</t>
    </r>
    <r>
      <rPr>
        <sz val="10"/>
        <rFont val="Arial"/>
        <family val="2"/>
        <charset val="238"/>
      </rPr>
      <t>, betonom C12/15, a u svemu prema detalju iz projekta.
U jediničnoj cijeni stavke obuhvaćeni su svi potrebni materijali, radovi, oplata te pomoćna sredstva i transport za kompletnu izvedbu.</t>
    </r>
  </si>
  <si>
    <t>Bet.podloga ispod N-komada hidranta, dim.50/50/20 cm.</t>
  </si>
  <si>
    <t>Obračun po 1 kom. betonskog bloka.</t>
  </si>
  <si>
    <t>Bet.podloga oko hidranta i ulične kape zasuna, dim.140/80/40 cm.</t>
  </si>
  <si>
    <t>Obračun po 1 kom. izrađenog betonskog bloka.</t>
  </si>
  <si>
    <t>Beton kao podloga i ukruta ulične kape na zasunima vodovoda</t>
  </si>
  <si>
    <r>
      <t>Betoniranje betonom C12/15 približno 0.3m</t>
    </r>
    <r>
      <rPr>
        <vertAlign val="superscript"/>
        <sz val="10"/>
        <rFont val="Arial"/>
        <family val="2"/>
        <charset val="238"/>
      </rPr>
      <t>3</t>
    </r>
    <r>
      <rPr>
        <sz val="10"/>
        <rFont val="Arial"/>
        <family val="2"/>
        <charset val="238"/>
      </rPr>
      <t xml:space="preserve"> betona</t>
    </r>
  </si>
  <si>
    <t>Obračun po 1 kom. Izrađenom bloku.</t>
  </si>
  <si>
    <t>Izvedba otvora u zidu postojećeg okna radi provlačenja nove cijevi vodovoda.</t>
  </si>
  <si>
    <t>U zidu postojećeg okna potrebno je izvesti otvor dim. 20x20 cm na visini ovisno o visini nivelete cijevi koja se spaja.Nakon provlačenja cijevi otvor je potrebno zatvoriti.</t>
  </si>
  <si>
    <t>Obračun po 1 kom. Izrađenonom otvoru.</t>
  </si>
  <si>
    <t>Rušenje odnosno uklanjanje postojećih betonskih vodovodnih okana koje je potrebno nanovo izvesti ili koja se u potpunosti ukidaju.</t>
  </si>
  <si>
    <t>Stavkom je potrebno u potpunosti ukloniti postojeće betonsko okno koje se uklanja ili kojeg je potrebno nanovo izvesti.  
Ovim projektom ova stavka se odnosi na okno V.4 koje je potrebno u potpunosti razrušiti te ponovno izgraditi, a sve po detalju i dimenzijama iz projekta, te na okno koje se nalazi u neposrednoj blizini okna V.4, a čiji prespoj će se u budućnosti napraviti iz novog okna V.4.</t>
  </si>
  <si>
    <t>U jediničnoj cijeni stavke obuhvaćeni su svi potrebni materijali, radovi, pomoćna sredstva i transport za kompletnu izvedbu stavke. Kao i sav odvoz betona i dovoz zamjenskog materijala za nasipavanje novonastalog rova.</t>
  </si>
  <si>
    <t>Obračun po 1 kom. uklonjenom oknu.</t>
  </si>
  <si>
    <t>Rekonstrukcija armiranobetonske ploče postojećeg okna koje se zadržava.</t>
  </si>
  <si>
    <t>Pri izvođenju tj. rekonstrukciji postojećeg vodovoda neće biti moguće napraviti rekonstrukciju fazonerije i armatura samo kroz otvor poklopca okna, te će biti potrebno ukloniti cijelu ploču okna kako bi se rekonstrukcija mogla izvršiti.</t>
  </si>
  <si>
    <t>Stavkom je potrebno obračunati radove na uklanjanju postojeće betonske ploče vodovodnih okana koje se zadržavaju. Stavka također treba sadržavati i sve radove na zbrinjavanju uklonjenog materijala, kao i izvedbu nove betonske ploče, novog vijenca za poklopac, te naposljetku, ugradnju poklopca samog okna čija dobava i doprema je obračunata zasebnom stavkom. Stavkom je uzeto da će se na izvedbu nove armiranobetonske ploče utrošiti do 0,5 m3 betona C25/30, debljina ploče iznosi 15cm.</t>
  </si>
  <si>
    <t>U jediničnoj cijeni stavke obuhvaćeni su svi potrebni materijali, radovi, pomoćna sredstva i transport za kompletnu izvedbu stavke. Kao i sav potreban beton i armatura za izvedbu stavke.</t>
  </si>
  <si>
    <t>Obračun po 1 kom. rekonstruirane ploče.</t>
  </si>
  <si>
    <t>Zajedno s cijevima dobaviti dovoljan broj gumenih spojničkih prstenova za izradu spojeva pomoću naglavka. Cijevi su duljine  l=6.0 m.</t>
  </si>
  <si>
    <t>*  Unutarnja zaštita od cementne obloge za pitku vodu</t>
  </si>
  <si>
    <t>*  Vanjska zaštita izvedena je od cink-aluminija (400 g/m2) i zaštitnog sloja od epoxy premaza</t>
  </si>
  <si>
    <t>Cijevi i spojni materijal dobaviti prema uputama proizvođača, a zbog sječenja cijevi na gradilištu potrebno je radi iskorištenja odsječenih dijelova koristiti lukove s obostranim naglavkom.</t>
  </si>
  <si>
    <t>Radi eventualnog oštećenja i krojenja cijevi između okana obračunato 2% više cijevi.</t>
  </si>
  <si>
    <t>Sve transporte, preuzimanje, prijem i uskladištenje cijevi i gumenih brtvi provesti točno prema propisima i tehničkim uvjetima proizvođača.</t>
  </si>
  <si>
    <t>Cjenom stavke obuhvaćen je i sav potreban spojni i brtveni materijal, što uključuje nabavu i dopremu brtve,mast za podmazivanje, te alat za montažu.</t>
  </si>
  <si>
    <t>Obračun po 1m' dobavljene cijevi.</t>
  </si>
  <si>
    <t>* DUKTIL cijevi DN 150 mm za potrebe vodovoda i prespoja postojećeg vodovoda</t>
  </si>
  <si>
    <t>* DUKTIL cijevi DN 100 mm za potrebe vodovoda i prespoja kućnih priključaka</t>
  </si>
  <si>
    <t>* DUKTIL cijevi DN 80 mm za potrebe vodovoda, hidranata i prespoja kućnih priključaka</t>
  </si>
  <si>
    <t>Prije same dobave, dopreme i ugradnje nove fazonerije i armatura potrebno je postojeće fazonske komade i armature koji se mjenjaju, demontirati te propisno zbrinuti.</t>
  </si>
  <si>
    <t>Postojeće armature i fazoneriju uklanjati u skladu s planom radovi i u skladu s izvođenjem mimovoda. Posebnu pozornost obratiti na to koja se postojeća fazonerija i armature ostavljaju u funkciji, a koje se mjenjaju.</t>
  </si>
  <si>
    <t>Obračun po 1 kom. demontiranog i zbrinutog komada</t>
  </si>
  <si>
    <t>Jedinična cijena stavke uključuje sve potrebne materijale, radove, pomočna sredstva i transporte, osim spajanja komada međusobno i na ostalu opremu.</t>
  </si>
  <si>
    <t>Obračun po 1 dobavljenom komadu.</t>
  </si>
  <si>
    <t>FAZONSKI KOMADI</t>
  </si>
  <si>
    <r>
      <t>* FFG -800 mm,</t>
    </r>
    <r>
      <rPr>
        <sz val="10"/>
        <rFont val="Symbol"/>
        <family val="1"/>
        <charset val="2"/>
      </rPr>
      <t xml:space="preserve"> </t>
    </r>
    <r>
      <rPr>
        <sz val="10"/>
        <rFont val="Arial"/>
        <family val="2"/>
      </rPr>
      <t>DN 200 mm</t>
    </r>
  </si>
  <si>
    <t>3.2.</t>
  </si>
  <si>
    <r>
      <t>* FFG -1000 mm,</t>
    </r>
    <r>
      <rPr>
        <sz val="10"/>
        <rFont val="Symbol"/>
        <family val="1"/>
        <charset val="2"/>
      </rPr>
      <t xml:space="preserve"> </t>
    </r>
    <r>
      <rPr>
        <sz val="10"/>
        <rFont val="Arial"/>
        <family val="2"/>
      </rPr>
      <t>DN 150 mm</t>
    </r>
  </si>
  <si>
    <r>
      <t>* FFG -800 mm,</t>
    </r>
    <r>
      <rPr>
        <sz val="10"/>
        <rFont val="Symbol"/>
        <family val="1"/>
        <charset val="2"/>
      </rPr>
      <t xml:space="preserve"> </t>
    </r>
    <r>
      <rPr>
        <sz val="10"/>
        <rFont val="Arial"/>
        <family val="2"/>
      </rPr>
      <t>DN 150 mm</t>
    </r>
  </si>
  <si>
    <t>3.4.</t>
  </si>
  <si>
    <r>
      <t>* FFG -1000 mm,</t>
    </r>
    <r>
      <rPr>
        <sz val="10"/>
        <rFont val="Symbol"/>
        <family val="1"/>
        <charset val="2"/>
      </rPr>
      <t xml:space="preserve"> </t>
    </r>
    <r>
      <rPr>
        <sz val="10"/>
        <rFont val="Arial"/>
        <family val="2"/>
      </rPr>
      <t>DN 100 mm</t>
    </r>
  </si>
  <si>
    <r>
      <t>* FFG -300 mm,</t>
    </r>
    <r>
      <rPr>
        <sz val="10"/>
        <rFont val="Symbol"/>
        <family val="1"/>
        <charset val="2"/>
      </rPr>
      <t xml:space="preserve"> </t>
    </r>
    <r>
      <rPr>
        <sz val="10"/>
        <rFont val="Arial"/>
        <family val="2"/>
      </rPr>
      <t>DN 80 mm</t>
    </r>
  </si>
  <si>
    <t>* F komad,  DN 150 mm</t>
  </si>
  <si>
    <t>* F komad,  DN 100 mm</t>
  </si>
  <si>
    <t>* EU -komad,  DN 150 mm</t>
  </si>
  <si>
    <t>* EU -komad,  DN 100 mm</t>
  </si>
  <si>
    <t>3.10</t>
  </si>
  <si>
    <t>* EU -komad,  DN 80 mm</t>
  </si>
  <si>
    <t>3.11</t>
  </si>
  <si>
    <t>T komad DN 200/150 mm</t>
  </si>
  <si>
    <t>3.12</t>
  </si>
  <si>
    <t>T komad DN 150/100 mm</t>
  </si>
  <si>
    <t>3.13</t>
  </si>
  <si>
    <t>T komad DN 100/80 mm</t>
  </si>
  <si>
    <t>3.14</t>
  </si>
  <si>
    <t>TT komad DN 150/150 mm</t>
  </si>
  <si>
    <t>3.15</t>
  </si>
  <si>
    <t>* FFR - 200/150 mm</t>
  </si>
  <si>
    <t>3.16</t>
  </si>
  <si>
    <t>* FFR - 150/100 mm</t>
  </si>
  <si>
    <t>3.17</t>
  </si>
  <si>
    <t>* FFR - 100/65 mm</t>
  </si>
  <si>
    <t>3.18</t>
  </si>
  <si>
    <t>3.19</t>
  </si>
  <si>
    <t>3.20</t>
  </si>
  <si>
    <t>3.21</t>
  </si>
  <si>
    <t>3.22</t>
  </si>
  <si>
    <t>* N komad,  DN 80 mm</t>
  </si>
  <si>
    <t>3.23</t>
  </si>
  <si>
    <t>* MMA - komad ,  DN 150/80 mm</t>
  </si>
  <si>
    <t>3.24</t>
  </si>
  <si>
    <t>* MMA - komad ,  DN 150/50 mm</t>
  </si>
  <si>
    <t>3.25</t>
  </si>
  <si>
    <t>*Slijepa prirubnica,X  DN 100 mm  - bušena na licu sa navojema za fi 32 mm</t>
  </si>
  <si>
    <t>3.26</t>
  </si>
  <si>
    <t>*Slijepa prirubnica,X  DN 100 mm  - bušena na licu sa navojema za fi 40 mm</t>
  </si>
  <si>
    <t>3.27</t>
  </si>
  <si>
    <t>* MMK - komad ,  DN 150mm  30° mm</t>
  </si>
  <si>
    <t>3.28</t>
  </si>
  <si>
    <t>* MMK - komad ,  DN 150mm  11° mm</t>
  </si>
  <si>
    <t>3.29</t>
  </si>
  <si>
    <t>* Spojnica za pocinčane cijevi DN 40mm</t>
  </si>
  <si>
    <t>3.30</t>
  </si>
  <si>
    <t>* Spojnica za pocinčane cijevi DN 32mm</t>
  </si>
  <si>
    <t>ARMATURE</t>
  </si>
  <si>
    <t>3.31</t>
  </si>
  <si>
    <t>3.32</t>
  </si>
  <si>
    <t>3.33</t>
  </si>
  <si>
    <t>3.34</t>
  </si>
  <si>
    <t>3.35</t>
  </si>
  <si>
    <t>3.36</t>
  </si>
  <si>
    <t>* Zasun kao V2-05 MIV DN 65mm bez ručnog kola ili jednakovrijedno, istih ili boljih karakteristika.</t>
  </si>
  <si>
    <t>3.37</t>
  </si>
  <si>
    <t>3.38</t>
  </si>
  <si>
    <t>* Montažno-demontažni komad DN 200mm kratki L=200mm.</t>
  </si>
  <si>
    <t>3.39</t>
  </si>
  <si>
    <t>* Montažno-demontažni komad DN 150mm kratki L=200mm.</t>
  </si>
  <si>
    <t>3.40</t>
  </si>
  <si>
    <t>* Montažno-demontažni komad DN 100mm kratki L=200mm.</t>
  </si>
  <si>
    <t>3.41</t>
  </si>
  <si>
    <t>Nadzemni hidrant H=2450mm,  DN 80 mm</t>
  </si>
  <si>
    <t>3.42</t>
  </si>
  <si>
    <t>3.43.</t>
  </si>
  <si>
    <t>LUKOVI NA VODOVODU</t>
  </si>
  <si>
    <t>3.44</t>
  </si>
  <si>
    <t>* MMK11 - Luk 11 1/4°,  DN 150 mm</t>
  </si>
  <si>
    <t>3.45</t>
  </si>
  <si>
    <t>* MMK22 - Luk 22°,  DN 150 mm</t>
  </si>
  <si>
    <t>3.46</t>
  </si>
  <si>
    <t>* MMK30 - Luk 30°,  DN 150 mm</t>
  </si>
  <si>
    <t>3.47</t>
  </si>
  <si>
    <t>* MMK45 - Luk 45°,  DN 150 mm</t>
  </si>
  <si>
    <t>3.48</t>
  </si>
  <si>
    <t>* MMK22 - Luk 22°,  DN 100 mm</t>
  </si>
  <si>
    <t>3.49</t>
  </si>
  <si>
    <t>* MMK30 - Luk 30°,  DN 100 mm</t>
  </si>
  <si>
    <t>Dobava i doprema do mjesta ugradnje tipskih vodovodnih lijevanoželjeznih poklopaca za okna klase D 400.</t>
  </si>
  <si>
    <t>Okvire  i  poklopce dostaviti zajedno.
Poklopac dostaviti s natpisom VODOVOD ŽRNOVNICA.</t>
  </si>
  <si>
    <t>Obračun po 1 kom poklopcu.</t>
  </si>
  <si>
    <t xml:space="preserve">poklopac 600x600 mm, nosivosti 400 kN za vodovodna okna s kvadratnim okvirom i poklopcem bez rupa       </t>
  </si>
  <si>
    <t>Dobava, doprema i istovar na deponiju gradilišta  tipskih ljevanoželjeznih penjalica za vodovodna okna.</t>
  </si>
  <si>
    <t>Uključen je dodatni zaštitni premaz nakon ugradbe, u skladu s tvorničkim premazom.</t>
  </si>
  <si>
    <t>penjalica Ø16 mm, 450x150 mm - vertikalna ugradnja na razmaku od 30 cm.</t>
  </si>
  <si>
    <t xml:space="preserve">Obračun po 1 dobavljenoj penjalici. </t>
  </si>
  <si>
    <t xml:space="preserve">* zapisničko preuzimanje opreme na deponiji od strane dobavljača, kao i propisno skladištenje na odgovarajućoj gradilišnoj deponiji uz zapisnik potpisan od dobavljača </t>
  </si>
  <si>
    <t>* ugradnja opreme u ispravni položaj s dovođenjem u funkciju, te puštanjem u probni rad</t>
  </si>
  <si>
    <r>
      <t>Transport materijala od deponije</t>
    </r>
    <r>
      <rPr>
        <sz val="10"/>
        <rFont val="Arial"/>
        <family val="2"/>
        <charset val="238"/>
      </rPr>
      <t xml:space="preserve"> do pogodne lokacije gradilišne privremene deponije.</t>
    </r>
  </si>
  <si>
    <t>Obračun po 1 m' transportirane cijevi te ljevanoželjeznih poklopaca, i sl.</t>
  </si>
  <si>
    <t>DUKTIL DN 150 mm</t>
  </si>
  <si>
    <t>DUKTIL DN 100 mm</t>
  </si>
  <si>
    <t>DUKTIL DN 80 mm</t>
  </si>
  <si>
    <r>
      <t xml:space="preserve">Kompletna (montaža) izrada svih </t>
    </r>
    <r>
      <rPr>
        <b/>
        <sz val="10"/>
        <rFont val="Arial"/>
        <family val="2"/>
        <charset val="238"/>
      </rPr>
      <t>spojeva cijevi i lukova te fazonskih komada i armatura od nodularnog lijeva (duktil) pomoću naglavaka ili na prirubnicu,</t>
    </r>
    <r>
      <rPr>
        <sz val="10"/>
        <rFont val="Arial"/>
        <family val="2"/>
        <charset val="238"/>
      </rPr>
      <t xml:space="preserve"> u svemu prema uputama Proizvođača.</t>
    </r>
  </si>
  <si>
    <t>Uključeno je rezanje cijevi, čišćenje spojnih mjesta, priprema i postava brtvi, uvlačenje u naglavak, te dobava dovoljne količine spojnog materijala te sve ostalo</t>
  </si>
  <si>
    <t xml:space="preserve">Prije spajanja potrebno je dobro očistiti unutarnju stranu naglavka i gumeni prsten, te kraj cijevi koji se umeće u naglavak. </t>
  </si>
  <si>
    <t>Stavkom je obuhvaćeno poravnanje po pravcu i niveleti uz kontrolu geodetskim instrumentom i potrebnu montersku pripomoć.</t>
  </si>
  <si>
    <t xml:space="preserve">Jediničnom cijenom stavke obuhvaćeni su svi potrebni radovi , transporti i pomagala potrebni za izvršenje stavke. </t>
  </si>
  <si>
    <t>Obračun po  1 m' montiranog cjevovoda.</t>
  </si>
  <si>
    <t>* DUKTIL cijevi DN 150 mm</t>
  </si>
  <si>
    <t>* DUKTIL cijevi DN 100 mm</t>
  </si>
  <si>
    <t>* DUKTIL cijevi DN 80 mm</t>
  </si>
  <si>
    <t>* DUKTIL lukovi, fazonski komadi i armature</t>
  </si>
  <si>
    <t>Kompletna izvedba sklopa na krajevima dionice cjevovoda koja se tlačno ispituje, uprtog u sidrene blokove. (1050 m cjevovoda će se ispitivati u 10 dionica)</t>
  </si>
  <si>
    <t>Sklop je F ili E/EU ili E-BS ili "multi-joint" sa X-prirubnicom, potrebnog DN i NP prema zahtjevima projektiranog cjevovoda na datoj dionici.</t>
  </si>
  <si>
    <t>Potrebna oprema, materijali i radova za izvedbu:</t>
  </si>
  <si>
    <t>Dobava i doprema fazonskih komada tipa F ili E/EU ili E-BS ili "multi-joint", potrebnog DN i NP prema uvjetima cjevovoda. Uključen je spojni komplet brtve, vijci s maticama dimenz. prema standardu.</t>
  </si>
  <si>
    <t>Dobava i doprema X prirubnice, potrebnog DN i NP prema prethodnom. Uključen je spojni komplet brtve, vijci s maticama dimenz. prema standardu.</t>
  </si>
  <si>
    <t>Kompletna ugradnja sklopa od fazona. Potrebno učvršćivanje za betonski sidreni blok.</t>
  </si>
  <si>
    <t>Kompletno demontiranje sklopa.</t>
  </si>
  <si>
    <t>Potrebni građevinski radovi s materijalima za učvršćenje/usidrenje sklopa, nužno za punu funkcionalnost sklopa.</t>
  </si>
  <si>
    <t>Stavka obuhvaća sve potrebne materijale, opremu, radove i pomoćna sredstva za kompletnu izvedbu.</t>
  </si>
  <si>
    <t xml:space="preserve">Nakon provedene tlačne probe sklop se kompletno demontira i ugrađuje na novoj poziciji. </t>
  </si>
  <si>
    <t>Obračun po 1 kompletno izvedenom pa naknadno demontiranom sklopu.</t>
  </si>
  <si>
    <t>Sklop DN 150 mm, NP 25 bara.</t>
  </si>
  <si>
    <t>Sklop DN 100 mm, NP 25 bara.</t>
  </si>
  <si>
    <t>Tlačno ispitivanje vodonepropusnosti  izgrađenog vodovoda.</t>
  </si>
  <si>
    <t>Tlačno ispitivanje direktno utječe na kvalitetu građevine, te je ona uvjet za puštanje građevine u funkciju, i ne dozvoljava se nastavak radova dok se isti ne dovede u funkcionalnost.</t>
  </si>
  <si>
    <t>Kao osnovnu podlogu za provedbu ispitivanja potrebno je pripremiti svu potrebnu bazu podataka sa svim potrebnim nacrtima i detaljima.</t>
  </si>
  <si>
    <t>Cijenom stavke obuhvaćeni su svi potrebni radovi, materijali, pomagala i transporti za kompletno ispitivanje sve do konačne uspješnosti.</t>
  </si>
  <si>
    <t>Pod time se misli da osim samog ispitivanja Izvoditelj treba osigurati sljedeće uvjete za ispitivanje:</t>
  </si>
  <si>
    <t> osigurati nesmetan pristup građevini 
 cjevovod treba biti ispravno podijeljen u ispitne dionice tako da se na najnižem dijelu postigne ispitni tlak (STP), a na najvišem najmanje najveći projektirani tlak (MDP), osim, ako Projektant odredi drugačije</t>
  </si>
  <si>
    <t> osigurati situacijski prikaz objekata sa montažnim planom iz projektne dokumentacije, hidrauličkim proračunom, karakteristikama cijevnog materijala (unutrašnji promjer cijevi-D, debljina stjenke cijevi-e, modul elastičnosti stjenke cijevi u smjeru opsega-ER i armature, naznačenim projektiranim tlakom, najvećim projektiranim tlakom, pogonskim i servisnim tlakom  te ispitnim tlakom sustava, kao i dijelovima sustava</t>
  </si>
  <si>
    <t> osigurati sigurne prometne uvjete za radove u prometnici
 cjevovod mora biti zatrpan, spojevi slobodni, uporišta čvrsta, završni dijelovi cijevi (fazonski komadi) poduprti primjereno dopuštenom pritisku gdje se oslanjaju</t>
  </si>
  <si>
    <t> potrebno osigurati nesmetano ispuštanje vode iz cjevovoda
 očistiti cjevovod od svih nečistoća
 osigurati završnu ploču na koju se montira mjerni uređaj za tlak, dopunjavanje vode, pražnjenje vode, mjerenje temperature</t>
  </si>
  <si>
    <t>Sva višekratna ispitivanja na jednoj dionici neće se posebno priznavati, već svako drugo i daljnje ispitivanje na istoj dionici ide na teret izvoditelja radova. Ako cjevovod ne zadovoljava ispitne zahtjeve Izvođač radova je dužan sanirati cjevovod, te ponoviti ispitivanje.</t>
  </si>
  <si>
    <t>Obračun po 1m' uspješno ispitanog cjevovoda.</t>
  </si>
  <si>
    <t>Završno izvješće mora biti ovjereno od laboratorija koji je akreditiran za provedbu ispitivanja i izrada završnog izvještaja je uključena u stavku.</t>
  </si>
  <si>
    <t>duktil cijevi DN 150 mm</t>
  </si>
  <si>
    <t>duktil cijevi DN 100 mm</t>
  </si>
  <si>
    <t>duktil cijevi DN 80 mm</t>
  </si>
  <si>
    <t>4.4</t>
  </si>
  <si>
    <t>Mimovod PE-HD DN 25 mm</t>
  </si>
  <si>
    <r>
      <t>Pranje, dezinfekcija i ispiranje cjevovoda</t>
    </r>
    <r>
      <rPr>
        <sz val="10"/>
        <rFont val="Arial"/>
        <family val="2"/>
      </rPr>
      <t xml:space="preserve"> s rastopinom klorne lužine ( 0,35 l/m</t>
    </r>
    <r>
      <rPr>
        <vertAlign val="superscript"/>
        <sz val="10"/>
        <rFont val="Arial"/>
        <family val="2"/>
      </rPr>
      <t>3</t>
    </r>
    <r>
      <rPr>
        <sz val="10"/>
        <rFont val="Arial"/>
        <family val="2"/>
      </rPr>
      <t xml:space="preserve"> vode). </t>
    </r>
  </si>
  <si>
    <t>Voda za dezinfekciju zadržava se u cjevovodu 24 sata. Nakon toga cjevovod se ispire trostrukom količinom vode nakon čeka se pristupa bakteriološkom ispitivanju i kontroli kvalitete vode. Uključeno je ishođenje atesta o sanitarnoj ispravnosti vode, nakon čega je dozvoljena upotreba cjevovoda.</t>
  </si>
  <si>
    <t>U cijeni stavke obračunata je potrebna količina vode, sredstvo za dezinfekciju, te sav potreban rad.</t>
  </si>
  <si>
    <t>Obračun po 1 m' cjevovoda.</t>
  </si>
  <si>
    <r>
      <t>Spoj novoizvedenog vodovoda na postojeći</t>
    </r>
    <r>
      <rPr>
        <sz val="10"/>
        <rFont val="Arial"/>
        <family val="2"/>
        <charset val="238"/>
      </rPr>
      <t>.</t>
    </r>
  </si>
  <si>
    <t>Stavkom obuhvatiti rad na izvedbi prespoja izvedenog vodovoda na  postojeći vodovod. Samu poziciju prespoja biti će potrebno odrediti pri izvođenju, a prespoj treba izvesti u što kraćem vremenskom roku.</t>
  </si>
  <si>
    <t>Cijena stavke uključuje sav potreban rad i dodatne materijale za izvršenje prespoja na postojeći vodovod.</t>
  </si>
  <si>
    <t>Obračun po 1 komadu priključka.</t>
  </si>
  <si>
    <t>Prespoj na postojeći vodovod DN &gt;150mm</t>
  </si>
  <si>
    <t>Prespoj na postojeći vodovod DN 100mm</t>
  </si>
  <si>
    <t>6.3</t>
  </si>
  <si>
    <t>Prespoj na postojeći vodovod DN 50-100mm</t>
  </si>
  <si>
    <t>Prespoj na postojeći vodovod DN ≤ 50mm'</t>
  </si>
  <si>
    <t>Ispitivanje pritiska i protočnosti hidranata.
Kompletno ispitivanje funkcionalnosti nadzemnih  protupožarnih hidranata DN 80 mm od strane Ovlaštene institucije.
Ispitivanje obuhvaća ispitivanje pritiska i protočnosti na priključcima hidranta. Uključen je priključni vod DN 80 mm, od priključka na glavni cjevovod.
Ispitivanje se vrši od strane ovlaštene institucije koja po ispitivanju izdaje atest ili Izvješće o ispitivanju ovlaštene institucije.
Stavka obuhvaća sve potrebne radove, pomoćna sredstva, uključujući i potrebnu količinu vode koju je potrebno previdjeti zajedno sa hidrantskim priključkom i vodomjerom i ostalo za kompletnu izvedbu stavke.</t>
  </si>
  <si>
    <t>Obračun po 1 kompletno ispitanom hidrantu s priključkom i izdanom atestu.</t>
  </si>
  <si>
    <r>
      <t>Kompletna izrada elaborata Katastra izvedenog vodovoda</t>
    </r>
    <r>
      <rPr>
        <sz val="10"/>
        <rFont val="Arial"/>
        <family val="2"/>
        <charset val="238"/>
      </rPr>
      <t>, u svemu prema zakonskim odredbama.</t>
    </r>
  </si>
  <si>
    <t>Potrebno je snimiti sve vodovode, prespoje i objekte te križanja i okna.</t>
  </si>
  <si>
    <t>Obračun po 1 m' trase/rova kompletno
izvedenih cjevovoda.</t>
  </si>
  <si>
    <t>VODOVOD + prespoji na post. vodovod</t>
  </si>
  <si>
    <t>Projekt izvedenog stanja mora sadržavati:
- situaciju i uzdužni presjek položenih cjevovoda  te montažne planove svih čvorova i okana,
- snimiti dimenzije okana, te ih ucrtati na situaciji (ne odnosi se na okna kućnih priključaka),
- snimak instalacija u toku radova pri otvorenom rovu
- u tehničkom izvješću napisati broj glavnog/ izvedbenog projekta po kojem je izvedena građevina
- cjevovodi i kolektori kao i svi pripadajući elementi moraju biti snimljeni i prikazani 3D polilinijom koje moraju biti spajane na način da prikazuju tjeme cijevi, te moraju biti crtane u smjeru toka</t>
  </si>
  <si>
    <t>- svi popratni elemetni kao što su okna, priključni fazonski komadi za izravan priključak, moraju ležati na cijevi kolektora,
- sve elemente treba opisati i numerirati na isti način kao i u projektu</t>
  </si>
  <si>
    <t>- uz svaku cijev treba naznačiti materijal profil, uključujući kućne priključke, 
- snimiti instalaciju za optičke i druge kablove kao pripadajući dio građevine, s njegovim elementima (zdenac i sl.),
- u crtežu treba naznačiti sve instalacije ( struja, telefon, propusti i sl.) koje presjecaju predmetni cjevovod, te i njih snimiti u 3D polilinijom</t>
  </si>
  <si>
    <t>Kompletna izvedba privremenih mimovodnih vodovodnih cjevovoda (by-pass) na trasi za vrijeme izvođenja novih vodovodnih cjevovoda. Stavka uključuje dobavu, transport, pomagala i ugradnju privremenih mimovoda opskrbnih cjevovoda na trasi postojećih ogranaka od PEHD-a, zajedno sa svim fazonskim komadima  i armaturama, kao i dovoljan broj spojnih elemenata za izradu kućnih priključaka, te prespoje na postojeće cjevovode. Mimovodni cjevovod proteže se duž trase prema dinamici građenja s obje strane prometnice, a sve prema izvedbenom projektu i prometnom rješenju. Po naputku investitora koristiti će se PEHD cijevi DN 25 mm s obje strane ceste i na najnižem dijelu mora imati ventil za ispuštanje i uzimanje uzoraka. Obračun po 1 m' kompletno položene i demontirane mimovodne dionice.</t>
  </si>
  <si>
    <t>Izvođač radova, uz kontrolu nadzornog inženjera, provodi montažu mimovoda, a navedeno se mora izvesti u koordinaciji s djelatnikom nadležnog VOP-a i predstavnikom Službe kontrole kvalitete vode i sanitarnog nadzora vezano uz dezinficiranje mjesta spoja na postojeće cjevovode (cjevovod ili hidrant), kao i definiranje mjesta, načina i vremena uzorkovanja voda radi analize, te poštovanje procedure vezano uz kontrolu kvalitete vode za piće.</t>
  </si>
  <si>
    <t>Cjevovod se polaže po terenu uz trasu, a u cilju zaštite od mehaničkih oštećenja i temperaturnih utjecaja cijev se mora prekriti i zaštititi daskama te temperaturno izolirati.
Prije puštanja mimovoda u funkciju izvođač mora provesti dezinfekciju i ispiranje mimovodnih cijevi. Ispiranje se provodi dok mutnoća vode na izlazu iz cijevi nije &lt;3NTU. Predstavnik službe kontrole kvalitete vode i sanitarnog nadzora nakon provedenog ispiranja uzima uzorak na analizu i tek nakon verifikacije uspješnosti ispiranja od strane Službe kontrole kvalitete vode i sanitarnog nadzora Izvođač može pustiti mimovod u korištenje.
Radove izvoditi uz obvezno prisustvo i u koordinaciji s predstavnicima nadležnog VOP-a, odnosno uz stručni nadzor procesa ispiranja mimovodnih cjevi od strane predstavnika Službe kontrole kvalitete vode i sanitarnog nadzora.</t>
  </si>
  <si>
    <t>Obuhvaćeni su radovi i materijali za učvršćenje/usidrenje mimovoda na terenu.
Na krajevima mimovoda postavljaju se zasuni sa svim potrebnim fazonama i spojnicama za priključak na postojeću/novu dionicu vodovoda koja je standardno ugrađena u zemlju. Spajanje postojećih ogranaka uključuje sve fazonske komade i zasune potrebne za prespoj na mimovod.</t>
  </si>
  <si>
    <t>Nakon prestanka potrebe za mimovodom isti se kompletno demontira a materijal zbrinjava sukladno traženju investitora. Stavkom je obuhvaćena demontaža, vađenje i polaganje pored rova, transport do kamiona, odvoz i istovar materijala na deponij ili skladište. Troškove osiguranja deponije ili skladišta u potpunosti snosi izvođač radova.
Izvođač radova mora osigurati pristup vodomjernim oknima tijekom cijelog vremena izvođenja radova, tj. mora omogućiti nesmetano očitovanje vodomjera.
Izvođač je dužan  održavati mimovod u ispravnom i  funkcionalnom stanju. Izvođač će nadoknaditi sve troškove koje komunalno društvo može imati zbog neispravnosti mimovoda uslijed puknuća ili loma i sl.</t>
  </si>
  <si>
    <t>Stavkom su obuhvaćeni svi građevinski i monterski radovi za izvedbu mimovoda i normalno funkcioniranje vodoopskrbe tijekom cijelokupnog izvođenja radova što uključuje mehaničku i toplinsku zaštitu mimovoda. Uključuje i sve potrebne materijale, opremu,  sva pomagala i transporte potrebne za isto, što uključuje i prespoje na postojeće cjevovode kao i prespoje kućnih priključaka, kao i dezinfekciju svih izvedenih cjevovoda, te naknadnu demontažu.                                                          
Obračun po 1 m' kompletno položene i demontirane mimovodne dionice.</t>
  </si>
  <si>
    <t>Kompletna izvedba privremenih kućnih vodoopskrbnih priključaka na mimovodni opskrbni cjevovod na trasi tijekom izvedbe novih vodoopskrbnih cjevovoda. 
Stavkom su su obuhvaćeni radovi na razbijanju materijala na postojećoj površini, iskopu, odvozu iskopanog i razbijenog materijala, dobava i doprema pribora, materijala, opreme, uključivo svi vodoinstalaterski radovi i pomoćna sredstva za kompletnu izvedbu prespoja kućnog priključka na opskrbni mimovod, kao i demontaža, vađenje i polaganje pored rova, transport do kamiona, odvoz i istovar materijala na deponij ili skladište. Nakon prestanka potrebe za privremenim priključkom isti se kompletno demontira i premješta na novu poziciju. Troškove osiguranja deponije ili skladišta u potpunosti snosi izvođač radova.</t>
  </si>
  <si>
    <t>Predviđena prosječna količina materijala i radova za prespoj 1 kućnog priključka:
- PE-HD cijev za PN 10 b., NO 3/4". (6,0 m')
- T komad kao odvojak sa bypasa prema oknu KP-a, DN 1" / 3/4"(1,0 kom)
- Ventil   3/4" na cijevi  priključka  (1,0 kom)
- Komplet fitinga NO 3/4" za spajanje privremenog kućnog priključka na postojeći kućni priključak ili vodomjer. (1,0 komplet)
- Rezanje postojećeg kućnog priključka na mjestu prespajanja, priprema mjesta prespajanja i spajanje privremenog na postojeći kućni priključak. (1,0 komplet)
- stavkom obuhvatiti dobavu, dopremu i ugradnju svog potrebnog spojnog materijala za izvedbu privremenog kućnog priključka od bypasa do okna KP
Obračun po 1 kompletno izvedenom, pa naknadno demontiranom privremenom kućnom priključku.</t>
  </si>
  <si>
    <r>
      <t xml:space="preserve">Demontaža, vađenje postojećih PVC ili LJ.Ž cijevi DN 100-160 mm, polaganje kraj rova, transport do kamiona, ukrcaj u kamione, odvoz i istovar na deponiju gdje je zakonom dopušteno deponiranje ovakvog materijala.
</t>
    </r>
    <r>
      <rPr>
        <sz val="10"/>
        <rFont val="Arial"/>
        <family val="2"/>
        <charset val="238"/>
      </rPr>
      <t>Obavezno se pridržavati Zakona o otpadu.
Jediničnom cijenom stavke obuhvaćen je sav potreban rad, pomoćna sredstva, strojevi i transporti za izvedbu kompletne stavke.</t>
    </r>
  </si>
  <si>
    <t>Obračun po 1 m' izvađene i deponirane cijevi.</t>
  </si>
  <si>
    <t>KUĆNI PRIKLJUČCI</t>
  </si>
  <si>
    <t>NAPOMENA: 
- Cijev kućnog priključka spaja se na opskrbni cjevovod pomoću ogrlice s ventilom i ugradbenom garniturom.
- troškovnikom je predviđena ugradnja 50% novih vodomjera  u  oknu KP-a te 50% postojećih vodomjera (baždarenje istih u obavezi investitora)
- NA PODRUČJU REKONSTRUKCIJE RADIĆEVE ULICE, PLANIRA SE PRESPOJ 100 KOMADA KUĆNIH VODOVODNIH PRIKLJUČAKA, TE SU SVE KOLIČINE SLJEDEĆIH STAVKI PRORAČUNATE NA TEMELJU TOG BROJA.</t>
  </si>
  <si>
    <r>
      <t xml:space="preserve">Strojno zasjecanje, razbijanje i skidanje asfaltnog zastora </t>
    </r>
    <r>
      <rPr>
        <sz val="10"/>
        <rFont val="Arial"/>
        <family val="2"/>
        <charset val="238"/>
      </rPr>
      <t>radi otkopavanja mjesta priključka na opskrbni cjevovod, produljenja priključne cijevi, izvedbe nove priključne cijevi ili za slične potrebe.
Skidanje asfalta izvesti u širini 0,50 m šire od iskopa sa svake strane kanala.
Zasjecanje obaviti po pravilnim linijama.
Skinuti asfaltni materijal utovariti na vozilo i odvesti na deponiju predviđenu za tu vrstu otpada.
Prosječna količina asfalta po jednom priključku, oko 2.0 m</t>
    </r>
    <r>
      <rPr>
        <vertAlign val="superscript"/>
        <sz val="10"/>
        <rFont val="Arial"/>
        <family val="2"/>
        <charset val="238"/>
      </rPr>
      <t>2</t>
    </r>
    <r>
      <rPr>
        <sz val="10"/>
        <rFont val="Arial"/>
        <family val="2"/>
        <charset val="238"/>
      </rPr>
      <t>.
Obračun po 1 m</t>
    </r>
    <r>
      <rPr>
        <vertAlign val="superscript"/>
        <sz val="10"/>
        <rFont val="Arial"/>
        <family val="2"/>
        <charset val="238"/>
      </rPr>
      <t>2</t>
    </r>
    <r>
      <rPr>
        <sz val="10"/>
        <rFont val="Arial"/>
        <family val="2"/>
        <charset val="238"/>
      </rPr>
      <t xml:space="preserve"> skinutog asfalta  s odvozom.</t>
    </r>
  </si>
  <si>
    <r>
      <t xml:space="preserve">Pažljivo ručno otkopavanje mjesta postojećeg spoja kućnog priključka na postojeći opskrbni cjevovod, </t>
    </r>
    <r>
      <rPr>
        <sz val="10"/>
        <rFont val="Arial"/>
        <family val="2"/>
        <charset val="238"/>
      </rPr>
      <t>radi izrade prespoja - produljenja/ skraćenja priključka.</t>
    </r>
    <r>
      <rPr>
        <b/>
        <sz val="10"/>
        <rFont val="Arial"/>
        <family val="2"/>
        <charset val="238"/>
      </rPr>
      <t xml:space="preserve">
</t>
    </r>
    <r>
      <rPr>
        <sz val="10"/>
        <rFont val="Arial"/>
        <family val="2"/>
        <charset val="238"/>
      </rPr>
      <t>Predviđena prosječna količina ove vrste iskopa po jednom priključku, oko 1,5 m</t>
    </r>
    <r>
      <rPr>
        <vertAlign val="superscript"/>
        <sz val="10"/>
        <rFont val="Arial"/>
        <family val="2"/>
        <charset val="238"/>
      </rPr>
      <t>3</t>
    </r>
    <r>
      <rPr>
        <sz val="10"/>
        <rFont val="Arial"/>
        <family val="2"/>
        <charset val="238"/>
      </rPr>
      <t>.
Obračun po 1 m</t>
    </r>
    <r>
      <rPr>
        <vertAlign val="superscript"/>
        <sz val="10"/>
        <rFont val="Arial"/>
        <family val="2"/>
        <charset val="238"/>
      </rPr>
      <t>3</t>
    </r>
    <r>
      <rPr>
        <sz val="10"/>
        <rFont val="Arial"/>
        <family val="2"/>
        <charset val="238"/>
      </rPr>
      <t xml:space="preserve"> iskopanog materijala u sraslom stanju. 
</t>
    </r>
  </si>
  <si>
    <r>
      <t xml:space="preserve">Dobava, doprema i ugradnja pijeska, te izrada posteljice nove priključne cijevi ili produljenja postojeće cijevi.
</t>
    </r>
    <r>
      <rPr>
        <sz val="10"/>
        <rFont val="Arial"/>
        <family val="2"/>
        <charset val="238"/>
      </rPr>
      <t>Pijesak se nasipa na dno rova u sloju debljine 10 cm. Na posteljicu se polažu cijevi, koje se nakon montaže zatrpavaju slojem pijeska 20 cm iznad tjemena cijevi. (U stavci se uzima ugradnja od 0,5m</t>
    </r>
    <r>
      <rPr>
        <vertAlign val="superscript"/>
        <sz val="10"/>
        <rFont val="Arial"/>
        <family val="2"/>
        <charset val="238"/>
      </rPr>
      <t>3</t>
    </r>
    <r>
      <rPr>
        <sz val="10"/>
        <rFont val="Arial"/>
        <family val="2"/>
        <charset val="238"/>
      </rPr>
      <t xml:space="preserve">/KP pijeska) </t>
    </r>
  </si>
  <si>
    <r>
      <rPr>
        <sz val="10"/>
        <rFont val="Arial"/>
        <family val="2"/>
        <charset val="238"/>
      </rPr>
      <t>Veličina pijeska 0/8 mm, prirodni ili drobljeni. Zbijanje posteljice obaviti pažljivo isključivo ručnim nabijačima. 
Obračun po 1 m</t>
    </r>
    <r>
      <rPr>
        <vertAlign val="superscript"/>
        <sz val="10"/>
        <rFont val="Arial"/>
        <family val="2"/>
        <charset val="238"/>
      </rPr>
      <t>3</t>
    </r>
    <r>
      <rPr>
        <sz val="10"/>
        <rFont val="Arial"/>
        <family val="2"/>
        <charset val="238"/>
      </rPr>
      <t xml:space="preserve"> ugrađenog pijeska u zbijenom stanju.</t>
    </r>
  </si>
  <si>
    <r>
      <t>Zatrpavanje preostalog dijela rova i iskopa oko prespoja</t>
    </r>
    <r>
      <rPr>
        <sz val="10"/>
        <rFont val="Arial"/>
        <family val="2"/>
        <charset val="238"/>
      </rPr>
      <t xml:space="preserve"> postojećeg priključka, nakon ugradnje pješčane posteljice, u slojevima sa zbijanjem.
Gornja kota zatrpavanja ovisi o potrebnoj površinskoj obradi terena.
Za zatrpavanje upotrijebiti zamjenski materijal ili probrani materijal iz iskopa uz odobrenje Nadzornog inženjera. Materijal za zatrpavanje se dovozi s deponije Izvođača, što je uključeno u stavku. Najveća kamena zrna smiju biti promjera 10 cm.
Zatrpavanje izvoditi u slojevima od 30 cm, uz dobro strojno zbijanje.
U stavci se uzima 1,0 m</t>
    </r>
    <r>
      <rPr>
        <vertAlign val="superscript"/>
        <sz val="10"/>
        <rFont val="Arial"/>
        <family val="2"/>
        <charset val="238"/>
      </rPr>
      <t>3</t>
    </r>
    <r>
      <rPr>
        <sz val="10"/>
        <rFont val="Arial"/>
        <family val="2"/>
        <charset val="238"/>
      </rPr>
      <t>/KP zatrpavanja. 
Minimalna završna zbijenost 60 MN/m</t>
    </r>
    <r>
      <rPr>
        <vertAlign val="superscript"/>
        <sz val="10"/>
        <rFont val="Arial"/>
        <family val="2"/>
        <charset val="238"/>
      </rPr>
      <t>2</t>
    </r>
    <r>
      <rPr>
        <sz val="10"/>
        <rFont val="Arial"/>
        <family val="2"/>
        <charset val="238"/>
      </rPr>
      <t xml:space="preserve"> ispod prometne površine.
Stavkom je obuhvaćeno i zatrpavanje vodomjernog okna.
Obračun po 1 m</t>
    </r>
    <r>
      <rPr>
        <vertAlign val="superscript"/>
        <sz val="10"/>
        <rFont val="Arial"/>
        <family val="2"/>
        <charset val="238"/>
      </rPr>
      <t>3</t>
    </r>
    <r>
      <rPr>
        <sz val="10"/>
        <rFont val="Arial"/>
        <family val="2"/>
        <charset val="238"/>
      </rPr>
      <t xml:space="preserve"> ugrađenog materijala u zbijenom stanju, prema idealnom presjeku s dovozom materijala s deponije.</t>
    </r>
  </si>
  <si>
    <r>
      <t>Utovar na vozilo i odvoz materijala iz iskopa</t>
    </r>
    <r>
      <rPr>
        <sz val="10"/>
        <rFont val="Arial"/>
        <family val="2"/>
        <charset val="238"/>
      </rPr>
      <t>, na stalno odlagalište.
Izvesti potpuno s prenosom, utovarom i istovarom.
Jedinična cijena uključuje sav potreban rad, materijal i transporte za izvedbu opisanog rada, bez obzira na udaljenost. Izvođač je u obavezi snositi troškove privremenog i stalnog deponiranja materijala.
Obračun po 1 m</t>
    </r>
    <r>
      <rPr>
        <vertAlign val="superscript"/>
        <sz val="10"/>
        <rFont val="Arial"/>
        <family val="2"/>
        <charset val="238"/>
      </rPr>
      <t>3</t>
    </r>
    <r>
      <rPr>
        <sz val="10"/>
        <rFont val="Arial"/>
        <family val="2"/>
        <charset val="238"/>
      </rPr>
      <t xml:space="preserve"> odvezenog materijala.</t>
    </r>
  </si>
  <si>
    <r>
      <t xml:space="preserve">Kompletno demontiranje postojećeg kućnog priključka  radi izvedbe novog.
</t>
    </r>
    <r>
      <rPr>
        <sz val="10"/>
        <rFont val="Arial"/>
        <family val="2"/>
        <charset val="238"/>
      </rPr>
      <t>Obuhvaćeno je pažljivo demontiranje iskoristive opreme u dogovoru s predstavnikom VIO ŽCN. Izvođač ima obavezu zbrinuti sav višak demontiranog materijala o svom trošku.</t>
    </r>
  </si>
  <si>
    <t xml:space="preserve">Stavka obuhvaća organiziranje i radove oko isključenja vode za demontiranje priključka i ponovno priključenje vode.
Stavkom su obuhvaćeni svi potrebni radovi i pomoćna sredstva za kompletnu izvedbu.
Obračun po 1 kompletno demontiranom priključku.
</t>
  </si>
  <si>
    <t>Razbijanje (uklanjanje) postojećih betonskih okana kućnog priključka.</t>
  </si>
  <si>
    <t>Ovim troškovnikom planirano je da će se 50 % postojećih betonskih okana dim. 50x50cm prosjećne visine 70 cm morati ukloniti s obziorm da će smetati izvedbi planiranih instalacija.</t>
  </si>
  <si>
    <t>Prilikom uklanjanja betonskog okna potrebno je pažljivo ukloniti postojeći poklopac. Ako se isti ne šteti u dogovoru s ndzorom i investitor moguća je ponovna ugradnja.</t>
  </si>
  <si>
    <t>Jedinična cijena uključuje sav potreban rad, materijal i transporte za potpuno uklanjanje betonskog okna. Izvođač je u obavezi snositi troškove privremenog i stalnog deponiranja materijala.</t>
  </si>
  <si>
    <t>Izvedba novih betonskih okna kućnih vodoopskrbnih priključaka.</t>
  </si>
  <si>
    <t>Dobava i doprema poklopca kućnog priključka.</t>
  </si>
  <si>
    <t>Dobava, doprema materijala i monterski radovi za izvedbu kućnog priključka na vodoopskrbnu mrežu.</t>
  </si>
  <si>
    <t>Stavka obuhvaća dobavu, dopremu i montažu specificiranog vodovodnog materijala za izvedbu okna kućnog priključka. Troškove osiguranja deponije ili skladišta materijala u potpunosti snosi izvođač radova.
Stavkom su obuhvaćeni svi vodoinstalaterski radovi i pomoćna sredstva za kompletnu izvedbu okna i spoja kućnog priključka na novu vodoopskrbnu cijev.</t>
  </si>
  <si>
    <t>Predviđena prosječna količina materijala i radova za  izvedbu 1 kućnog priključka i njegovog spoja na novi vodovod:
- Pocinčana cijev 1"  (6,0 m')
- Ogrlica 150/1" (100/1") s ventilom, ugradbenom garniturom i uličnom kapom
- Koljeno i nipl 1" - (2 kom za svaki element)
- Redukcija 1" / 3/4" (1 kom)
- Sigurnosni ventil   3/4"   (1 kom)
- Propusni ventil  s ispustom  3/4"   (1 kom)
- Dekorodal traka za 6m pocinčane cijevi
- Kratka i duga spojnica (1 kom za svaki element)</t>
  </si>
  <si>
    <t>- Ugradnja novog ili baždarenog postojećeg vodomjera (vodomjer isporučuje investitor)
- Rezanje postojećeg kućnog priključka na mjestu prespajanja, priprema mjesta prespajanja i spajanje nove cijevi na kućni priključak. (1,0 komplet)
- Stavkom je potrebno obuhvatiti dobavu, dopremu i ugradnju svog potrebnog spojnog materijala ili cijevi (3/4") za izvedbu spoja kućnog priključka na novu vodoopskrbnu cijev, te spoj i radove unutar okna KP-a. Radove izvesti uz nadzor investitora i po njegovim uzancama. 
Obračun po 1 kompletno izvedenom spoju nove cijevi na okno KP-a</t>
  </si>
  <si>
    <t>BETONSKI I OSTALI  RADOVI</t>
  </si>
  <si>
    <r>
      <rPr>
        <b/>
        <sz val="10"/>
        <rFont val="Arial"/>
        <family val="2"/>
        <charset val="238"/>
      </rPr>
      <t>Dobava i ugradnja spojnih cijevi i elemenata</t>
    </r>
    <r>
      <rPr>
        <sz val="10"/>
        <rFont val="Arial"/>
        <family val="2"/>
        <charset val="238"/>
      </rPr>
      <t xml:space="preserve"> separatarskog sustava:
- ravne bypass cijevi DN 500 - 7m
- spojne separatorske cijevi DN 300 - 8m
- koljeno spojnog cjevovoda DN300/60° - 2kom
prema HRN EN 1401 (UKC cijevi) ili jednakovrijedna:
</t>
    </r>
  </si>
  <si>
    <t>UREĐENJE PROMETNICE S OBORINSKOM ODVODNJOM – ULICA P.RADIĆA I GUNDULIĆEVA ULICA U CRIKVENICI</t>
  </si>
  <si>
    <t>1. OBORINSKA KANALIZACIJA:</t>
  </si>
  <si>
    <t>2. VODOVOD:</t>
  </si>
  <si>
    <t>3. POTPORNI ZID I KOLNIČKA KONSTRUKCIJA:</t>
  </si>
  <si>
    <t>4. ELEKTRORADOVI:</t>
  </si>
  <si>
    <t>TROŠKOVNIK ELEKTROINSTALATERSKIH RADOVA</t>
  </si>
  <si>
    <t>REKAPITULACIJA SVEUKUPNO</t>
  </si>
  <si>
    <t>SVEUKUPNO bez PDV-A:</t>
  </si>
  <si>
    <t>Okvirna količina radova</t>
  </si>
  <si>
    <r>
      <t xml:space="preserve">Dobava i doprema do deponije gradilišta  gradilišta  </t>
    </r>
    <r>
      <rPr>
        <b/>
        <sz val="10"/>
        <rFont val="Arial"/>
        <family val="2"/>
        <charset val="238"/>
      </rPr>
      <t xml:space="preserve">PVC glatkih cijevi </t>
    </r>
    <r>
      <rPr>
        <sz val="10"/>
        <rFont val="Arial"/>
        <family val="2"/>
        <charset val="238"/>
      </rPr>
      <t xml:space="preserve"> obodne krutosti SN 8 za izvedbu kolektora oborinske odvodnje. prema HRN EN 1401-1:2009 ili jednakovrijedno:</t>
    </r>
  </si>
  <si>
    <t>Materijal izrade: duktil nodularni lijev
Svijetli otvor: minimalno Ø 610 mm 
Okvir poklopca: minimalno 840x840 mm
(kvadratna stopa okvira),
Visina okvira: minimalno 100 mm
Poklopac je u skladu s europskom normom EN 124 ili jednakovrijedno:</t>
  </si>
  <si>
    <t xml:space="preserve">Dobaviti kanal građevinske visini i širine od 10 cm. </t>
  </si>
  <si>
    <t>S kanalom dobaviti i odgovarajuću rešetku.</t>
  </si>
  <si>
    <t>Dobava i doprema plitkog kanala (uzdužna linijska rešetka ULR1 i ULR2) iz polimerbetona sa sustavom za učvršćivanje rešetke bez vijaka. U tijelo kanala integriran je zaštitni rub od lijevanog željeza. Razred opterećenja B125 (150 kN). Kanal se ugrađuje u pješačkom dijelu prometnice uz sam rubnjak prema HRN EN 1433 ili jednakovrijedna:</t>
  </si>
  <si>
    <t>Dobava, doprema, isporuka te istovar kanalizacijskih PES cijevi, komplet sa spojnim i brtvenim materijalom za spajanje pojednačnih komada cijevi, koje se spajaju isključivo sa spojnicom i dvije gumene brtve minimalne tjemene nosivosti SN 10000, prema  HRN EN 14364:2013 ili jednakovrijedna:</t>
  </si>
  <si>
    <t>Izrada svih spojeva kanalizacijskih cijevi treba biti izvedena prema definiranom načinu spajanja cijevi međusobno te spoju cijevi i okana, u svemu prema uputama Proizvođača. Izradom spoja je obuhvaćeno rezanje cijevi, čišćenje spojnih mjesta, priprema i postava brtvi, navlačenje spojnica i sl. 
Stavkom je obuhvaćen i transport cijevi sa svim spojnim i brtvenim materijalom za spajanje cijevi i betonskih okana od  gradilišne privremene deponije. Uključeni su svi potrebni pomoćni radovi za izvedbu stavke.
Obračun po 1 m' dobavljene i dopremljene cijevi.
Ove cijevi se ugrađuju u trupu Vinodolske ulice-kolektor OK6 i dio kolektora OK5 od okna 5.14-6.5.</t>
  </si>
  <si>
    <t xml:space="preserve">Završno ispitivanje izgrađene kanalizacije na vodonepropusnost, zajedno sa kontrolnim oknima i izvedenim pripremama za kućne priključke V” ili „Z“ postupkom (ispitivanje vodom ili zrakom)  prema normi za Polaganje i ispitivanje kanalizacijskih cjevovoda i kanala HRN EN 1610 ili jednakovrijedna: </t>
  </si>
  <si>
    <t xml:space="preserve">Sve u skladu sa Pravilnikom o tehničkim zahtjevima za građevine odvodnje, otpadnih voda, kao i rokovima obvezne kontrole ispravnosti građevina odvodnje i pročišćavanja otpadnih voda (N.N. 03/11). </t>
  </si>
  <si>
    <t>Ispitivanje mora vršiti  akreditirani laboratorij osposobljen prema zahtjevima norme HRN EN ISO/IEC 17025, ili jednakovrijedna:  </t>
  </si>
  <si>
    <t>Osim toga, laboratorij koji vrši ispitivanja mora zadovoljavati i sve ostale posebne uvjete propisane Pravilnikom o posebnim uvjetima za obavljanje djelatnosti ispitivanja vodonepropusnosti građevina za odvodnju i pročišćavanje otpadnih voda (N.N. 01/11), odnosno  mora imati Rješenje o ispunjenju posebnih uvjeta sukladno zahtjevu istog Pravilnika.  </t>
  </si>
  <si>
    <t>Kontrola ispravnosti strukturalne stabilnosti i osiguranja funkcionalnosti koja se mora dokazati CCTV inspekcijom sukladno normi Uvjeti za sustave odvodnje izvan zgrada-2.dio: Sustav kodiranja optičkog nadzora HRN EN 13508-2/AC ili jednakovrijedna:</t>
  </si>
  <si>
    <t>sve u skladu sa Pravilnikom o tehničkim zahtjevima za građevine odvodnje, otpadnih voda, kao i rokovima obvezne kontrole ispravnosti građevina odvodnje i pročišćavanja otpadnih voda (N.N. 03/11).
CCTV inspekcija, odnosno snimanje kolektora robot–kamerom mora se vršiti nakon polaganja i zatrpavanja, a prije asfaltiranja dionice.
Prilikom kontrole/snimanja, cjevovod i okna moraju biti čista, te ukoliko se prilikom snimanja uoči da u cjevovodu ima materijala,  snimanje treba ponoviti nakon što se cjevovod očisti, sve kako bi se sva eventualna oštećenja, deformacije i neispravnosti na izvedenom cjevovodu mogle uočiti snimanjem i evidentirati izvješćem.</t>
  </si>
  <si>
    <t xml:space="preserve">Izvješće CCTV inspekcije se mora proanalizirati i pregledati zajedno s nadzornim inžinjerom i ako postoje nepravilnosti koje je potrebno sanirati, odnosno ako su izvješćem evidentirani kodovi prema normi HRN EN 13508-2/AC ili jednakovrijedna:
</t>
  </si>
  <si>
    <t xml:space="preserve">koji opisuju neispravnosti po uvjetu vodonepropusnosti, strukturalne stabilnosti ili osiguranja funkcionalnosti koje treba sanirati, Izvođač je dužan sanirati te nepravilnosti u cilju postizanja kvalitete ispravnosti izvedenog cjevovoda po sva tri uvjeta.
</t>
  </si>
  <si>
    <t>Po izvršenoj sanaciji potrebno je ispravnost cjevovoda dokazati ponovnom CCTV inspekcijom i izvješćem prema normi HRN EN 13508-2/AC ili jednakovrijedna:</t>
  </si>
  <si>
    <t>Sva te višekratne CCTV inspekcije/snimanja robot-kamerom sa izradom izvješća neće se posebno obračunavati, već svako drugo i daljnje snimanje kao i izrada izvješća ide na teret Izvoditelja radova.
Jedinična cijena stavke uključuje sav potreban rad, opremu i pomoćna sredstva za izvedbu opisanog rada i završno izvješće predano u najmanje 3 primjeraka i na CD-u, izdano i ovjereno od specijalizirane tvrtke /ispitivača koji je vršio CCTV inspekciju sukladno normi HRN EN 13508-2/AC ili jednakovrijedna:</t>
  </si>
  <si>
    <t>Svu horizontalnu signalizaciju izvesti prema važećem Pravilniku kao signalizaciju s pojačanim svojstvima vidljivosti i protukliznim slojem sa značajkama prema HRN EN 1436ili jednakovrijedna:</t>
  </si>
  <si>
    <t xml:space="preserve"> - postojanost P3, dnevna vidljivost Q2, noćna vidljivost  R2, vidljivost pri vlažnim uvjetima RW2 i pri kiši RR2, klasa otpornosti klizanja S1 (SRT ≥ 55).</t>
  </si>
  <si>
    <t>SEPARATOR LAKIH TEKUĆINA
Dobava, doprema i ugradnja sustava za separaciju naftnih derivata s eksternim mimotokom iz poliestera (GRP). 
Separatorski sustav ukupnog kapaciteta 400l/s, protoka kroz separator 40l/s.
Sustav se mora sastojati iz:
- razdjelnog i sabirnog okna;
- separatora s integriranom taložnicom.
Separator mora biti konstruiran, izrađen i testiran prema HRN EN 858 ili jednakovrijedna:</t>
  </si>
  <si>
    <t>dio 4-6, nazivne veličine NS40 (protoka 40l/s) s integriranom taložnicom kapaciteta 4.000lit. Učinkovitosti izdvajanja naftnih derivata mora biti klase I - naftnih derivata u izlaznoj vodi do 5mg/l.</t>
  </si>
  <si>
    <t>Separator mora imati koalescentni element koji se može za potrebe čišćenja i održavanja jednostavno izvaditi. Separator mora imati sigurnosni plovak tariran na spec. težinu naftnih derivata kao osiguranje od nekontroliranog odljeva izdvojenih derivata iz separatora.  Unutarnji elementi sustava trebaju biti izrađeni iz PEHD-a. Pristup sustavu treba biti u skladu s HRN EN 476 ili jednakovrijedna:</t>
  </si>
  <si>
    <t>Sve kao ACO OLEOPATOR G NS40/400 s EKSTERNIM MIMOTOKOM ili jednakovrijedan:</t>
  </si>
  <si>
    <r>
      <t xml:space="preserve">Dobava, doprema i istovar  na deponiju gradilišta,  </t>
    </r>
    <r>
      <rPr>
        <b/>
        <sz val="10"/>
        <rFont val="Arial"/>
        <family val="2"/>
        <charset val="238"/>
      </rPr>
      <t>vodovodnih cijevi od nodularnog lijeva (duktil) sukladno standardima HRN EN 545:2010 ili jednakovrijedna:</t>
    </r>
  </si>
  <si>
    <r>
      <t xml:space="preserve">Cijevi se proizvode s naglavkom i spajaju Tyton spojem uključujući </t>
    </r>
    <r>
      <rPr>
        <b/>
        <sz val="10"/>
        <rFont val="Arial"/>
        <family val="2"/>
        <charset val="238"/>
      </rPr>
      <t>Tyton brtvu od EPDM-a</t>
    </r>
    <r>
      <rPr>
        <sz val="10"/>
        <rFont val="Arial"/>
        <family val="2"/>
        <charset val="238"/>
      </rPr>
      <t>, za radni pritisak do max. 16 bara.</t>
    </r>
  </si>
  <si>
    <r>
      <t xml:space="preserve">Dobava, doprema i istovar na deponiju gradilišta, </t>
    </r>
    <r>
      <rPr>
        <b/>
        <sz val="10"/>
        <rFont val="Arial"/>
        <family val="2"/>
        <charset val="238"/>
      </rPr>
      <t xml:space="preserve">fazonskih komada i armatura od nodularnog lijeva (duktil) </t>
    </r>
    <r>
      <rPr>
        <sz val="10"/>
        <rFont val="Arial"/>
        <family val="2"/>
        <charset val="238"/>
      </rPr>
      <t>za izvedbu novog  vodovoda DN 150, 100, 80 kao i za izvedbu ogranaka prespoja na postojeći sustav, svi komadi i cijevi za nazivni pritisak od 16 bara,</t>
    </r>
    <r>
      <rPr>
        <b/>
        <sz val="10"/>
        <rFont val="Arial"/>
        <family val="2"/>
        <charset val="238"/>
      </rPr>
      <t xml:space="preserve"> </t>
    </r>
    <r>
      <rPr>
        <sz val="10"/>
        <rFont val="Arial"/>
        <family val="2"/>
        <charset val="238"/>
      </rPr>
      <t>sukladno normama HRN EN 545:2010 ili jednakovrijedna:</t>
    </r>
  </si>
  <si>
    <t>E-FLEX komad za spoj na postojeći vodovod ACC 200mm, DN 200 ili jednakovrijedan:</t>
  </si>
  <si>
    <t>istih ili boljih karakteristika.</t>
  </si>
  <si>
    <t>E-FLEX komad za spoj na postojeći vodovod DN 150mm ili jednakovrijedan:</t>
  </si>
  <si>
    <t>E-FLEX komad za spoj na postojeći vodovod DN 100mm ili jednakovrijedan:</t>
  </si>
  <si>
    <t>E-FLEX komad za spoj na postojeći vodovod DN 65mm ili jednakovrijedan:</t>
  </si>
  <si>
    <t>* Zasun kao V2-05 MIV DN 200mm ili jednakovrijedan:</t>
  </si>
  <si>
    <t>* Zasun kao V2-05 MIV DN 150mm ili jednakovrijedan:</t>
  </si>
  <si>
    <t>* Zasun kao V2-05 MIV DN 100mm ili jednakovrijedan:</t>
  </si>
  <si>
    <t>* Zasun kao V2-05 MIV DN 100mm bez ručnog kola ili jednakovrijedan:</t>
  </si>
  <si>
    <t>* Zasun kao V2-05 MIV DN 80mm bez ručnog kola ili jednakovrijedan:</t>
  </si>
  <si>
    <t>* Zasun kao V2-05 MIV DN 50mm bez ručnog kola ili jednakovrijedan:</t>
  </si>
  <si>
    <t xml:space="preserve"> Ulična kapa za ugradbenu garnituru V9-11, MIV ili jednakovrijedan:</t>
  </si>
  <si>
    <t>Ugradbena garnitura za armature Rd=1.25m kao V9-01 MIV ili jednakovrijedan:</t>
  </si>
  <si>
    <t>Materijal izrade: duktil nodularni lijev
Svijetli otvor: 600/600 (kvadratni)
Okvir poklopca: minimalno 840x840 mm
(kvadratna stopa okvira),
Visina okvira: minimalno 100 mm
Poklopac je u skladu s europskom normom EN 124 ili jednakovrijedna:</t>
  </si>
  <si>
    <t>Tlačna proba cjevovoda. 
Podjelu cjevovoda na probne dionice treba odrediti nadzorni inžinjer (ukoliko to nije projektom predviđeno). Ispitivanje mora vršiti akreditirani laboratorij osposobljen prema zahtjevima norme HRN EN ISO/IEC 17025 ili jednakovrijedna:</t>
  </si>
  <si>
    <t xml:space="preserve"> a sukladno normi Opskrbe vodom - zahtjevi za sustave i dijelove izvan zgrada HRN EN 805 ili jednakovrijedna:</t>
  </si>
  <si>
    <t>Ukoliko projektom nisu definirani uvjeti za tlačno ispitivanje, izvoditelj je dužan s ispitnim laboratorijem uskladiti „Zahtjev za tlačno ispitivanje“, koji je prilagođen zahtjevima HRN EN 805:2005 ili jednakovrijedna:</t>
  </si>
  <si>
    <t>U stavci je uključena potrebna voda i za višekratna ispitivanja, sve dok ispitivana dionica ne bude potpuno vodonepropusna.</t>
  </si>
  <si>
    <t> osigurati pripremu za glavno ispitivanje na pojedinim dionicama odnosno za skupno ispitivanje (pod pripremom se podrazumijeva: vodom ispunjena i odzračena ispitna dionica, izvršeno prethodno ispitivanje sa zadovoljavajućim rezultatima ispitivanja prema zahtjevima projekta ili prema HRNEN805:2005 ili jednakovrijedna:</t>
  </si>
  <si>
    <t>osigurati sigurne radne uvjete</t>
  </si>
  <si>
    <t> Ispitivanja vršiti do konačne uspješnosti tj. sve dok ispitivana dionica ne bude vodonepropusna sukladno odredbama iz HRN EN 805:2005 ili jednakovrijedna:</t>
  </si>
  <si>
    <t xml:space="preserve">Visinsko uklapanje poklopaca sa okvirom postojećih okana i zdenaca različitih komunalnih instalacija koji se nalaze u području zahvata. Stavka obuhvaća uklanjanje postojećih poklopaca sa okvirom, popravak oštećenih dijelova okna, betoniranje i ponovnu ugradnju poklopca na kotu određenu projektom. Uklapanje poklopaca okana ili ugradnju novih okvira i poklpaca određuje nadzorni inženjer u skladu s zahtjevima izgradnje-uređenja ulice. Obračun je po komadu. </t>
  </si>
  <si>
    <t>Rušenje s utovarom i odvozom šahtova ili gornjih dijelova šahtova koji ostaju izvan upotrebe, a koji se nalaze u zoni izvođenja radova za uređenje ulice. Rad obuhvaća rušenje okna, uklanjanje otpadnog materijala, utovar u prijevozna sredstva, prijevoz i zbrinjavanje otpadnog materijala na odlagalištu za tu vrstu materijala i zatrpavanje sitnim kamenim materijalom s zbijanjem, Ms ≥ 40 MN/m2. Obim rada obavlja se prema uputama i odredbi nadzornog inženjera. Procijenjeno uklanjanje tri okna. Obračun po komadu uklonjenog okna.</t>
  </si>
  <si>
    <t>Izrada hidroizolacije temelja objekta
Objekte uz koje se obnavlja nogostup ili kolnik treba zaštititi hidroizolacijom od toka vode iz tla prema kući. Hidroizolaciju izraditi premazivanjem površina betona temelja, koji dolaze u dodir sa tlom s dva sloja vrućeg bitumena. Ploha koja se premazuje mora biti ravna, čista i suha. Premazivanje se mora obavljati po suhom i toplom vremenu. Izradu i obim zaštite odrediti će nadzorni inženjer prema uvjetima na terenu. Predviđa se visina zaštite od 50-60 cm.  
Obračun po m2 premazane površine uključujući sav potreban rad i materijal.</t>
  </si>
  <si>
    <t xml:space="preserve">Izrada hidroizolacije podnožja objekata - sokla. Objekte uz koje se obnavlja nogostup ili kolnik treba zaštititi hidroizolacijom od utjecaja vode  prema kući. Donji dio fasade (sokla) obraditi cementnom temeljnom žbukom za podnožja u sloju debljine cca 1,5 cm. Prethodno je potrebno podlogu pripremiti na način da se sve pukotine i otvorene reške zatvore produžnim mortom. Čitavu površinu je potrebno otprašiti i nanijeti predšpric. Na rubovima i kutevima treba postaviti profile za žbukanje. Površinu završno obraditi filcanjem. Predviđa se visina zaštite od 40 cm. Obračun po m2  ožbukanog zida.Obim radova i tip sokla odrediti će nadzorni inženjer u suradnji s investitorom i s vlasnicima objekata. </t>
  </si>
  <si>
    <t xml:space="preserve">
Popravak fasada
Na mjestima gdje zbog radova nastanu oštećenja fasade, fasade će se obnoviti prema tipu i vrsti postojeće fasade. Rad obuhvaća čišćenje postojećeg dijela fasade koji treba obnoviti te dobavu materijala, prijevoze, sva sredstva za rad  i izradu  fasade do potpunog dovršenja rada. Obim radova i tip fasade odrediti će nadzorni inženjer u suradnji s investitorom i s vlasnicima objekata.
Obračun po m2  obnovljene fasade.
</t>
  </si>
  <si>
    <t>Materijal za horizontalnu signalizaciju je boja ili drugi trajni materijal koji mora imati retroreflektivna svojstva prema normi HRN Z.S2.240 ili jednakovrijedna:</t>
  </si>
  <si>
    <t xml:space="preserve">s koeficijentom retrorefleksije klase I. Radovi se izvode i Obračunavaju prema Općim uvjetima za radove na cestama OTU knjiga VI, st. 9-02  </t>
  </si>
  <si>
    <t>Izrada pune rubne crte bijele boje, s retroreflektivnim zrncima klase II, širine 10 cm. Oznake na kolniku izvode se prema projektu u skladu s važećim Pravilnikom o prometnim znakovima, opremi i signalizaciji na cestama i važećim hrvatskim normama koje reguliraju to područje, HRN 1436, ili jednakovrijedna:</t>
  </si>
  <si>
    <t>Izrada isprekidane rubne crte bijele boje, punog/praznog polja 1/1 m, s retroreflektivnim zrncima klase II, širine 10 cm. Oznake na kolniku izvode se prema projektu te u skladu s važećim Pravilnikom o prometnim znakovima, opremi i signalizaciji na cestama i važećim hrvatskim normama koje reguliraju to područje HRN 1436 ili jednakovrijedna:.</t>
  </si>
  <si>
    <t>U cijenu ulazi sav rad, materijal prijevoz i sve ostalo što je potrebno za
potpuni dovršetak posla uključujući potrebna ispitivanja kakvoće materijala i rada. Obračun je po m1 izvedenih oznaka. Izvedba, kontrola
kakvoće i obračun prema OTU 9-02 i 9-02.1.</t>
  </si>
  <si>
    <t>Izrada pune razdjelne crte bijele boje, s retroreflektivnim zrncima klase II, širine 10 cm. Oznake na kolniku izvode se prema projektu u skladu s važećim Pravilnikom o prometnim znakovima, opremi i signalizaciji na cestama i važećim hrvatskim normama koje reguliraju to područje HRN 1436 ili jednakovrijedna:</t>
  </si>
  <si>
    <t>Izrada pune crte za zaustavljanje (H11) bijele boje s retroreflektivnim zrncima klase II, širine 50 cm. Oznake na kolniku izvode se prema
projektu te u skladu s važećim Pravilnikom o prometnim znakovima, opremi i signalizaciji na cestama i važećim hrvatskim normama koje reguliraju to područje HRN 1436 ili jednakovrijedna:</t>
  </si>
  <si>
    <t>U cijenu ulazi sav rad, materijal prijevoz i sve ostalo što je potrebno za potpuni dovršetak posla uključujući potrebna ispitivanja kakvoće materijala i rada. Obračun je po m1 izvedenih oznaka. Izvedba, kontrola kakvoće i obračun prema OTU 9-02 i 9-02.2</t>
  </si>
  <si>
    <t>Izrada isprekidane crte za zaustavljanje (H12) bijele boje s retroreflektivnim zrncima klase II, širine 50 cm. Oznake na kolniku izvode se prema projektu te u skladu s važećim Pravilnikom o prometnim znakovima, opremi i signalizaciji na cestama i važećim hrvatskim normama koje reguliraju to područje HRN 1436 ili jednakovrijedna:</t>
  </si>
  <si>
    <t>Izrada natpisa "STOP" (H38) bijele boje s retroreflektivnim zrncima klase II, visine slova 1,6 m. Oznake na kolniku izvode se prema projektu te u skladu s važećim Pravilnikom o prometnim znakovima, opremi i signalizaciji na cestama i važećim hrvatskim normama koje reguliraju to područje HRN 1436 ili jednakovrijedna:</t>
  </si>
  <si>
    <t>U cijenu ulazi sav rad, materijal prijevoz i sve ostalo što je potrebno za potpuni dovršetak posla uključujući potrebna ispitivanja kakvoće materijala i rada. Obračun je po komadu izvedenih oznaka. Izvedba, kontrola
kakvoće i obračun prema OTU 9-02 i 9-02.3.</t>
  </si>
  <si>
    <t>U cijenu ulazi sav rad, materijal prijevoz i sve ostalo što je potrebno za potpuni dovršetak posla uključujući potrebna
ispitivanja kakvoće materijala i rada. Obračun je po m2 izvedenih oznaka. Izvedba, kontrola kakvoće i obračun prema OTU 9-02 i 9-02.2.</t>
  </si>
  <si>
    <t>Izrada strelica za označavanje jednog  smjera kretanja (H20) i za dva smjera (H21 i H22) bijele boje s retroreflektivnim zrncima klase II.
Oznake na kolniku izvode se prema projektu te u skladu s važećim Pravilnikom o prometnim znakovima, opremi i signalizaciji na cestama i važećim hrvatskim normama koje reguliraju to
područje HRN 1436 ili jednakovrijedna:</t>
  </si>
  <si>
    <t>U cijenu ulazi sav rad, materijal prijevoz i sve ostalo što je potrebno za potpuni dovršetak posla uključujući potrebna
ispitivanja kakvoće materijala i rada. Obračun je po kom izvedenih oznaka. Izvedba, kontrola kakvoće i obračun prema OTU 9-02 i 9-02.2.</t>
  </si>
  <si>
    <t>Izrada strelica za označavanje dva smjera kretanja (H21 i H22) bijele boje s retroreflektivnim zrncima klase II. Oznake na kolniku izvode se prema projektu te u skladu s važećim Pravilnikom o prometnim znakovima, opremi i signalizaciji na cestama i važećim hrvatskim normama koje reguliraju to
područje HRN 1436 ili jednakovrijedna:</t>
  </si>
  <si>
    <t xml:space="preserve">Izrada oznaka za okomita parkirališna mjesta, dimenzija 2,5 m x 4,50 m, ( H62 ), crtom širine 10 cm bijele boje  s retroreflektivnim zrncima klase II. Oznake na kolniku izvode se prema projektu te u skladu s važećim Pravilnikom o prometnim znakovima, opremi i signalizaciji na cestama i važećim hrvatskim normama koje reguliraju to područje HRN 1436 ili jednakovrijedna:
</t>
  </si>
  <si>
    <t xml:space="preserve">U cijenu ulazi sav rad, materijal prijevoz i sve ostalo što je potrebno za potpuni dovršetak posla uključujući potrebna ispitivanja kakvoće materijala i rada. Obračun je po m2 izvedenih oznaka. Izvedba, kontrola kakvoće i obračun prema OTU 9-02 i 9-02.2.
</t>
  </si>
  <si>
    <t>Izrada oznaka na kolniku H57 na mjestima suženja kolnika, kod znakova B39. Oznaka se izrađuje crtom širine 10 cm žute boje s retroreflektivnim zrncima klase II. Oznaka se radi na površini kolnika 2,5 x 30 m. Oznake na kolniku izvode se prema važećem Pravilniku o prometnim znakovima, opremi i signalizaciji na cestama i važećim hrvatskim normama koje reguliraju to područje HRN 1436 ili jednakovrijedna:</t>
  </si>
  <si>
    <t>U cijenu ulazi sav rad, materijal prijevoz i sve ostalo što je potrebno za potpuni dovršetak posla uključujući potrebna ispitivanja kakvoće materijala i rada. Obračun je po kom izvedenih oznaka. Izvedba, kontrola kakvoće i obračun prema OTU 9-02 i 9-02.2.</t>
  </si>
  <si>
    <t>Prometni znak  PZ C21  veličine 60x60 cm i prometni znak PZ C02,  veličine 60x60 cm ,izrađeni od retroreflektivne folije klase II. Znakovi se izrađuju s folijom "High Intensity" na aluminijskoj podlozi debljine 3 mm s pojačanim okvirom. Montiraju se na FeZn stup promjera 60,3 mm, duljine 4,15 m koji se postavlja u betonski temelj od betona C 20/25. Znakove izraditi prema Pravilniku o prometnim znakovima, signalizaciji i opremi na cestama (NN 155/05) i hrvatskim normama koje se odnosi na ovo područje radova HRN EN 12899. ili jednakovrijedna:</t>
  </si>
  <si>
    <t>Izvedba i kontrola kakvoće prema OTU 9.01 i 9.01.2.</t>
  </si>
  <si>
    <t>Prometni znak  PZ C02  veličine 60x60 cm i  prometni znak  PZ B61, promjera 60 cm, izrađeni od retroreflektivne folije klase II. Znakovi se izrađuju s folijom "High Intensity" na aluminijskoj podlozi debljine 3 mm s pojačanim okvirom. Montiraju se na FeZn stup promjera 60,3 mm, duljine 4,15 m koji se postavlja u betonski temelj od betona C 20/25. Znakove izraditi prema Pravilniku o prometnim znakovima, signalizaciji i opremi na cestama (NN 155/05) i hrvatskim normama koje se odnosi na ovo područje radova HRN EN 12899. ili jednakovrijedna</t>
  </si>
  <si>
    <t>Prometni znak  PZ A32  veličine 60 cm, i PZ C06 izrađeni od retroreflektivne folije klase II. Znakovi se izrađuju s folijom "High Intensity" na aluminijskoj podlozi debljine 3 mm s pojačanim okvirom. Montiraju  se na FeZn stup promjera 60,3 mm, duljine 4,33 m koji se postavlja u betonski temelj od betona C 20/25. Znakove izraditi prema Pravilniku o prometnim znakovima, signalizaciji i opremi na cestama (NN 155/05) i hrvatskim normama koje se odnosi na ovo područje radova HRN EN 12899. ili jednakovrijedna:</t>
  </si>
  <si>
    <t>Prometni znak  PZ B39 promjera 60 cm i dopunska ploča PZ E03 i ispisom 30m i strelicama i nestandarni znak s bijelim slovima na crvenoj podlozi s  ispisom "VATROGASNI PROLAZ", 30 x 60 cm, izrađeni od retroreflektivne folije klase II. Znak se izrađuje s folijom "High Intensity" na aluminijskoj podlozi debljine 3 mm s pojačanim okvirom. Montira se na FeZn stup promjera 60,3 mm, duljine 4,15 m koji se postavlja u betonski temelj od betona C 20/25. Znakove izraditi prema Pravilniku o prometnim znakovima, signalizaciji i opremi na cestama (NN 155/05) i hrvatskim normama koje se odnosi na ovo područje radova HRN EN 12899. ili jednakovrijedna:</t>
  </si>
  <si>
    <t>Prometni znak  PZ B39 promjera 60 cm i dopunska ploča PZ E03 i ispisom 40m i strelicama i  i nestandarni znak s bijelim slovima na crvenoj podlozi s  ispisom "VATROGASNI PROLAZ", 30 x 60 cm,  izrađeni od retroreflektivne folije klase II. Znak se izrađuje s folijom "High Intensity" na aluminijskoj podlozi debljine 3 mm s pojačanim okvirom. Montira se na FeZn stup promjera 60,3 mm, duljine 4,15 m koji se postavlja u betonski temelj od betona C 20/25. Znakove izraditi prema Pravilniku o prometnim znakovima, signalizaciji i opremi na cestama (NN 155/05) i hrvatskim normama koje se odnosi na ovo područje radova HRN EN 12899. ili jednakovrijedna:</t>
  </si>
  <si>
    <t>Prometni znak  PZ K16 veličine 20x100 cm, izrađen od retroreflektivne folije klase II. Znak se izrađuje s folijom "High Intensity" na aluminijskoj podlozi debljine 3 mm s pojačanim okvirom. Montira se na FeZn stup promjera 60,3 mm, duljine 2,00 m koji se postavlja u betonski temelj od betona C 20/25. Znakove izraditi prema Pravilniku o prometnim znakovima, signalizaciji i opremi na cestama (NN 155/05) i hrvatskim normama koje se odnosi na ovo područje radova HRN EN 12899. ili jednakovrijedna:</t>
  </si>
  <si>
    <t>Prometni znak  PZ K15 veličine 20x100 cm, izrađen od retroreflektivne folije klase II. Znak se izrađuje s folijom "High Intensity" na aluminijskoj podlozi debljine 3 mm s pojačanim okvirom. Montira se na FeZn stup promjera 60,3 mm, duljine 2,00 m koji se postavlja u betonski temelj od betona C 20/25. Znakove izraditi prema Pravilniku o prometnim znakovima, signalizaciji i opremi na cestama (NN 155/05) i hrvatskim normama koje se odnosi na ovo područje radova HRN EN 12899. ili jednakovrijedna:</t>
  </si>
  <si>
    <t>Prometni znak  PZ B07 promjera 60 cm, PZ C06, veličine 60x60 cm i dopunska ploča PZ E03 veličine 60X30 cm  i ispisom 80m i strelicama, izrađeni od retroreflektivne folije klase II. Znak se izrađuje s folijom "High Intensity" na aluminijskoj podlozi debljine 3 mm s pojačanim okvirom. Montira se na FeZn stup promjera 60,3 mm, duljine 4,45 m koji se postavlja u betonski temelj od betona C 20/25. Znakove izraditi prema Pravilniku o prometnim znakovima, signalizaciji i opremi na cestama (NN 155/05) i hrvatskim normama koje se odnosi na ovo područje radova HRN EN 12899. ili jednakovrijedna:</t>
  </si>
  <si>
    <t>Postavljanje prometnog zrcala  PZ K45, promjera 80 cm. Prometno zrcalo se montira na FeZn stup promjera 63,5 mm, duljine 3,75 m, koji se ugrađuje u betonski temelj od betona C 20/25. Prometno zrcalo treba biti izrađeno i postavljeno prema Pravilniku o prometnim znakovima, signalizaciji i opremi na cestama (NN 155/05) i hrvatskim normama koje se odnosi na ovo područje radova HRN EN 12899. ili jednakovrijedna:</t>
  </si>
  <si>
    <t>Prometni znak  PZ C04 promjera 60 cm, izrađen od retroreflektivne folije klase II. Znak se izrađuje s folijom "High Intensity" na aluminijskoj podlozi debljine 3 mm s pojačanim okvirom. Montira se na FeZn stup promjera 60,3 mm, duljine 3,55 m koji se postavlja u betonski temelj od betona C 20/25. Znakove izraditi prema Pravilniku o prometnim znakovima, signalizaciji i opremi na cestama (NN 155/05) i hrvatskim normama koje se odnosi na ovo područje radova HRN EN 12899. ili jednakovrijedna:</t>
  </si>
  <si>
    <t>Prometni znak  PZ C06 veličine 60x60 cm, izrađen od retroreflektivne folije klase II. Znak se izrađuje s folijom "High Intensity" na aluminijskoj podlozi debljine 3 mm s pojačanim okvirom. Montira se na FeZn stup promjera 60,3 mm, duljine 3,55 m koji se postavlja u betonski temelj od betona C 20/25. Znakove izraditi prema Pravilniku o prometnim znakovima, signalizaciji i opremi na cestama (NN 155/05) i hrvatskim normama koje se odnosi na ovo područje radova HRN EN 12899. ili jednakovrijedna:</t>
  </si>
  <si>
    <t>Prometni znak  PZ B04 promjera 60 cm, izrađen od retroreflektivne folije klase II. Znak se izrađuje s folijom "High Intensity" na aluminijskoj podlozi debljine 3 mm s pojačanim okvirom. Montira se na FeZn stup promjera 60,3 mm, duljine 3,55 m koji se postavlja u betonski temelj od betona C 20/25. Znakove izraditi prema Pravilniku o prometnim znakovima, signalizaciji i opremi na cestama (NN 155/05) i hrvatskim normama koje se odnosi na ovo područje radova HRN EN 12899. ili jednakovrijedna:</t>
  </si>
  <si>
    <t>Postavljanje prometnog znaka PZ C07, veličine 25x100 cm i prometnog zrcala  PZ K45, promjera 80 cm. Znak i zrcalo montiraju se  na FeZn stup promjera 63,5 mm, duljine 4,00 m, koji se ugrađuje u betonski temelj od betona C 20/25. Prometno zrcalo i znak trebaju  biti izrađeni i postavljeni prema Pravilniku o prometnim znakovima, signalizaciji i opremi na cestama (NN 155/05) i hrvatskim normama koje se odnosi na ovo područje radova HRN EN 12899. ili jednakovrijedna:</t>
  </si>
  <si>
    <t>Prometni znak  PZ A26  veličine 60 cm i prometni znak PZ E01,  veličine 60x30 cm , s natpisom "30 m",izrađeni od retroreflektivne folije klase II. Znakovi se izrađuju s folijom "High Intensity" na aluminijskoj podlozi debljine 3 mm s pojačanim okvirom. Montiraju se na FeZn stup promjera 60,3 mm, duljine 4,05 m koji se postavlja u betonski temelj od betona C 20/25. Znakove izraditi prema Pravilniku o prometnim znakovima, signalizaciji i opremi na cestama (NN 155/05) i hrvatskim normama koje se odnosi na ovo područje radova HRN EN 12899. ili jednakovrijedna:</t>
  </si>
  <si>
    <t>Prometni znak  PZ B02  promjera 60 cm,  prometni znak PZ E36,  veličine 60x60 cm i s druge strane znak PZ B04 promjera 60 cm, izrađeni od retroreflektivne folije klase II. Znakovi se izrađuju s folijom "High Intensity" na aluminijskoj podlozi debljine 3 mm s pojačanim okvirom. Montiraju se na FeZn stup promjera 60,3 mm, duljine 4,15 m koji se postavlja u betonski temelj od betona C 20/25. Znakove izraditi prema Pravilniku o prometnim znakovima, signalizaciji i opremi na cestama (NN 155/05) i hrvatskim normama koje se odnosi na ovo područje radova HRN EN 12899. ili jednakovrijedna:</t>
  </si>
  <si>
    <t>Prometni znak  PZ B02 promjera  60 cm, izrađen od retroreflektivne folije klase II. Znak se izrađuje s folijom "High Intensity" na aluminijskoj podlozi debljine 3 mm s pojačanim okvirom. Montira se na FeZn stup promjera 60,3 mm, duljine 3,55 m koji se postavlja u betonski temelj od betona C 20/25. Znakove izraditi prema Pravilniku o prometnim znakovima, signalizaciji i opremi na cestama (NN 155/05) i hrvatskim normama koje se odnosi na ovo područje radova HRN EN 12899. ili jednakovrijedna:</t>
  </si>
  <si>
    <t>Postavljanje postojećeg prometnog zrcala  PZ K44, veličine 100x 80 cm. Prometno zrcalo se montira na FeZn stup promjera 63,5 mm, duljine 3,75 m, koji se ugrađuje u betonski temelj od betona C 20/25. Prometno zrcalo treba biti izrađeno i postavljeno prema Pravilniku o prometnim znakovima, signalizaciji i opremi na cestama (NN 155/05) i hrvatskim normama koje se odnosi na ovo područje radova HRN EN 12899. ili jednakovrijedna:</t>
  </si>
  <si>
    <t>Prometni znak  PZ C02  veličine  60 x 60 cm,  izrađen od retroreflektivne folije klase II. Znak se izrađuje s folijom "High Intensity" na aluminijskoj podlozi debljine 3 mm s pojačanim okvirom. Montiraju se na FeZn stup promjera 60,3 mm, duljine 3,55 m koji se postavlja u betonski temelj od betona C 20/25. Znakove izraditi prema Pravilniku o prometnim znakovima, signalizaciji i opremi na cestama (NN 155/05) i hrvatskim normama koje se odnosi na ovo područje radova HRN EN 12899. ili jednakovrijedna:</t>
  </si>
  <si>
    <t>Ponovno postavljanje prometnih znakova  PZ B39 promjera 60 cm i prometni znak PZ E07  veličine 60x30 cm, izrađeni od retroreflektivne folije klase II. Znakovi se izrađuju s folijom "High Intensity" na aluminijskoj podlozi debljine 3 mm s pojačanim okvirom. Montiraju se na FeZn stup promjera 60,3 mm, duljine 3,85 m koji se postavlja u betonski temelj od betona C 20/25. Znakove izraditi prema Pravilniku o prometnim znakovima, signalizaciji i opremi na cestama (NN 155/05) i hrvatskim normama koje se odnosi na ovo područje radova HRN EN 12899. ili jednakovrijedna:</t>
  </si>
  <si>
    <t>Ponovno postavljanje prometnog znaka  PZ B29 promjera 60 cm i PZ B02, promjera 60 cm, izrađeni  etroreflektivne folije klase II. Znakovi se izrađuju s folijom "High Intensity" na aluminijskoj podlozi debljine 3 mm s pojačanim okvirom. Montiraju se na FeZn stup promjera 60,3 mm, duljine 3,55 m koji se postavlja u betonski temelj od betona C 20/25. Znakove izraditi prema Pravilniku o prometnim znakovima, signalizaciji i opremi na cestama (NN 155/05) i hrvatskim normama koje se odnosi na ovo područje radova HRN EN 12899. ili jednakovrijedna:</t>
  </si>
  <si>
    <t>Prometni znak  PZ C35 veličine 60x60 cm i PZ E07, veličine 30x60 cm, s tekstom: "Rezervirano za vozila POLICIJE", izrađeni od retroreflektivne folije klase II. Znak se izrađuje s folijom "High Intensity" na aluminijskoj podlozi debljine 3 mm s pojačanim okvirom. Montira se na FeZn stup promjera 60,3 mm, duljine 3,85 m koji se postavlja u betonski temelj od betona C 20/25. Znakove izraditi prema Pravilniku o prometnim znakovima, signalizaciji i opremi na cestama (NN 155/05) i hrvatskim normama koje se odnosi na ovo područje radova HRN EN 12899. ili jednakovrijedna:</t>
  </si>
  <si>
    <t>Prometni znak  PZ B02 promjera 60 cm i PZ B51 promjera 60 cm, izrađeni od retroreflektivne folije klase II. Znakovi se izrađuju s folijom "High Intensity" na aluminijskoj podlozi debljine 3 mm s pojačanim okvirom. Montira se na FeZn stup promjera 60,3 mm, duljine 4,15 m koji se postavlja u betonski temelj od betona C 20/25. Znakove izraditi prema Pravilniku o prometnim znakovima, signalizaciji i opremi na cestama (NN 155/05) i hrvatskim normama koje se odnosi na ovo područje radova HRN EN 12899. ili jednakovrijedna:</t>
  </si>
  <si>
    <t xml:space="preserve">U cijenu ulazi sav rad, materijal prijevoz i sve ostalo što je potrebno za potpuni dovršetak posla uključujući potrebna ispitivanja kakvoće materijala i rada. Obračun je po m1 izvedenih oznaka. Izvedba, kontrola kakvoće i obračun prema OTU 902 i 9-02.1.
</t>
  </si>
  <si>
    <t>Izrada isprekidane razdjelne crte bijele boje, punog/praznog polja 1/1 m, s retroreflektivnim zrncima klase II, širine 10 cm. Oznake na kolniku izvode se prema projektu te u skladu s važećim Pravilnikom o prometnim znakovima, opremi i signalizaciji na cestama i važećim hrvatskim normama koje reguliraju to područje HRN 1436 ili jednakovrijedna:</t>
  </si>
  <si>
    <t>U cijenu ulazi sav rad, materijal prijevoz i sve ostalo što je potrebno za potpuni dovršetak posla uključujući potrebna ispitivanja kakvoće materijala i rada. Obračun je po m1 izvedenih oznaka. Izvedba, kontrola kakvoće i obračun prema OTU 902 i 9-02.1.</t>
  </si>
  <si>
    <t>Izrada pješačkog prijelaza (H18) bijele boje s retroreflektivnim zrncima klase II, širine 3,0 - 4,0 m, širine trake, puno/prazno polje 0,5/0,5 m. Oznake na kolniku izvode se prema projektu te u skladu s važećim Pravilnikom o prometnim znakovima, opremi i signalizaciji na cestama i važećim hrvatskim normama koje reguliraju to područje HRN 1436 ili jednakovrijedna:</t>
  </si>
  <si>
    <t>Nabava, prijevoz i postavljanje stupića za osiguranje prohodnosti i slobodnog profila ceste te osiguranje nesmetanog ulaza u objekte uz cestu. Stupiće treba postaviti u suradnji i uz odobrenje službe za promet gradske uprave.
Stupići su od aluminijske legure. Stupići su profilirani na način da odgovaraju postavljanju u gradskim jezgrama. Visina stupića je 85 cm. 
Stupići se mogu postaviti kao fiksni i sa bravom tako da se mogu vaditi po potrebi na određenim pozicijama. Stupići se postavljaju u skladu s projektom prometne signalizacije ili prema odluci gradske službe te u skladu s Pravilnikom o prometnim znakovima, opremi i signalizaciji na cestama i važećim hrvatskim normama koje reguliraju to područje. U cijeni je uključena dobava i postava stupića, svi prijevozi i prijenosi sa skladištenjem te sav rad i materijal za ugradnju prema uvjetima iz projekta, odnodno prema preporukama proizvođaća. Obračun je po komadu ugrađenih stupića.</t>
  </si>
  <si>
    <t>Prometni znak  PZ A32 veličine 60 cm i prometni znak PZ C21, s ispisom 30, veličine 60x60 cm, izrađeni od retroreflektivne folije klase II. Znakovi se izrađuju s folijom "High Intensity" na aluminijskoj podlozi debljine 3 mm s pojačanim okvirom. Montiraju se na FeZn stup promjera 60,3 mm, duljine 4,33 m koji se postavlja u betonski temelj od betona C 20/25. Znakove izraditi prema Pravilniku o prometnim znakovima, signalizaciji i opremi na cestama (NN 155/05) i hrvatskim normama koje se odnosi na ovo područje radova HRN EN 12899. ili jednakovrijedna:</t>
  </si>
  <si>
    <t>Prometni znak  PZ A26 veličine 60 cm i s druge strane PZ B04 promjera 60 cm, izrađen od retroreflektivne folije klase II. Znak se izrađuje s folijom "High Intensity" na aluminijskoj podlozi debljine 3 mm s pojačanim okvirom. Montira se na FeZn stup promjera 60,3 mm, duljine 3,75 m koji se postavlja u betonski temelj od betona C 20/25. Znakove izraditi prema Pravilniku o prometnim znakovima, signalizaciji i opremi na cestama (NN 155/05) i hrvatskim normama koje se odnosi na ovo područje radova HRN EN 12899. ili jednakovrijedna:</t>
  </si>
  <si>
    <t>U slučaju nuđenja drugog tipa (jednakovrijednih) proizvoda (svjetiljki) ponuditelj je dužan dostaviti dokaz (proračun) o zadovoljavanju svjetlotehničkih karakteristika. Proračun je potrebno dostaviti u papirnatom i elektronskom obliku (CD ili DVD), tj. u originalnom obliku datoteke proračuna u kojem je izrađen (Dialux ili Relux). Proračun u papirnatom obliku treba biti ovjeren od strane ovlaštenog inženjera elektrotehnike. Uz proračun potrebno je dostaviti i svjetlotehničke krivulje ponuđenih svjetiljki u elektronskom obliku. Svjetlotehničke krivulje moraju biti javno dostupne na službenim stranicama proizvođača svjetiljaka kako bi investitor mogao provjeriti da li ponuđena svjetiljka zadovoljava tražene kriterije. Iz navedenog treba biti razvidno da nuđena svjetiljka zadovoljava tražene svijetlotehničke vrijednosti prema zahtjevima koji slijede:
Klasa rasvjetljenosti prema HR-EN 13201: 2016
- prometnica M4
- tip obloge prometnice prema CIE R3, q0: 0,070
- širina prometnice: 5,5m
- broj kolnih traka: 2
- jednostrano postavljeni stupovi
- udaljenost optičke osi svjetiljke od ruba kolnika: -0,5m
- međurazmak rasvjetnih stupova: 41,5m
- visina montaže svjetiljke: 8m
- nagib svjetljke: 0°
- faktor održavanja: 0,8</t>
  </si>
  <si>
    <t>Okvirna količina</t>
  </si>
  <si>
    <t>Ispitivanje instalacije jake struje u skladu sa normom HRN HD 60364-6 ili jednakovrijedna:</t>
  </si>
  <si>
    <t>uključujući ispitivanje zaštite od električnog udara i otpora izolacije, te izdavanje zapisnika o ispitivanju.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</si>
</sst>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00\ [$kn-41A]_-;\-* #,##0.00\ [$kn-41A]_-;_-* &quot;-&quot;??\ [$kn-41A]_-;_-@_-"/>
    <numFmt numFmtId="166" formatCode="#,##0.00_ ;\-#,##0.00\ "/>
    <numFmt numFmtId="167" formatCode="#.00"/>
    <numFmt numFmtId="168" formatCode="#,##0.00\ &quot;kn&quot;"/>
  </numFmts>
  <fonts count="67">
    <font>
      <sz val="10"/>
      <name val="Arial"/>
      <charset val="238"/>
    </font>
    <font>
      <sz val="11"/>
      <color theme="1"/>
      <name val="Calibri"/>
      <family val="2"/>
      <charset val="238"/>
      <scheme val="minor"/>
    </font>
    <font>
      <sz val="11"/>
      <color theme="1"/>
      <name val="Calibri"/>
      <family val="2"/>
      <charset val="238"/>
      <scheme val="minor"/>
    </font>
    <font>
      <sz val="10"/>
      <color theme="1"/>
      <name val="Tahoma"/>
      <family val="2"/>
      <charset val="238"/>
    </font>
    <font>
      <sz val="10"/>
      <name val="Arial"/>
      <family val="2"/>
      <charset val="238"/>
    </font>
    <font>
      <b/>
      <sz val="10"/>
      <name val="Tahoma"/>
      <family val="2"/>
      <charset val="238"/>
    </font>
    <font>
      <sz val="10"/>
      <name val="Tahoma"/>
      <family val="2"/>
      <charset val="238"/>
    </font>
    <font>
      <sz val="10"/>
      <name val="Tahoma"/>
      <family val="2"/>
    </font>
    <font>
      <b/>
      <sz val="10"/>
      <color indexed="8"/>
      <name val="Tahoma"/>
      <family val="2"/>
    </font>
    <font>
      <b/>
      <sz val="10"/>
      <name val="Tahoma"/>
      <family val="2"/>
    </font>
    <font>
      <sz val="10"/>
      <color theme="1"/>
      <name val="Tahoma"/>
      <family val="2"/>
      <charset val="238"/>
    </font>
    <font>
      <b/>
      <sz val="10"/>
      <color theme="1"/>
      <name val="Tahoma"/>
      <family val="2"/>
      <charset val="238"/>
    </font>
    <font>
      <sz val="9"/>
      <color theme="1"/>
      <name val="Tahoma"/>
      <family val="2"/>
      <charset val="238"/>
    </font>
    <font>
      <sz val="11"/>
      <name val="Times New Roman CE"/>
      <charset val="238"/>
    </font>
    <font>
      <vertAlign val="superscript"/>
      <sz val="10"/>
      <color theme="1"/>
      <name val="Tahoma"/>
      <family val="2"/>
      <charset val="238"/>
    </font>
    <font>
      <sz val="11"/>
      <name val="Tahoma"/>
      <family val="2"/>
      <charset val="238"/>
    </font>
    <font>
      <b/>
      <sz val="12"/>
      <name val="Tahoma"/>
      <family val="2"/>
      <charset val="238"/>
    </font>
    <font>
      <b/>
      <sz val="11"/>
      <name val="Tahoma"/>
      <family val="2"/>
      <charset val="238"/>
    </font>
    <font>
      <b/>
      <sz val="10"/>
      <color indexed="8"/>
      <name val="Tahoma"/>
      <family val="2"/>
      <charset val="238"/>
    </font>
    <font>
      <sz val="10"/>
      <color rgb="FFFF0000"/>
      <name val="Tahoma"/>
      <family val="2"/>
    </font>
    <font>
      <sz val="10"/>
      <color theme="1"/>
      <name val="Arial"/>
      <family val="2"/>
      <charset val="238"/>
    </font>
    <font>
      <b/>
      <sz val="11"/>
      <color theme="1"/>
      <name val="Calibri"/>
      <family val="2"/>
      <charset val="238"/>
      <scheme val="minor"/>
    </font>
    <font>
      <sz val="11"/>
      <name val="Arial CE"/>
      <charset val="238"/>
    </font>
    <font>
      <b/>
      <sz val="10"/>
      <name val="Arial CE"/>
      <charset val="238"/>
    </font>
    <font>
      <sz val="10"/>
      <name val="Arial CE"/>
      <charset val="238"/>
    </font>
    <font>
      <b/>
      <sz val="10"/>
      <name val="Arial CE"/>
      <family val="2"/>
      <charset val="238"/>
    </font>
    <font>
      <sz val="12"/>
      <color rgb="FF222222"/>
      <name val="Arial"/>
      <family val="2"/>
      <charset val="238"/>
    </font>
    <font>
      <b/>
      <sz val="10"/>
      <name val="Arial"/>
      <family val="2"/>
      <charset val="238"/>
    </font>
    <font>
      <vertAlign val="superscript"/>
      <sz val="10"/>
      <name val="Arial"/>
      <family val="2"/>
      <charset val="238"/>
    </font>
    <font>
      <b/>
      <sz val="11"/>
      <name val="Arial CE"/>
      <family val="2"/>
      <charset val="238"/>
    </font>
    <font>
      <b/>
      <i/>
      <sz val="11"/>
      <name val="Arial CE"/>
      <family val="2"/>
      <charset val="238"/>
    </font>
    <font>
      <b/>
      <sz val="11"/>
      <name val="Arial CE"/>
      <charset val="238"/>
    </font>
    <font>
      <b/>
      <sz val="12"/>
      <name val="Arial"/>
      <family val="2"/>
      <charset val="238"/>
    </font>
    <font>
      <b/>
      <i/>
      <u/>
      <sz val="14"/>
      <name val="Arial"/>
      <family val="2"/>
      <charset val="238"/>
    </font>
    <font>
      <b/>
      <sz val="18"/>
      <name val="Arial"/>
      <family val="2"/>
      <charset val="238"/>
    </font>
    <font>
      <sz val="18"/>
      <name val="Arial"/>
      <family val="2"/>
      <charset val="238"/>
    </font>
    <font>
      <b/>
      <sz val="22"/>
      <name val="Arial"/>
      <family val="2"/>
      <charset val="238"/>
    </font>
    <font>
      <sz val="22"/>
      <name val="Arial"/>
      <family val="2"/>
      <charset val="238"/>
    </font>
    <font>
      <b/>
      <i/>
      <sz val="11"/>
      <name val="Arial"/>
      <family val="2"/>
      <charset val="238"/>
    </font>
    <font>
      <i/>
      <sz val="16"/>
      <name val="Arial"/>
      <family val="2"/>
      <charset val="238"/>
    </font>
    <font>
      <i/>
      <sz val="10"/>
      <name val="Arial"/>
      <family val="2"/>
      <charset val="238"/>
    </font>
    <font>
      <sz val="11"/>
      <name val="Arial"/>
      <family val="2"/>
      <charset val="238"/>
    </font>
    <font>
      <b/>
      <i/>
      <sz val="16"/>
      <name val="Arial"/>
      <family val="2"/>
      <charset val="238"/>
    </font>
    <font>
      <b/>
      <sz val="14"/>
      <name val="Arial"/>
      <family val="2"/>
      <charset val="238"/>
    </font>
    <font>
      <sz val="12"/>
      <name val="Arial"/>
      <family val="2"/>
      <charset val="238"/>
    </font>
    <font>
      <sz val="10"/>
      <name val="Arial"/>
      <family val="2"/>
    </font>
    <font>
      <b/>
      <sz val="10"/>
      <color indexed="8"/>
      <name val="Arial"/>
      <family val="2"/>
      <charset val="238"/>
    </font>
    <font>
      <sz val="10"/>
      <color indexed="8"/>
      <name val="Arial"/>
      <family val="2"/>
      <charset val="238"/>
    </font>
    <font>
      <vertAlign val="superscript"/>
      <sz val="10"/>
      <color indexed="8"/>
      <name val="Arial"/>
      <family val="2"/>
      <charset val="238"/>
    </font>
    <font>
      <sz val="10"/>
      <name val="Times New Roman CE"/>
      <family val="1"/>
      <charset val="238"/>
    </font>
    <font>
      <b/>
      <u/>
      <sz val="10"/>
      <name val="Arial"/>
      <family val="2"/>
      <charset val="238"/>
    </font>
    <font>
      <b/>
      <i/>
      <sz val="10"/>
      <name val="Arial"/>
      <family val="2"/>
      <charset val="238"/>
    </font>
    <font>
      <b/>
      <sz val="8"/>
      <name val="Arial"/>
      <family val="2"/>
      <charset val="238"/>
    </font>
    <font>
      <sz val="8"/>
      <name val="Arial"/>
      <family val="2"/>
      <charset val="238"/>
    </font>
    <font>
      <sz val="10"/>
      <name val="Calibri"/>
      <family val="2"/>
      <charset val="238"/>
    </font>
    <font>
      <b/>
      <sz val="10"/>
      <name val="Arial"/>
      <family val="2"/>
    </font>
    <font>
      <sz val="10"/>
      <name val="Trebuchet MS"/>
      <family val="2"/>
      <charset val="238"/>
    </font>
    <font>
      <vertAlign val="superscript"/>
      <sz val="10"/>
      <name val="Trebuchet MS"/>
      <family val="2"/>
      <charset val="238"/>
    </font>
    <font>
      <sz val="10"/>
      <name val="Helv"/>
      <charset val="204"/>
    </font>
    <font>
      <u/>
      <sz val="10"/>
      <name val="Arial"/>
      <family val="2"/>
      <charset val="238"/>
    </font>
    <font>
      <sz val="14"/>
      <name val="Arial"/>
      <family val="2"/>
      <charset val="238"/>
    </font>
    <font>
      <b/>
      <sz val="10"/>
      <name val="Arial"/>
      <charset val="238"/>
    </font>
    <font>
      <vertAlign val="superscript"/>
      <sz val="10"/>
      <name val="Arial"/>
      <family val="2"/>
    </font>
    <font>
      <sz val="10"/>
      <name val="Symbol"/>
      <family val="1"/>
      <charset val="2"/>
    </font>
    <font>
      <sz val="10"/>
      <name val="Arial CE"/>
      <family val="2"/>
      <charset val="238"/>
    </font>
    <font>
      <b/>
      <u/>
      <sz val="10"/>
      <name val="Arial"/>
      <family val="2"/>
    </font>
    <font>
      <sz val="8"/>
      <name val="Arial"/>
      <family val="2"/>
    </font>
  </fonts>
  <fills count="2">
    <fill>
      <patternFill patternType="none"/>
    </fill>
    <fill>
      <patternFill patternType="gray125"/>
    </fill>
  </fills>
  <borders count="67">
    <border>
      <left/>
      <right/>
      <top/>
      <bottom/>
      <diagonal/>
    </border>
    <border>
      <left/>
      <right/>
      <top style="double">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double">
        <color indexed="64"/>
      </top>
      <bottom/>
      <diagonal/>
    </border>
    <border>
      <left/>
      <right/>
      <top/>
      <bottom style="double">
        <color indexed="64"/>
      </bottom>
      <diagonal/>
    </border>
    <border>
      <left/>
      <right/>
      <top style="thin">
        <color indexed="64"/>
      </top>
      <bottom style="thick">
        <color indexed="64"/>
      </bottom>
      <diagonal/>
    </border>
    <border>
      <left/>
      <right/>
      <top style="thick">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16">
    <xf numFmtId="0" fontId="0" fillId="0" borderId="0"/>
    <xf numFmtId="0" fontId="4" fillId="0" borderId="0"/>
    <xf numFmtId="0" fontId="10" fillId="0" borderId="0"/>
    <xf numFmtId="0" fontId="13" fillId="0" borderId="0"/>
    <xf numFmtId="43" fontId="13" fillId="0" borderId="0" applyFont="0" applyFill="0" applyBorder="0" applyAlignment="0" applyProtection="0"/>
    <xf numFmtId="43" fontId="13" fillId="0" borderId="0" applyFont="0" applyFill="0" applyBorder="0" applyAlignment="0" applyProtection="0"/>
    <xf numFmtId="0" fontId="3" fillId="0" borderId="0"/>
    <xf numFmtId="165" fontId="13" fillId="0" borderId="0"/>
    <xf numFmtId="165" fontId="2" fillId="0" borderId="0"/>
    <xf numFmtId="165" fontId="2" fillId="0" borderId="0"/>
    <xf numFmtId="0" fontId="2" fillId="0" borderId="0"/>
    <xf numFmtId="0" fontId="22" fillId="0" borderId="0"/>
    <xf numFmtId="43" fontId="22" fillId="0" borderId="0" applyFont="0" applyFill="0" applyBorder="0" applyAlignment="0" applyProtection="0"/>
    <xf numFmtId="0" fontId="4" fillId="0" borderId="0"/>
    <xf numFmtId="0" fontId="58" fillId="0" borderId="0"/>
    <xf numFmtId="0" fontId="1" fillId="0" borderId="0"/>
  </cellStyleXfs>
  <cellXfs count="767">
    <xf numFmtId="0" fontId="0" fillId="0" borderId="0" xfId="0"/>
    <xf numFmtId="0" fontId="7" fillId="0" borderId="0" xfId="1" applyFont="1" applyFill="1"/>
    <xf numFmtId="4" fontId="7" fillId="0" borderId="0" xfId="1" applyNumberFormat="1" applyFont="1" applyFill="1" applyAlignment="1">
      <alignment horizontal="right"/>
    </xf>
    <xf numFmtId="0" fontId="7" fillId="0" borderId="0" xfId="1" applyFont="1" applyFill="1" applyAlignment="1">
      <alignment horizontal="left"/>
    </xf>
    <xf numFmtId="0" fontId="7" fillId="0" borderId="0" xfId="1" applyFont="1" applyFill="1" applyAlignment="1">
      <alignment horizontal="right"/>
    </xf>
    <xf numFmtId="0" fontId="8" fillId="0" borderId="0" xfId="1" applyFont="1" applyFill="1" applyAlignment="1">
      <alignment horizontal="justify" vertical="top" wrapText="1"/>
    </xf>
    <xf numFmtId="4" fontId="5" fillId="0" borderId="0" xfId="1" applyNumberFormat="1" applyFont="1" applyFill="1" applyAlignment="1">
      <alignment horizontal="right" vertical="top" wrapText="1"/>
    </xf>
    <xf numFmtId="0" fontId="9" fillId="0" borderId="0" xfId="1" applyFont="1" applyFill="1" applyAlignment="1">
      <alignment horizontal="right" vertical="top" wrapText="1"/>
    </xf>
    <xf numFmtId="0" fontId="7" fillId="0" borderId="0" xfId="1" applyFont="1" applyFill="1" applyAlignment="1">
      <alignment horizontal="right" vertical="center"/>
    </xf>
    <xf numFmtId="1" fontId="3" fillId="0" borderId="0" xfId="6" applyNumberFormat="1" applyFill="1" applyAlignment="1">
      <alignment horizontal="right" vertical="top"/>
    </xf>
    <xf numFmtId="0" fontId="3" fillId="0" borderId="0" xfId="6" applyFill="1" applyAlignment="1">
      <alignment horizontal="center" vertical="center"/>
    </xf>
    <xf numFmtId="4" fontId="3" fillId="0" borderId="0" xfId="6" applyNumberFormat="1" applyFill="1" applyAlignment="1">
      <alignment horizontal="center" vertical="center"/>
    </xf>
    <xf numFmtId="0" fontId="6" fillId="0" borderId="0" xfId="1" applyFont="1" applyFill="1"/>
    <xf numFmtId="4" fontId="6" fillId="0" borderId="0" xfId="1" applyNumberFormat="1" applyFont="1" applyFill="1" applyAlignment="1">
      <alignment horizontal="right"/>
    </xf>
    <xf numFmtId="0" fontId="6" fillId="0" borderId="0" xfId="1" applyFont="1" applyFill="1" applyAlignment="1">
      <alignment horizontal="right"/>
    </xf>
    <xf numFmtId="4" fontId="5" fillId="0" borderId="0" xfId="1" applyNumberFormat="1" applyFont="1" applyFill="1" applyAlignment="1">
      <alignment horizontal="right"/>
    </xf>
    <xf numFmtId="0" fontId="5" fillId="0" borderId="0" xfId="1" applyFont="1" applyFill="1"/>
    <xf numFmtId="0" fontId="5" fillId="0" borderId="0" xfId="1" applyFont="1" applyFill="1" applyAlignment="1">
      <alignment horizontal="right"/>
    </xf>
    <xf numFmtId="4" fontId="3" fillId="0" borderId="0" xfId="6" applyNumberFormat="1" applyFill="1" applyAlignment="1">
      <alignment horizontal="right" vertical="center" indent="1"/>
    </xf>
    <xf numFmtId="0" fontId="3" fillId="0" borderId="0" xfId="6" applyFill="1" applyAlignment="1">
      <alignment horizontal="center" vertical="center" wrapText="1"/>
    </xf>
    <xf numFmtId="0" fontId="8" fillId="0" borderId="0" xfId="6" applyFont="1" applyFill="1" applyAlignment="1">
      <alignment horizontal="center" vertical="top"/>
    </xf>
    <xf numFmtId="0" fontId="6" fillId="0" borderId="0" xfId="1" applyFont="1" applyFill="1" applyAlignment="1">
      <alignment horizontal="center"/>
    </xf>
    <xf numFmtId="0" fontId="5" fillId="0" borderId="0" xfId="1" applyFont="1" applyFill="1" applyAlignment="1">
      <alignment horizontal="center"/>
    </xf>
    <xf numFmtId="0" fontId="8" fillId="0" borderId="0" xfId="6" applyFont="1" applyFill="1" applyAlignment="1">
      <alignment horizontal="center" vertical="center"/>
    </xf>
    <xf numFmtId="1" fontId="3" fillId="0" borderId="0" xfId="6" applyNumberFormat="1" applyFill="1" applyAlignment="1">
      <alignment horizontal="center" vertical="center"/>
    </xf>
    <xf numFmtId="3" fontId="3" fillId="0" borderId="0" xfId="6" applyNumberFormat="1" applyFill="1" applyAlignment="1">
      <alignment horizontal="center" vertical="center"/>
    </xf>
    <xf numFmtId="1" fontId="6" fillId="0" borderId="0" xfId="6" applyNumberFormat="1" applyFont="1" applyFill="1" applyAlignment="1">
      <alignment horizontal="right" vertical="top"/>
    </xf>
    <xf numFmtId="0" fontId="6" fillId="0" borderId="0" xfId="6" applyFont="1" applyFill="1" applyAlignment="1">
      <alignment horizontal="center" vertical="center"/>
    </xf>
    <xf numFmtId="1" fontId="6" fillId="0" borderId="0" xfId="6" applyNumberFormat="1" applyFont="1" applyFill="1" applyAlignment="1">
      <alignment horizontal="center" vertical="center"/>
    </xf>
    <xf numFmtId="0" fontId="7" fillId="0" borderId="4" xfId="1" applyFont="1" applyFill="1" applyBorder="1" applyAlignment="1">
      <alignment horizontal="right"/>
    </xf>
    <xf numFmtId="4" fontId="7" fillId="0" borderId="4" xfId="1" applyNumberFormat="1" applyFont="1" applyFill="1" applyBorder="1" applyAlignment="1">
      <alignment horizontal="right"/>
    </xf>
    <xf numFmtId="0" fontId="7" fillId="0" borderId="4" xfId="1" applyFont="1" applyFill="1" applyBorder="1"/>
    <xf numFmtId="0" fontId="23" fillId="0" borderId="6" xfId="11" applyFont="1" applyBorder="1" applyAlignment="1">
      <alignment horizontal="left" vertical="center" wrapText="1"/>
    </xf>
    <xf numFmtId="49" fontId="23" fillId="0" borderId="7" xfId="11" applyNumberFormat="1" applyFont="1" applyBorder="1" applyAlignment="1">
      <alignment horizontal="center" vertical="center" wrapText="1"/>
    </xf>
    <xf numFmtId="0" fontId="23" fillId="0" borderId="7" xfId="11" applyFont="1" applyBorder="1" applyAlignment="1">
      <alignment horizontal="center" wrapText="1"/>
    </xf>
    <xf numFmtId="166" fontId="23" fillId="0" borderId="7" xfId="12" applyNumberFormat="1" applyFont="1" applyBorder="1" applyAlignment="1">
      <alignment horizontal="center" vertical="center" wrapText="1"/>
    </xf>
    <xf numFmtId="0" fontId="22" fillId="0" borderId="0" xfId="11"/>
    <xf numFmtId="0" fontId="23" fillId="0" borderId="9" xfId="11" applyFont="1" applyBorder="1" applyAlignment="1">
      <alignment horizontal="left" vertical="center" wrapText="1"/>
    </xf>
    <xf numFmtId="49" fontId="23" fillId="0" borderId="10" xfId="11" applyNumberFormat="1" applyFont="1" applyBorder="1" applyAlignment="1">
      <alignment horizontal="center" vertical="center" wrapText="1"/>
    </xf>
    <xf numFmtId="0" fontId="23" fillId="0" borderId="11" xfId="11" applyFont="1" applyBorder="1" applyAlignment="1">
      <alignment horizontal="center" wrapText="1"/>
    </xf>
    <xf numFmtId="166" fontId="23" fillId="0" borderId="12" xfId="12" applyNumberFormat="1" applyFont="1" applyBorder="1" applyAlignment="1">
      <alignment horizontal="center" vertical="center" wrapText="1"/>
    </xf>
    <xf numFmtId="49" fontId="24" fillId="0" borderId="9" xfId="11" applyNumberFormat="1" applyFont="1" applyBorder="1" applyAlignment="1">
      <alignment horizontal="left" vertical="top" wrapText="1"/>
    </xf>
    <xf numFmtId="49" fontId="25" fillId="0" borderId="14" xfId="11" applyNumberFormat="1" applyFont="1" applyBorder="1" applyAlignment="1">
      <alignment vertical="top"/>
    </xf>
    <xf numFmtId="0" fontId="24" fillId="0" borderId="15" xfId="11" applyFont="1" applyBorder="1" applyAlignment="1">
      <alignment horizontal="center" wrapText="1"/>
    </xf>
    <xf numFmtId="166" fontId="24" fillId="0" borderId="12" xfId="12" applyNumberFormat="1" applyFont="1" applyBorder="1" applyAlignment="1">
      <alignment horizontal="right"/>
    </xf>
    <xf numFmtId="0" fontId="24" fillId="0" borderId="0" xfId="11" applyFont="1" applyAlignment="1">
      <alignment horizontal="center" wrapText="1"/>
    </xf>
    <xf numFmtId="166" fontId="24" fillId="0" borderId="0" xfId="12" applyNumberFormat="1" applyFont="1" applyAlignment="1">
      <alignment horizontal="right"/>
    </xf>
    <xf numFmtId="49" fontId="24" fillId="0" borderId="17" xfId="11" applyNumberFormat="1" applyFont="1" applyBorder="1" applyAlignment="1">
      <alignment horizontal="left" vertical="top" wrapText="1"/>
    </xf>
    <xf numFmtId="0" fontId="26" fillId="0" borderId="18" xfId="11" applyFont="1" applyBorder="1"/>
    <xf numFmtId="0" fontId="24" fillId="0" borderId="19" xfId="11" applyFont="1" applyBorder="1" applyAlignment="1">
      <alignment horizontal="center" wrapText="1"/>
    </xf>
    <xf numFmtId="166" fontId="24" fillId="0" borderId="20" xfId="12" applyNumberFormat="1" applyFont="1" applyBorder="1" applyAlignment="1">
      <alignment horizontal="right"/>
    </xf>
    <xf numFmtId="49" fontId="23" fillId="0" borderId="22" xfId="11" applyNumberFormat="1" applyFont="1" applyBorder="1" applyAlignment="1">
      <alignment horizontal="left" vertical="top" wrapText="1"/>
    </xf>
    <xf numFmtId="49" fontId="23" fillId="0" borderId="4" xfId="11" applyNumberFormat="1" applyFont="1" applyBorder="1" applyAlignment="1">
      <alignment horizontal="left" vertical="top" wrapText="1"/>
    </xf>
    <xf numFmtId="0" fontId="23" fillId="0" borderId="5" xfId="11" applyFont="1" applyBorder="1" applyAlignment="1">
      <alignment horizontal="center"/>
    </xf>
    <xf numFmtId="166" fontId="23" fillId="0" borderId="5" xfId="12" applyNumberFormat="1" applyFont="1" applyBorder="1" applyAlignment="1">
      <alignment horizontal="right"/>
    </xf>
    <xf numFmtId="49" fontId="24" fillId="0" borderId="12" xfId="11" applyNumberFormat="1" applyFont="1" applyBorder="1" applyAlignment="1">
      <alignment horizontal="left" vertical="top" wrapText="1"/>
    </xf>
    <xf numFmtId="0" fontId="24" fillId="0" borderId="12" xfId="11" applyFont="1" applyBorder="1" applyAlignment="1">
      <alignment horizontal="center"/>
    </xf>
    <xf numFmtId="49" fontId="24" fillId="0" borderId="12" xfId="11" applyNumberFormat="1" applyFont="1" applyBorder="1" applyAlignment="1">
      <alignment horizontal="left" vertical="center" wrapText="1" indent="1"/>
    </xf>
    <xf numFmtId="0" fontId="24" fillId="0" borderId="12" xfId="11" applyFont="1" applyBorder="1" applyAlignment="1">
      <alignment horizontal="left" vertical="center" wrapText="1" indent="1"/>
    </xf>
    <xf numFmtId="0" fontId="24" fillId="0" borderId="0" xfId="11" applyFont="1" applyAlignment="1">
      <alignment horizontal="center"/>
    </xf>
    <xf numFmtId="49" fontId="24" fillId="0" borderId="12" xfId="11" applyNumberFormat="1" applyFont="1" applyBorder="1" applyAlignment="1">
      <alignment horizontal="left" vertical="top" wrapText="1" indent="1"/>
    </xf>
    <xf numFmtId="4" fontId="4" fillId="0" borderId="12" xfId="11" applyNumberFormat="1" applyFont="1" applyBorder="1" applyAlignment="1">
      <alignment horizontal="center"/>
    </xf>
    <xf numFmtId="49" fontId="24" fillId="0" borderId="12" xfId="11" applyNumberFormat="1" applyFont="1" applyBorder="1" applyAlignment="1">
      <alignment horizontal="left" wrapText="1" indent="1"/>
    </xf>
    <xf numFmtId="2" fontId="24" fillId="0" borderId="12" xfId="11" applyNumberFormat="1" applyFont="1" applyBorder="1" applyAlignment="1">
      <alignment horizontal="left" vertical="center" wrapText="1" indent="1"/>
    </xf>
    <xf numFmtId="49" fontId="24" fillId="0" borderId="24" xfId="11" applyNumberFormat="1" applyFont="1" applyBorder="1" applyAlignment="1">
      <alignment horizontal="left" vertical="top" wrapText="1"/>
    </xf>
    <xf numFmtId="49" fontId="24" fillId="0" borderId="25" xfId="11" applyNumberFormat="1" applyFont="1" applyBorder="1" applyAlignment="1">
      <alignment horizontal="left" vertical="top" wrapText="1"/>
    </xf>
    <xf numFmtId="0" fontId="24" fillId="0" borderId="25" xfId="11" applyFont="1" applyBorder="1" applyAlignment="1">
      <alignment horizontal="center"/>
    </xf>
    <xf numFmtId="166" fontId="24" fillId="0" borderId="25" xfId="12" applyNumberFormat="1" applyFont="1" applyBorder="1" applyAlignment="1">
      <alignment horizontal="right"/>
    </xf>
    <xf numFmtId="49" fontId="24" fillId="0" borderId="26" xfId="11" applyNumberFormat="1" applyFont="1" applyBorder="1" applyAlignment="1">
      <alignment horizontal="left" vertical="top" wrapText="1"/>
    </xf>
    <xf numFmtId="49" fontId="23" fillId="0" borderId="27" xfId="11" applyNumberFormat="1" applyFont="1" applyBorder="1" applyAlignment="1">
      <alignment horizontal="left" vertical="top" wrapText="1"/>
    </xf>
    <xf numFmtId="0" fontId="24" fillId="0" borderId="27" xfId="11" applyFont="1" applyBorder="1" applyAlignment="1">
      <alignment horizontal="center"/>
    </xf>
    <xf numFmtId="166" fontId="24" fillId="0" borderId="27" xfId="12" applyNumberFormat="1" applyFont="1" applyBorder="1" applyAlignment="1">
      <alignment horizontal="right"/>
    </xf>
    <xf numFmtId="49" fontId="24" fillId="0" borderId="0" xfId="11" applyNumberFormat="1" applyFont="1" applyAlignment="1">
      <alignment horizontal="left" vertical="top" wrapText="1"/>
    </xf>
    <xf numFmtId="166" fontId="23" fillId="0" borderId="0" xfId="12" applyNumberFormat="1" applyFont="1" applyAlignment="1">
      <alignment horizontal="right"/>
    </xf>
    <xf numFmtId="49" fontId="23" fillId="0" borderId="29" xfId="11" applyNumberFormat="1" applyFont="1" applyBorder="1" applyAlignment="1">
      <alignment horizontal="left" vertical="top" wrapText="1"/>
    </xf>
    <xf numFmtId="49" fontId="23" fillId="0" borderId="30" xfId="11" applyNumberFormat="1" applyFont="1" applyBorder="1" applyAlignment="1">
      <alignment horizontal="left" vertical="top" wrapText="1"/>
    </xf>
    <xf numFmtId="0" fontId="23" fillId="0" borderId="30" xfId="11" applyFont="1" applyBorder="1" applyAlignment="1">
      <alignment horizontal="center"/>
    </xf>
    <xf numFmtId="166" fontId="23" fillId="0" borderId="30" xfId="12" applyNumberFormat="1" applyFont="1" applyBorder="1" applyAlignment="1">
      <alignment horizontal="right"/>
    </xf>
    <xf numFmtId="49" fontId="23" fillId="0" borderId="26" xfId="11" applyNumberFormat="1" applyFont="1" applyBorder="1" applyAlignment="1">
      <alignment horizontal="left" vertical="top" wrapText="1"/>
    </xf>
    <xf numFmtId="0" fontId="23" fillId="0" borderId="27" xfId="11" applyFont="1" applyBorder="1" applyAlignment="1">
      <alignment horizontal="center"/>
    </xf>
    <xf numFmtId="166" fontId="23" fillId="0" borderId="27" xfId="12" applyNumberFormat="1" applyFont="1" applyBorder="1" applyAlignment="1">
      <alignment horizontal="right"/>
    </xf>
    <xf numFmtId="0" fontId="23" fillId="0" borderId="0" xfId="11" applyFont="1" applyAlignment="1">
      <alignment horizontal="center"/>
    </xf>
    <xf numFmtId="49" fontId="23" fillId="0" borderId="24" xfId="11" applyNumberFormat="1" applyFont="1" applyBorder="1" applyAlignment="1">
      <alignment horizontal="left" vertical="top" wrapText="1"/>
    </xf>
    <xf numFmtId="49" fontId="23" fillId="0" borderId="32" xfId="11" applyNumberFormat="1" applyFont="1" applyBorder="1" applyAlignment="1">
      <alignment horizontal="left" vertical="top" wrapText="1"/>
    </xf>
    <xf numFmtId="0" fontId="23" fillId="0" borderId="32" xfId="11" applyFont="1" applyBorder="1" applyAlignment="1">
      <alignment horizontal="center"/>
    </xf>
    <xf numFmtId="166" fontId="23" fillId="0" borderId="32" xfId="12" applyNumberFormat="1" applyFont="1" applyBorder="1" applyAlignment="1">
      <alignment horizontal="right"/>
    </xf>
    <xf numFmtId="49" fontId="23" fillId="0" borderId="12" xfId="11" applyNumberFormat="1" applyFont="1" applyBorder="1" applyAlignment="1">
      <alignment horizontal="left" vertical="top" wrapText="1"/>
    </xf>
    <xf numFmtId="0" fontId="23" fillId="0" borderId="12" xfId="11" applyFont="1" applyBorder="1" applyAlignment="1">
      <alignment horizontal="center"/>
    </xf>
    <xf numFmtId="166" fontId="23" fillId="0" borderId="12" xfId="12" applyNumberFormat="1" applyFont="1" applyBorder="1" applyAlignment="1">
      <alignment horizontal="right"/>
    </xf>
    <xf numFmtId="49" fontId="24" fillId="0" borderId="0" xfId="11" applyNumberFormat="1" applyFont="1" applyAlignment="1">
      <alignment horizontal="left" vertical="top" wrapText="1" indent="1"/>
    </xf>
    <xf numFmtId="0" fontId="24" fillId="0" borderId="14" xfId="11" applyFont="1" applyBorder="1" applyAlignment="1">
      <alignment horizontal="center"/>
    </xf>
    <xf numFmtId="4" fontId="4" fillId="0" borderId="12" xfId="11" applyNumberFormat="1" applyFont="1" applyBorder="1" applyAlignment="1">
      <alignment horizontal="left" vertical="top" wrapText="1" indent="1"/>
    </xf>
    <xf numFmtId="4" fontId="4" fillId="0" borderId="14" xfId="11" applyNumberFormat="1" applyFont="1" applyBorder="1" applyAlignment="1">
      <alignment horizontal="center" vertical="center"/>
    </xf>
    <xf numFmtId="166" fontId="24" fillId="0" borderId="12" xfId="12" applyNumberFormat="1" applyFont="1" applyBorder="1" applyAlignment="1">
      <alignment horizontal="right" vertical="center"/>
    </xf>
    <xf numFmtId="4" fontId="4" fillId="0" borderId="12" xfId="11" applyNumberFormat="1" applyFont="1" applyBorder="1" applyAlignment="1">
      <alignment horizontal="left" vertical="center" wrapText="1" indent="1"/>
    </xf>
    <xf numFmtId="4" fontId="4" fillId="0" borderId="14" xfId="11" applyNumberFormat="1" applyFont="1" applyBorder="1" applyAlignment="1">
      <alignment horizontal="center"/>
    </xf>
    <xf numFmtId="4" fontId="4" fillId="0" borderId="12" xfId="11" applyNumberFormat="1" applyFont="1" applyBorder="1" applyAlignment="1">
      <alignment horizontal="center" vertical="center"/>
    </xf>
    <xf numFmtId="4" fontId="4" fillId="0" borderId="12" xfId="11" applyNumberFormat="1" applyFont="1" applyBorder="1" applyAlignment="1">
      <alignment horizontal="left" wrapText="1" indent="1"/>
    </xf>
    <xf numFmtId="49" fontId="23" fillId="0" borderId="32" xfId="11" applyNumberFormat="1" applyFont="1" applyBorder="1" applyAlignment="1">
      <alignment horizontal="center" vertical="top" wrapText="1"/>
    </xf>
    <xf numFmtId="0" fontId="23" fillId="0" borderId="0" xfId="11" applyFont="1"/>
    <xf numFmtId="49" fontId="23" fillId="0" borderId="35" xfId="11" applyNumberFormat="1" applyFont="1" applyBorder="1" applyAlignment="1">
      <alignment horizontal="left" vertical="top" wrapText="1"/>
    </xf>
    <xf numFmtId="0" fontId="23" fillId="0" borderId="35" xfId="11" applyFont="1" applyBorder="1" applyAlignment="1">
      <alignment horizontal="center"/>
    </xf>
    <xf numFmtId="166" fontId="23" fillId="0" borderId="35" xfId="12" applyNumberFormat="1" applyFont="1" applyBorder="1" applyAlignment="1">
      <alignment horizontal="right"/>
    </xf>
    <xf numFmtId="49" fontId="23" fillId="0" borderId="5" xfId="11" applyNumberFormat="1" applyFont="1" applyBorder="1" applyAlignment="1">
      <alignment horizontal="left" vertical="top" wrapText="1"/>
    </xf>
    <xf numFmtId="0" fontId="4" fillId="0" borderId="12" xfId="11" applyFont="1" applyBorder="1" applyAlignment="1">
      <alignment horizontal="left" vertical="top" wrapText="1" indent="1"/>
    </xf>
    <xf numFmtId="0" fontId="27" fillId="0" borderId="12" xfId="11" applyFont="1" applyBorder="1" applyAlignment="1">
      <alignment horizontal="left" vertical="top" wrapText="1" indent="1"/>
    </xf>
    <xf numFmtId="0" fontId="4" fillId="0" borderId="12" xfId="11" applyFont="1" applyBorder="1" applyAlignment="1">
      <alignment horizontal="left" vertical="center" wrapText="1" indent="1"/>
    </xf>
    <xf numFmtId="0" fontId="24" fillId="0" borderId="12" xfId="11" applyFont="1" applyBorder="1" applyAlignment="1">
      <alignment horizontal="center" vertical="center"/>
    </xf>
    <xf numFmtId="0" fontId="4" fillId="0" borderId="12" xfId="11" applyFont="1" applyBorder="1" applyAlignment="1">
      <alignment horizontal="left" vertical="top" wrapText="1"/>
    </xf>
    <xf numFmtId="0" fontId="24" fillId="0" borderId="27" xfId="11" applyFont="1" applyBorder="1" applyAlignment="1">
      <alignment horizontal="center" vertical="center"/>
    </xf>
    <xf numFmtId="0" fontId="22" fillId="0" borderId="24" xfId="11" applyBorder="1"/>
    <xf numFmtId="0" fontId="22" fillId="0" borderId="27" xfId="11" applyBorder="1"/>
    <xf numFmtId="49" fontId="24" fillId="0" borderId="2" xfId="11" applyNumberFormat="1" applyFont="1" applyBorder="1" applyAlignment="1">
      <alignment horizontal="left" vertical="top" wrapText="1"/>
    </xf>
    <xf numFmtId="49" fontId="23" fillId="0" borderId="2" xfId="11" applyNumberFormat="1" applyFont="1" applyBorder="1" applyAlignment="1">
      <alignment horizontal="left" vertical="top" wrapText="1"/>
    </xf>
    <xf numFmtId="0" fontId="24" fillId="0" borderId="2" xfId="11" applyFont="1" applyBorder="1" applyAlignment="1">
      <alignment horizontal="center" vertical="center"/>
    </xf>
    <xf numFmtId="166" fontId="23" fillId="0" borderId="2" xfId="12" applyNumberFormat="1" applyFont="1" applyBorder="1" applyAlignment="1">
      <alignment horizontal="right"/>
    </xf>
    <xf numFmtId="0" fontId="24" fillId="0" borderId="30" xfId="11" applyFont="1" applyBorder="1" applyAlignment="1">
      <alignment horizontal="center"/>
    </xf>
    <xf numFmtId="166" fontId="24" fillId="0" borderId="30" xfId="12" applyNumberFormat="1" applyFont="1" applyBorder="1" applyAlignment="1">
      <alignment horizontal="right"/>
    </xf>
    <xf numFmtId="49" fontId="23" fillId="0" borderId="37" xfId="11" applyNumberFormat="1" applyFont="1" applyBorder="1" applyAlignment="1">
      <alignment horizontal="left" vertical="top" wrapText="1"/>
    </xf>
    <xf numFmtId="0" fontId="24" fillId="0" borderId="32" xfId="11" applyFont="1" applyBorder="1" applyAlignment="1">
      <alignment horizontal="center"/>
    </xf>
    <xf numFmtId="166" fontId="24" fillId="0" borderId="32" xfId="12" applyNumberFormat="1" applyFont="1" applyBorder="1" applyAlignment="1">
      <alignment horizontal="right"/>
    </xf>
    <xf numFmtId="0" fontId="4" fillId="0" borderId="14" xfId="11" applyFont="1" applyBorder="1" applyAlignment="1">
      <alignment horizontal="left" vertical="center" wrapText="1" indent="1"/>
    </xf>
    <xf numFmtId="0" fontId="24" fillId="0" borderId="12" xfId="11" applyFont="1" applyBorder="1" applyAlignment="1">
      <alignment vertical="center"/>
    </xf>
    <xf numFmtId="49" fontId="23" fillId="0" borderId="38" xfId="11" applyNumberFormat="1" applyFont="1" applyBorder="1" applyAlignment="1">
      <alignment horizontal="left" vertical="top" wrapText="1"/>
    </xf>
    <xf numFmtId="49" fontId="24" fillId="0" borderId="39" xfId="11" applyNumberFormat="1" applyFont="1" applyBorder="1" applyAlignment="1">
      <alignment horizontal="left" vertical="center" wrapText="1" indent="1"/>
    </xf>
    <xf numFmtId="0" fontId="24" fillId="0" borderId="39" xfId="11" applyFont="1" applyBorder="1" applyAlignment="1">
      <alignment horizontal="center"/>
    </xf>
    <xf numFmtId="166" fontId="24" fillId="0" borderId="39" xfId="12" applyNumberFormat="1" applyFont="1" applyBorder="1" applyAlignment="1">
      <alignment horizontal="right"/>
    </xf>
    <xf numFmtId="0" fontId="4" fillId="0" borderId="12" xfId="11" applyFont="1" applyBorder="1" applyAlignment="1">
      <alignment horizontal="left" wrapText="1" indent="1"/>
    </xf>
    <xf numFmtId="0" fontId="24" fillId="0" borderId="2" xfId="11" applyFont="1" applyBorder="1" applyAlignment="1">
      <alignment horizontal="center"/>
    </xf>
    <xf numFmtId="166" fontId="24" fillId="0" borderId="2" xfId="12" applyNumberFormat="1" applyFont="1" applyBorder="1" applyAlignment="1">
      <alignment horizontal="right"/>
    </xf>
    <xf numFmtId="49" fontId="23" fillId="0" borderId="0" xfId="11" applyNumberFormat="1" applyFont="1" applyAlignment="1">
      <alignment horizontal="left" vertical="top" wrapText="1"/>
    </xf>
    <xf numFmtId="49" fontId="29" fillId="0" borderId="29" xfId="11" applyNumberFormat="1" applyFont="1" applyBorder="1" applyAlignment="1">
      <alignment horizontal="left" vertical="center" wrapText="1"/>
    </xf>
    <xf numFmtId="43" fontId="25" fillId="0" borderId="30" xfId="12" applyFont="1" applyBorder="1" applyAlignment="1">
      <alignment horizontal="center"/>
    </xf>
    <xf numFmtId="166" fontId="22" fillId="0" borderId="41" xfId="12" applyNumberFormat="1" applyBorder="1"/>
    <xf numFmtId="49" fontId="29" fillId="0" borderId="22" xfId="11" applyNumberFormat="1" applyFont="1" applyBorder="1" applyAlignment="1">
      <alignment horizontal="left" vertical="center" wrapText="1"/>
    </xf>
    <xf numFmtId="43" fontId="25" fillId="0" borderId="5" xfId="12" applyFont="1" applyBorder="1" applyAlignment="1">
      <alignment horizontal="center"/>
    </xf>
    <xf numFmtId="166" fontId="22" fillId="0" borderId="43" xfId="12" applyNumberFormat="1" applyBorder="1"/>
    <xf numFmtId="166" fontId="0" fillId="0" borderId="43" xfId="12" applyNumberFormat="1" applyFont="1" applyBorder="1"/>
    <xf numFmtId="49" fontId="29" fillId="0" borderId="22" xfId="11" applyNumberFormat="1" applyFont="1" applyBorder="1" applyAlignment="1">
      <alignment horizontal="left" vertical="center"/>
    </xf>
    <xf numFmtId="166" fontId="25" fillId="0" borderId="5" xfId="12" applyNumberFormat="1" applyFont="1" applyBorder="1" applyAlignment="1">
      <alignment horizontal="right"/>
    </xf>
    <xf numFmtId="2" fontId="22" fillId="0" borderId="0" xfId="11" applyNumberFormat="1"/>
    <xf numFmtId="49" fontId="29" fillId="0" borderId="37" xfId="11" applyNumberFormat="1" applyFont="1" applyBorder="1" applyAlignment="1">
      <alignment horizontal="left" vertical="center"/>
    </xf>
    <xf numFmtId="166" fontId="25" fillId="0" borderId="35" xfId="12" applyNumberFormat="1" applyFont="1" applyBorder="1" applyAlignment="1">
      <alignment horizontal="right"/>
    </xf>
    <xf numFmtId="49" fontId="30" fillId="0" borderId="45" xfId="11" applyNumberFormat="1" applyFont="1" applyBorder="1" applyAlignment="1">
      <alignment horizontal="left" vertical="center" wrapText="1"/>
    </xf>
    <xf numFmtId="43" fontId="25" fillId="0" borderId="1" xfId="12" applyFont="1" applyBorder="1" applyAlignment="1">
      <alignment horizontal="center"/>
    </xf>
    <xf numFmtId="166" fontId="22" fillId="0" borderId="46" xfId="12" applyNumberFormat="1" applyBorder="1"/>
    <xf numFmtId="49" fontId="30" fillId="0" borderId="0" xfId="11" applyNumberFormat="1" applyFont="1" applyAlignment="1">
      <alignment horizontal="left" vertical="top" wrapText="1"/>
    </xf>
    <xf numFmtId="43" fontId="25" fillId="0" borderId="0" xfId="12" applyFont="1" applyAlignment="1">
      <alignment horizontal="center"/>
    </xf>
    <xf numFmtId="166" fontId="22" fillId="0" borderId="2" xfId="12" applyNumberFormat="1" applyBorder="1"/>
    <xf numFmtId="4" fontId="22" fillId="0" borderId="0" xfId="12" applyNumberFormat="1"/>
    <xf numFmtId="49" fontId="22" fillId="0" borderId="0" xfId="11" applyNumberFormat="1" applyAlignment="1">
      <alignment horizontal="left" vertical="top" wrapText="1"/>
    </xf>
    <xf numFmtId="166" fontId="22" fillId="0" borderId="0" xfId="12" applyNumberFormat="1"/>
    <xf numFmtId="0" fontId="22" fillId="0" borderId="0" xfId="11" applyAlignment="1">
      <alignment horizontal="left"/>
    </xf>
    <xf numFmtId="166" fontId="22" fillId="0" borderId="0" xfId="12" applyNumberFormat="1" applyAlignment="1">
      <alignment horizontal="right"/>
    </xf>
    <xf numFmtId="0" fontId="22" fillId="0" borderId="0" xfId="11" applyAlignment="1">
      <alignment vertical="center"/>
    </xf>
    <xf numFmtId="0" fontId="22" fillId="0" borderId="0" xfId="11" applyAlignment="1">
      <alignment horizontal="center"/>
    </xf>
    <xf numFmtId="0" fontId="24" fillId="0" borderId="0" xfId="11" applyFont="1" applyAlignment="1">
      <alignment vertical="top"/>
    </xf>
    <xf numFmtId="0" fontId="22" fillId="0" borderId="0" xfId="11" applyAlignment="1">
      <alignment vertical="top"/>
    </xf>
    <xf numFmtId="49" fontId="27" fillId="0" borderId="0" xfId="0" applyNumberFormat="1"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center"/>
    </xf>
    <xf numFmtId="4" fontId="4" fillId="0" borderId="0" xfId="0" applyNumberFormat="1" applyFont="1"/>
    <xf numFmtId="0" fontId="4" fillId="0" borderId="0" xfId="0" applyFont="1" applyAlignment="1">
      <alignment horizontal="center" vertical="center"/>
    </xf>
    <xf numFmtId="0" fontId="4" fillId="0" borderId="0" xfId="0" applyFont="1" applyAlignment="1">
      <alignment horizontal="right"/>
    </xf>
    <xf numFmtId="0" fontId="4" fillId="0" borderId="0" xfId="0" applyFont="1"/>
    <xf numFmtId="0" fontId="32" fillId="0" borderId="0" xfId="0" applyFont="1" applyAlignment="1">
      <alignment horizontal="left" vertical="center"/>
    </xf>
    <xf numFmtId="0" fontId="4" fillId="0" borderId="0" xfId="0" applyFont="1" applyAlignment="1">
      <alignment horizontal="left"/>
    </xf>
    <xf numFmtId="0" fontId="35" fillId="0" borderId="0" xfId="0" applyFont="1" applyAlignment="1">
      <alignment vertical="center"/>
    </xf>
    <xf numFmtId="49" fontId="34" fillId="0" borderId="0" xfId="0" applyNumberFormat="1" applyFont="1" applyAlignment="1">
      <alignment horizontal="center" vertical="center" wrapText="1"/>
    </xf>
    <xf numFmtId="4" fontId="35" fillId="0" borderId="0" xfId="0" applyNumberFormat="1" applyFont="1" applyAlignment="1">
      <alignment horizontal="centerContinuous" vertical="center" wrapText="1"/>
    </xf>
    <xf numFmtId="0" fontId="35" fillId="0" borderId="0" xfId="0" applyFont="1" applyAlignment="1">
      <alignment horizontal="right" vertical="center" wrapText="1"/>
    </xf>
    <xf numFmtId="0" fontId="38" fillId="0" borderId="0" xfId="0" applyFont="1" applyAlignment="1">
      <alignment horizontal="center" vertical="center" wrapText="1" shrinkToFit="1"/>
    </xf>
    <xf numFmtId="0" fontId="39" fillId="0" borderId="0" xfId="0" applyFont="1" applyAlignment="1">
      <alignment horizontal="center" vertical="center" wrapText="1" shrinkToFit="1"/>
    </xf>
    <xf numFmtId="0" fontId="40" fillId="0" borderId="0" xfId="0" applyFont="1" applyAlignment="1">
      <alignment horizontal="center" vertical="center" wrapText="1" shrinkToFit="1"/>
    </xf>
    <xf numFmtId="4" fontId="4" fillId="0" borderId="0" xfId="0" applyNumberFormat="1" applyFont="1" applyAlignment="1">
      <alignment horizontal="centerContinuous" vertical="center" wrapText="1"/>
    </xf>
    <xf numFmtId="2" fontId="41" fillId="0" borderId="0" xfId="0" applyNumberFormat="1" applyFont="1" applyAlignment="1">
      <alignment horizontal="left" vertical="center" wrapText="1"/>
    </xf>
    <xf numFmtId="0" fontId="42" fillId="0" borderId="2" xfId="0" applyFont="1" applyBorder="1" applyAlignment="1">
      <alignment horizontal="center" vertical="center" wrapText="1" shrinkToFit="1"/>
    </xf>
    <xf numFmtId="0" fontId="40" fillId="0" borderId="2" xfId="0" applyFont="1" applyBorder="1" applyAlignment="1">
      <alignment horizontal="center" vertical="center" wrapText="1" shrinkToFit="1"/>
    </xf>
    <xf numFmtId="0" fontId="39" fillId="0" borderId="2" xfId="0" applyFont="1" applyBorder="1" applyAlignment="1">
      <alignment horizontal="center" vertical="center" wrapText="1" shrinkToFit="1"/>
    </xf>
    <xf numFmtId="4" fontId="4" fillId="0" borderId="2" xfId="0" applyNumberFormat="1" applyFont="1" applyBorder="1" applyAlignment="1">
      <alignment horizontal="centerContinuous" vertical="center" wrapText="1"/>
    </xf>
    <xf numFmtId="2" fontId="41" fillId="0" borderId="2" xfId="0" applyNumberFormat="1" applyFont="1" applyBorder="1" applyAlignment="1">
      <alignment horizontal="left" vertical="center" wrapText="1"/>
    </xf>
    <xf numFmtId="0" fontId="41" fillId="0" borderId="0" xfId="0" applyFont="1" applyAlignment="1">
      <alignment horizontal="left" vertical="center" wrapText="1"/>
    </xf>
    <xf numFmtId="0" fontId="42" fillId="0" borderId="0" xfId="0" applyFont="1" applyAlignment="1">
      <alignment horizontal="center" vertical="center" wrapText="1" shrinkToFit="1"/>
    </xf>
    <xf numFmtId="49" fontId="43" fillId="0" borderId="48" xfId="0" applyNumberFormat="1" applyFont="1" applyBorder="1" applyAlignment="1">
      <alignment horizontal="center" vertical="center"/>
    </xf>
    <xf numFmtId="4" fontId="4" fillId="0" borderId="0" xfId="0" applyNumberFormat="1" applyFont="1" applyAlignment="1">
      <alignment vertical="center"/>
    </xf>
    <xf numFmtId="0" fontId="4" fillId="0" borderId="0" xfId="0" applyFont="1" applyAlignment="1">
      <alignment horizontal="right" vertical="center"/>
    </xf>
    <xf numFmtId="0" fontId="4" fillId="0" borderId="0" xfId="0" applyFont="1" applyAlignment="1">
      <alignment vertical="center"/>
    </xf>
    <xf numFmtId="49" fontId="32" fillId="0" borderId="0" xfId="0" applyNumberFormat="1" applyFont="1" applyAlignment="1">
      <alignment horizontal="center" vertical="center"/>
    </xf>
    <xf numFmtId="0" fontId="4" fillId="0" borderId="0" xfId="0" applyFont="1" applyAlignment="1">
      <alignment horizontal="left" vertical="center"/>
    </xf>
    <xf numFmtId="0" fontId="44" fillId="0" borderId="0" xfId="0" applyFont="1" applyAlignment="1">
      <alignment horizontal="center"/>
    </xf>
    <xf numFmtId="4" fontId="44" fillId="0" borderId="0" xfId="0" applyNumberFormat="1" applyFont="1" applyAlignment="1">
      <alignment horizontal="centerContinuous"/>
    </xf>
    <xf numFmtId="0" fontId="44" fillId="0" borderId="0" xfId="0" applyFont="1" applyAlignment="1">
      <alignment horizontal="center" vertical="center"/>
    </xf>
    <xf numFmtId="0" fontId="44" fillId="0" borderId="0" xfId="0" applyFont="1" applyAlignment="1">
      <alignment horizontal="right"/>
    </xf>
    <xf numFmtId="0" fontId="44" fillId="0" borderId="0" xfId="0" applyFont="1"/>
    <xf numFmtId="49" fontId="27" fillId="0" borderId="0" xfId="0" applyNumberFormat="1" applyFont="1" applyAlignment="1">
      <alignment horizontal="center" vertical="top" shrinkToFit="1"/>
    </xf>
    <xf numFmtId="0" fontId="27" fillId="0" borderId="0" xfId="0" applyFont="1" applyAlignment="1">
      <alignment horizontal="justify" vertical="top" wrapText="1" shrinkToFit="1"/>
    </xf>
    <xf numFmtId="0" fontId="4" fillId="0" borderId="0" xfId="0" applyFont="1" applyAlignment="1">
      <alignment horizontal="center" vertical="top" shrinkToFit="1"/>
    </xf>
    <xf numFmtId="4" fontId="4" fillId="0" borderId="0" xfId="0" applyNumberFormat="1" applyFont="1" applyAlignment="1">
      <alignment horizontal="center" vertical="top" shrinkToFit="1"/>
    </xf>
    <xf numFmtId="0" fontId="4" fillId="0" borderId="0" xfId="0" applyFont="1" applyAlignment="1">
      <alignment horizontal="center" vertical="center" shrinkToFit="1"/>
    </xf>
    <xf numFmtId="0" fontId="4" fillId="0" borderId="0" xfId="0" applyFont="1" applyAlignment="1">
      <alignment horizontal="right" vertical="top" shrinkToFit="1"/>
    </xf>
    <xf numFmtId="0" fontId="4" fillId="0" borderId="0" xfId="0" applyFont="1" applyAlignment="1">
      <alignment horizontal="justify" vertical="top"/>
    </xf>
    <xf numFmtId="0" fontId="4" fillId="0" borderId="0" xfId="0" applyFont="1" applyAlignment="1">
      <alignment horizontal="justify" vertical="top" wrapText="1" shrinkToFit="1"/>
    </xf>
    <xf numFmtId="0" fontId="4" fillId="0" borderId="0" xfId="0" applyFont="1" applyAlignment="1">
      <alignment horizontal="justify" vertical="top" shrinkToFit="1"/>
    </xf>
    <xf numFmtId="49" fontId="43" fillId="0" borderId="0" xfId="0" applyNumberFormat="1" applyFont="1" applyAlignment="1">
      <alignment horizontal="center" vertical="top"/>
    </xf>
    <xf numFmtId="0" fontId="4" fillId="0" borderId="0" xfId="0" applyFont="1" applyAlignment="1">
      <alignment horizontal="justify" vertical="justify" wrapText="1"/>
    </xf>
    <xf numFmtId="49" fontId="27" fillId="0" borderId="0" xfId="0" applyNumberFormat="1" applyFont="1" applyAlignment="1">
      <alignment horizontal="center" vertical="top"/>
    </xf>
    <xf numFmtId="0" fontId="4" fillId="0" borderId="51" xfId="0" applyFont="1" applyBorder="1" applyAlignment="1">
      <alignment horizontal="right" vertical="center"/>
    </xf>
    <xf numFmtId="2" fontId="4" fillId="0" borderId="51" xfId="0" applyNumberFormat="1" applyFont="1" applyBorder="1" applyAlignment="1">
      <alignment horizontal="center" vertical="center"/>
    </xf>
    <xf numFmtId="0" fontId="4" fillId="0" borderId="51" xfId="0" applyFont="1" applyBorder="1" applyAlignment="1">
      <alignment horizontal="center" vertical="center"/>
    </xf>
    <xf numFmtId="4" fontId="4" fillId="0" borderId="51" xfId="0" applyNumberFormat="1" applyFont="1" applyBorder="1" applyAlignment="1">
      <alignment horizontal="center" vertical="center"/>
    </xf>
    <xf numFmtId="2" fontId="4" fillId="0" borderId="0" xfId="0" applyNumberFormat="1" applyFont="1" applyAlignment="1">
      <alignment horizontal="center" vertical="top"/>
    </xf>
    <xf numFmtId="4" fontId="4" fillId="0" borderId="0" xfId="0" applyNumberFormat="1" applyFont="1" applyAlignment="1">
      <alignment horizontal="center" vertical="center"/>
    </xf>
    <xf numFmtId="4" fontId="4" fillId="0" borderId="0" xfId="0" applyNumberFormat="1" applyFont="1" applyAlignment="1">
      <alignment horizontal="right"/>
    </xf>
    <xf numFmtId="49" fontId="27" fillId="0" borderId="0" xfId="0" applyNumberFormat="1" applyFont="1" applyAlignment="1">
      <alignment horizontal="center" vertical="center" shrinkToFit="1"/>
    </xf>
    <xf numFmtId="49" fontId="43" fillId="0" borderId="0" xfId="0" applyNumberFormat="1" applyFont="1" applyAlignment="1">
      <alignment horizontal="center" vertical="center"/>
    </xf>
    <xf numFmtId="0" fontId="27" fillId="0" borderId="0" xfId="0" applyFont="1" applyAlignment="1">
      <alignment horizontal="justify" vertical="top" wrapText="1"/>
    </xf>
    <xf numFmtId="1" fontId="4" fillId="0" borderId="0" xfId="0" applyNumberFormat="1" applyFont="1" applyAlignment="1">
      <alignment horizontal="center" vertical="top"/>
    </xf>
    <xf numFmtId="4" fontId="45" fillId="0" borderId="0" xfId="0" applyNumberFormat="1" applyFont="1" applyAlignment="1">
      <alignment horizontal="right"/>
    </xf>
    <xf numFmtId="0" fontId="4" fillId="0" borderId="0" xfId="0" applyFont="1" applyAlignment="1">
      <alignment horizontal="justify" vertical="top" wrapText="1"/>
    </xf>
    <xf numFmtId="0" fontId="45" fillId="0" borderId="0" xfId="0" applyFont="1" applyAlignment="1">
      <alignment horizontal="justify" vertical="top" wrapText="1"/>
    </xf>
    <xf numFmtId="1" fontId="4" fillId="0" borderId="51" xfId="0" applyNumberFormat="1" applyFont="1" applyBorder="1" applyAlignment="1">
      <alignment horizontal="center" vertical="center"/>
    </xf>
    <xf numFmtId="1" fontId="4" fillId="0" borderId="0" xfId="0" applyNumberFormat="1" applyFont="1" applyAlignment="1">
      <alignment horizontal="center" vertical="center"/>
    </xf>
    <xf numFmtId="4" fontId="45" fillId="0" borderId="0" xfId="0" applyNumberFormat="1" applyFont="1" applyAlignment="1">
      <alignment horizontal="right" vertical="center"/>
    </xf>
    <xf numFmtId="0" fontId="27" fillId="0" borderId="0" xfId="0" applyFont="1" applyAlignment="1">
      <alignment horizontal="justify" vertical="top"/>
    </xf>
    <xf numFmtId="4" fontId="4" fillId="0" borderId="0" xfId="0" applyNumberFormat="1" applyFont="1" applyAlignment="1">
      <alignment horizontal="center" vertical="top"/>
    </xf>
    <xf numFmtId="0" fontId="45" fillId="0" borderId="0" xfId="0" applyFont="1" applyAlignment="1">
      <alignment horizontal="justify" vertical="top"/>
    </xf>
    <xf numFmtId="4"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0" borderId="43" xfId="0" applyFont="1" applyBorder="1" applyAlignment="1">
      <alignment horizontal="center" vertical="center"/>
    </xf>
    <xf numFmtId="0" fontId="4" fillId="0" borderId="0" xfId="0" applyFont="1" applyAlignment="1">
      <alignment horizontal="justify" vertical="center"/>
    </xf>
    <xf numFmtId="0" fontId="4" fillId="0" borderId="52" xfId="0" applyFont="1" applyBorder="1" applyAlignment="1">
      <alignment horizontal="left" vertical="top" wrapText="1"/>
    </xf>
    <xf numFmtId="0" fontId="4" fillId="0" borderId="52" xfId="0" applyFont="1" applyBorder="1" applyAlignment="1">
      <alignment horizontal="center"/>
    </xf>
    <xf numFmtId="4" fontId="4" fillId="0" borderId="52" xfId="0" applyNumberFormat="1" applyFont="1" applyBorder="1"/>
    <xf numFmtId="0" fontId="4" fillId="0" borderId="52" xfId="0" applyFont="1" applyBorder="1" applyAlignment="1">
      <alignment horizontal="center" vertical="center"/>
    </xf>
    <xf numFmtId="0" fontId="4" fillId="0" borderId="52" xfId="0" applyFont="1" applyBorder="1" applyAlignment="1">
      <alignment horizontal="right"/>
    </xf>
    <xf numFmtId="0" fontId="4" fillId="0" borderId="4" xfId="0" applyFont="1" applyBorder="1" applyAlignment="1">
      <alignment horizontal="left" vertical="top" wrapText="1"/>
    </xf>
    <xf numFmtId="0" fontId="4" fillId="0" borderId="4" xfId="0" applyFont="1" applyBorder="1" applyAlignment="1">
      <alignment horizontal="center"/>
    </xf>
    <xf numFmtId="4" fontId="4" fillId="0" borderId="4" xfId="0" applyNumberFormat="1" applyFont="1" applyBorder="1"/>
    <xf numFmtId="0" fontId="4" fillId="0" borderId="4" xfId="0" applyFont="1" applyBorder="1" applyAlignment="1">
      <alignment horizontal="center" vertical="center"/>
    </xf>
    <xf numFmtId="0" fontId="4" fillId="0" borderId="4" xfId="0" applyFont="1" applyBorder="1" applyAlignment="1">
      <alignment horizontal="right"/>
    </xf>
    <xf numFmtId="0" fontId="27" fillId="0" borderId="51" xfId="0" applyFont="1" applyBorder="1" applyAlignment="1">
      <alignment horizontal="center" vertical="center"/>
    </xf>
    <xf numFmtId="4" fontId="4" fillId="0" borderId="53" xfId="0" applyNumberFormat="1" applyFont="1" applyBorder="1" applyAlignment="1">
      <alignment horizontal="center" vertical="center"/>
    </xf>
    <xf numFmtId="4" fontId="4" fillId="0" borderId="43" xfId="0" applyNumberFormat="1" applyFont="1" applyBorder="1" applyAlignment="1">
      <alignment horizontal="center" vertical="center"/>
    </xf>
    <xf numFmtId="4" fontId="4" fillId="0" borderId="51" xfId="0" applyNumberFormat="1" applyFont="1" applyBorder="1" applyAlignment="1">
      <alignment horizontal="right" vertical="center"/>
    </xf>
    <xf numFmtId="0" fontId="27" fillId="0" borderId="35" xfId="0" applyFont="1" applyBorder="1" applyAlignment="1">
      <alignment horizontal="left"/>
    </xf>
    <xf numFmtId="4" fontId="4" fillId="0" borderId="35" xfId="0" applyNumberFormat="1" applyFont="1" applyBorder="1" applyAlignment="1">
      <alignment horizontal="center"/>
    </xf>
    <xf numFmtId="0" fontId="4" fillId="0" borderId="35" xfId="0" applyFont="1" applyBorder="1" applyAlignment="1">
      <alignment horizontal="center"/>
    </xf>
    <xf numFmtId="4" fontId="4" fillId="0" borderId="35" xfId="0" applyNumberFormat="1" applyFont="1" applyBorder="1" applyAlignment="1">
      <alignment horizontal="center" vertical="center"/>
    </xf>
    <xf numFmtId="4" fontId="4" fillId="0" borderId="35" xfId="0" applyNumberFormat="1" applyFont="1" applyBorder="1" applyAlignment="1">
      <alignment horizontal="right"/>
    </xf>
    <xf numFmtId="4" fontId="4" fillId="0" borderId="0" xfId="0" applyNumberFormat="1" applyFont="1" applyAlignment="1">
      <alignment horizontal="center"/>
    </xf>
    <xf numFmtId="49" fontId="43" fillId="0" borderId="0" xfId="0" applyNumberFormat="1" applyFont="1" applyAlignment="1">
      <alignment horizontal="left" vertical="center"/>
    </xf>
    <xf numFmtId="49" fontId="27" fillId="0" borderId="0" xfId="0" applyNumberFormat="1" applyFont="1" applyAlignment="1">
      <alignment horizontal="justify" vertical="center" wrapText="1"/>
    </xf>
    <xf numFmtId="49" fontId="27" fillId="0" borderId="0" xfId="0" quotePrefix="1" applyNumberFormat="1" applyFont="1" applyAlignment="1">
      <alignment horizontal="center" vertical="top"/>
    </xf>
    <xf numFmtId="0" fontId="27" fillId="0" borderId="0" xfId="0" applyFont="1" applyAlignment="1">
      <alignment horizontal="left" vertical="top" wrapText="1"/>
    </xf>
    <xf numFmtId="0" fontId="27" fillId="0" borderId="0" xfId="0" applyFont="1" applyAlignment="1">
      <alignment horizontal="center" vertical="center"/>
    </xf>
    <xf numFmtId="0" fontId="4" fillId="0" borderId="0" xfId="0" applyFont="1" applyAlignment="1">
      <alignment horizontal="left" vertical="top"/>
    </xf>
    <xf numFmtId="49" fontId="46" fillId="0" borderId="0" xfId="0" applyNumberFormat="1" applyFont="1" applyAlignment="1">
      <alignment horizontal="center" vertical="top"/>
    </xf>
    <xf numFmtId="0" fontId="46" fillId="0" borderId="0" xfId="0" applyFont="1" applyAlignment="1">
      <alignment horizontal="justify" vertical="top" wrapText="1"/>
    </xf>
    <xf numFmtId="0" fontId="47" fillId="0" borderId="0" xfId="0" applyFont="1" applyAlignment="1">
      <alignment horizontal="right"/>
    </xf>
    <xf numFmtId="4" fontId="47" fillId="0" borderId="0" xfId="0" applyNumberFormat="1" applyFont="1" applyAlignment="1">
      <alignment horizontal="center"/>
    </xf>
    <xf numFmtId="0" fontId="47" fillId="0" borderId="0" xfId="0" applyFont="1" applyAlignment="1">
      <alignment horizontal="center" vertical="center"/>
    </xf>
    <xf numFmtId="0" fontId="47" fillId="0" borderId="0" xfId="0" applyFont="1"/>
    <xf numFmtId="49" fontId="46" fillId="0" borderId="0" xfId="0" applyNumberFormat="1" applyFont="1" applyAlignment="1">
      <alignment horizontal="center" vertical="center"/>
    </xf>
    <xf numFmtId="0" fontId="47" fillId="0" borderId="0" xfId="0" applyFont="1" applyAlignment="1">
      <alignment horizontal="justify" vertical="top" wrapText="1"/>
    </xf>
    <xf numFmtId="4" fontId="47" fillId="0" borderId="0" xfId="0" applyNumberFormat="1" applyFont="1"/>
    <xf numFmtId="0" fontId="47" fillId="0" borderId="0" xfId="0" applyFont="1" applyAlignment="1">
      <alignment horizontal="left" vertical="top" wrapText="1"/>
    </xf>
    <xf numFmtId="0" fontId="47" fillId="0" borderId="51" xfId="0" applyFont="1" applyBorder="1" applyAlignment="1">
      <alignment horizontal="right" vertical="center"/>
    </xf>
    <xf numFmtId="4" fontId="47" fillId="0" borderId="51" xfId="0" applyNumberFormat="1" applyFont="1" applyBorder="1" applyAlignment="1">
      <alignment horizontal="center" vertical="center"/>
    </xf>
    <xf numFmtId="0" fontId="47" fillId="0" borderId="51" xfId="0" applyFont="1" applyBorder="1" applyAlignment="1">
      <alignment horizontal="center" vertical="center"/>
    </xf>
    <xf numFmtId="0" fontId="47" fillId="0" borderId="0" xfId="0" applyFont="1" applyAlignment="1">
      <alignment horizontal="center"/>
    </xf>
    <xf numFmtId="4" fontId="47" fillId="0" borderId="0" xfId="0" applyNumberFormat="1" applyFont="1" applyAlignment="1">
      <alignment horizontal="center" vertical="center"/>
    </xf>
    <xf numFmtId="4" fontId="47" fillId="0" borderId="0" xfId="0" applyNumberFormat="1" applyFont="1" applyAlignment="1">
      <alignment horizontal="right"/>
    </xf>
    <xf numFmtId="49" fontId="27" fillId="0" borderId="0" xfId="0" quotePrefix="1" applyNumberFormat="1" applyFont="1" applyAlignment="1">
      <alignment horizontal="center" vertical="center"/>
    </xf>
    <xf numFmtId="0" fontId="47" fillId="0" borderId="0" xfId="0" applyFont="1" applyAlignment="1">
      <alignment horizontal="right" vertical="center"/>
    </xf>
    <xf numFmtId="4" fontId="4" fillId="0" borderId="0" xfId="0" applyNumberFormat="1" applyFont="1" applyAlignment="1">
      <alignment vertical="top"/>
    </xf>
    <xf numFmtId="0" fontId="4" fillId="0" borderId="0" xfId="0" applyFont="1" applyAlignment="1">
      <alignment horizontal="center" vertical="top"/>
    </xf>
    <xf numFmtId="0" fontId="27" fillId="0" borderId="0" xfId="0" applyFont="1" applyAlignment="1">
      <alignment horizontal="justify" vertical="center"/>
    </xf>
    <xf numFmtId="4" fontId="0" fillId="0" borderId="0" xfId="0" applyNumberFormat="1"/>
    <xf numFmtId="9" fontId="4" fillId="0" borderId="0" xfId="0" applyNumberFormat="1" applyFont="1" applyAlignment="1">
      <alignment horizontal="center" vertical="center"/>
    </xf>
    <xf numFmtId="4" fontId="4" fillId="0" borderId="0" xfId="0" quotePrefix="1" applyNumberFormat="1" applyFont="1" applyAlignment="1">
      <alignment horizontal="center" vertical="center"/>
    </xf>
    <xf numFmtId="4" fontId="4" fillId="0" borderId="0" xfId="0" applyNumberFormat="1" applyFont="1" applyAlignment="1">
      <alignment horizontal="left" vertical="center"/>
    </xf>
    <xf numFmtId="0" fontId="4" fillId="0" borderId="0" xfId="0" applyFont="1" applyAlignment="1">
      <alignment horizontal="justify" vertical="justify"/>
    </xf>
    <xf numFmtId="0" fontId="27" fillId="0" borderId="0" xfId="0" applyFont="1" applyAlignment="1">
      <alignment horizontal="left" vertical="center" wrapText="1"/>
    </xf>
    <xf numFmtId="4" fontId="4" fillId="0" borderId="0" xfId="0" applyNumberFormat="1" applyFont="1" applyAlignment="1">
      <alignment horizontal="justify" vertical="top"/>
    </xf>
    <xf numFmtId="0" fontId="27" fillId="0" borderId="0" xfId="0" applyFont="1" applyAlignment="1">
      <alignment horizontal="center"/>
    </xf>
    <xf numFmtId="4" fontId="27" fillId="0" borderId="0" xfId="0" applyNumberFormat="1" applyFont="1"/>
    <xf numFmtId="0" fontId="27" fillId="0" borderId="0" xfId="0" applyFont="1"/>
    <xf numFmtId="0" fontId="4" fillId="0" borderId="51" xfId="0" applyFont="1" applyBorder="1" applyAlignment="1">
      <alignment horizontal="right"/>
    </xf>
    <xf numFmtId="4" fontId="4" fillId="0" borderId="51" xfId="0" applyNumberFormat="1" applyFont="1" applyBorder="1" applyAlignment="1">
      <alignment horizontal="center"/>
    </xf>
    <xf numFmtId="0" fontId="4" fillId="0" borderId="51" xfId="0" applyFont="1" applyBorder="1" applyAlignment="1">
      <alignment horizontal="center"/>
    </xf>
    <xf numFmtId="3" fontId="4" fillId="0" borderId="0" xfId="0" applyNumberFormat="1" applyFont="1" applyAlignment="1">
      <alignment horizontal="center"/>
    </xf>
    <xf numFmtId="167" fontId="4" fillId="0" borderId="0" xfId="0" applyNumberFormat="1" applyFont="1" applyAlignment="1">
      <alignment horizontal="center"/>
    </xf>
    <xf numFmtId="49" fontId="4" fillId="0" borderId="0" xfId="0" applyNumberFormat="1" applyFont="1" applyAlignment="1">
      <alignment horizontal="justify" vertical="top" wrapText="1"/>
    </xf>
    <xf numFmtId="0" fontId="49" fillId="0" borderId="0" xfId="0" applyFont="1" applyAlignment="1">
      <alignment horizontal="justify" vertical="top" wrapText="1"/>
    </xf>
    <xf numFmtId="0" fontId="0" fillId="0" borderId="0" xfId="0"/>
    <xf numFmtId="0" fontId="50" fillId="0" borderId="0" xfId="0" applyFont="1" applyAlignment="1">
      <alignment horizontal="left" vertical="top" wrapText="1"/>
    </xf>
    <xf numFmtId="164" fontId="4" fillId="0" borderId="0" xfId="0" applyNumberFormat="1" applyFont="1" applyAlignment="1">
      <alignment horizontal="center" vertical="center"/>
    </xf>
    <xf numFmtId="4" fontId="4" fillId="0" borderId="0" xfId="0" applyNumberFormat="1" applyFont="1" applyAlignment="1">
      <alignment horizontal="right" vertical="center"/>
    </xf>
    <xf numFmtId="164" fontId="4" fillId="0" borderId="51" xfId="0" applyNumberFormat="1" applyFont="1" applyBorder="1" applyAlignment="1">
      <alignment horizontal="center" vertical="center"/>
    </xf>
    <xf numFmtId="2" fontId="4" fillId="0" borderId="0" xfId="0" applyNumberFormat="1" applyFont="1" applyAlignment="1">
      <alignment horizontal="center" vertical="center"/>
    </xf>
    <xf numFmtId="3" fontId="4" fillId="0" borderId="51" xfId="0" applyNumberFormat="1" applyFont="1" applyBorder="1" applyAlignment="1">
      <alignment horizontal="center" vertical="center"/>
    </xf>
    <xf numFmtId="0" fontId="4" fillId="0" borderId="55" xfId="0" applyFont="1" applyBorder="1" applyAlignment="1">
      <alignment horizontal="right"/>
    </xf>
    <xf numFmtId="3" fontId="4" fillId="0" borderId="55" xfId="0" applyNumberFormat="1" applyFont="1" applyBorder="1" applyAlignment="1">
      <alignment horizontal="center"/>
    </xf>
    <xf numFmtId="0" fontId="4" fillId="0" borderId="55" xfId="0" applyFont="1" applyBorder="1" applyAlignment="1">
      <alignment horizontal="center"/>
    </xf>
    <xf numFmtId="4" fontId="4" fillId="0" borderId="55" xfId="0" applyNumberFormat="1" applyFont="1" applyBorder="1" applyAlignment="1">
      <alignment horizontal="center" vertical="center"/>
    </xf>
    <xf numFmtId="4" fontId="4" fillId="0" borderId="55" xfId="0" applyNumberFormat="1" applyFont="1" applyBorder="1" applyAlignment="1">
      <alignment horizontal="right"/>
    </xf>
    <xf numFmtId="2" fontId="4" fillId="0" borderId="51" xfId="0" applyNumberFormat="1" applyFont="1" applyBorder="1" applyAlignment="1">
      <alignment horizontal="center"/>
    </xf>
    <xf numFmtId="164" fontId="4" fillId="0" borderId="0" xfId="0" applyNumberFormat="1" applyFont="1" applyAlignment="1">
      <alignment horizontal="center"/>
    </xf>
    <xf numFmtId="164" fontId="4" fillId="0" borderId="51" xfId="0" applyNumberFormat="1" applyFont="1" applyBorder="1" applyAlignment="1">
      <alignment horizontal="center"/>
    </xf>
    <xf numFmtId="2" fontId="4" fillId="0" borderId="0" xfId="0" applyNumberFormat="1" applyFont="1" applyAlignment="1">
      <alignment horizontal="center"/>
    </xf>
    <xf numFmtId="3" fontId="4" fillId="0" borderId="51" xfId="0" applyNumberFormat="1" applyFont="1" applyBorder="1" applyAlignment="1">
      <alignment horizontal="center"/>
    </xf>
    <xf numFmtId="0" fontId="4" fillId="0" borderId="0" xfId="0" applyFont="1" applyAlignment="1">
      <alignment horizontal="left" vertical="center" wrapText="1"/>
    </xf>
    <xf numFmtId="3" fontId="4" fillId="0" borderId="0" xfId="0" applyNumberFormat="1" applyFont="1" applyAlignment="1">
      <alignment horizontal="center" vertical="center"/>
    </xf>
    <xf numFmtId="0" fontId="4" fillId="0" borderId="55" xfId="0" applyFont="1" applyBorder="1" applyAlignment="1">
      <alignment horizontal="right" vertical="center"/>
    </xf>
    <xf numFmtId="3" fontId="4" fillId="0" borderId="55" xfId="0" applyNumberFormat="1" applyFont="1" applyBorder="1" applyAlignment="1">
      <alignment horizontal="center" vertical="center"/>
    </xf>
    <xf numFmtId="0" fontId="4" fillId="0" borderId="55" xfId="0" applyFont="1" applyBorder="1" applyAlignment="1">
      <alignment horizontal="center" vertical="center"/>
    </xf>
    <xf numFmtId="4" fontId="4" fillId="0" borderId="55" xfId="0" applyNumberFormat="1" applyFont="1" applyBorder="1" applyAlignment="1">
      <alignment horizontal="right" vertical="center"/>
    </xf>
    <xf numFmtId="16" fontId="27" fillId="0" borderId="0" xfId="0" quotePrefix="1" applyNumberFormat="1" applyFont="1" applyAlignment="1">
      <alignment horizontal="center" vertical="center"/>
    </xf>
    <xf numFmtId="0" fontId="27" fillId="0" borderId="0" xfId="0" quotePrefix="1" applyFont="1" applyAlignment="1">
      <alignment horizontal="center" vertical="center"/>
    </xf>
    <xf numFmtId="0" fontId="27" fillId="0" borderId="0" xfId="0" quotePrefix="1" applyFont="1" applyAlignment="1">
      <alignment horizontal="center" vertical="top"/>
    </xf>
    <xf numFmtId="49" fontId="4" fillId="0" borderId="0" xfId="0" applyNumberFormat="1" applyFont="1" applyAlignment="1">
      <alignment horizontal="center"/>
    </xf>
    <xf numFmtId="0" fontId="45" fillId="0" borderId="0" xfId="0" applyFont="1" applyAlignment="1">
      <alignment horizontal="left" vertical="top" wrapText="1"/>
    </xf>
    <xf numFmtId="0" fontId="45" fillId="0" borderId="27" xfId="0" applyFont="1" applyBorder="1" applyAlignment="1">
      <alignment horizontal="justify" vertical="top"/>
    </xf>
    <xf numFmtId="4" fontId="45" fillId="0" borderId="27" xfId="0" applyNumberFormat="1" applyFont="1" applyBorder="1" applyAlignment="1">
      <alignment horizontal="center"/>
    </xf>
    <xf numFmtId="4" fontId="45" fillId="0" borderId="27" xfId="0" applyNumberFormat="1" applyFont="1" applyBorder="1"/>
    <xf numFmtId="4" fontId="45" fillId="0" borderId="27" xfId="0" applyNumberFormat="1" applyFont="1" applyBorder="1" applyAlignment="1">
      <alignment horizontal="center" vertical="center"/>
    </xf>
    <xf numFmtId="0" fontId="45" fillId="0" borderId="27" xfId="0" applyFont="1" applyBorder="1" applyAlignment="1">
      <alignment horizontal="center"/>
    </xf>
    <xf numFmtId="0" fontId="45" fillId="0" borderId="0" xfId="0" applyFont="1"/>
    <xf numFmtId="0" fontId="45" fillId="0" borderId="51" xfId="0" applyFont="1" applyBorder="1" applyAlignment="1">
      <alignment horizontal="right" vertical="center"/>
    </xf>
    <xf numFmtId="3" fontId="45" fillId="0" borderId="53" xfId="0" applyNumberFormat="1" applyFont="1" applyBorder="1" applyAlignment="1">
      <alignment horizontal="center" vertical="center"/>
    </xf>
    <xf numFmtId="0" fontId="45" fillId="0" borderId="5" xfId="0" applyFont="1" applyBorder="1" applyAlignment="1">
      <alignment horizontal="center" vertical="center"/>
    </xf>
    <xf numFmtId="0" fontId="45" fillId="0" borderId="51" xfId="0" applyFont="1" applyBorder="1" applyAlignment="1">
      <alignment horizontal="center" vertical="center"/>
    </xf>
    <xf numFmtId="0" fontId="45" fillId="0" borderId="0" xfId="0" applyFont="1" applyAlignment="1">
      <alignment vertical="center"/>
    </xf>
    <xf numFmtId="4" fontId="4" fillId="0" borderId="55" xfId="0" applyNumberFormat="1" applyFont="1" applyBorder="1"/>
    <xf numFmtId="49" fontId="51" fillId="0" borderId="0" xfId="0" applyNumberFormat="1" applyFont="1" applyAlignment="1">
      <alignment horizontal="center" vertical="center"/>
    </xf>
    <xf numFmtId="0" fontId="40" fillId="0" borderId="0" xfId="0" applyFont="1" applyAlignment="1">
      <alignment horizontal="center"/>
    </xf>
    <xf numFmtId="4" fontId="40" fillId="0" borderId="0" xfId="0" applyNumberFormat="1" applyFont="1"/>
    <xf numFmtId="0" fontId="40" fillId="0" borderId="0" xfId="0" applyFont="1" applyAlignment="1">
      <alignment horizontal="center" vertical="center"/>
    </xf>
    <xf numFmtId="0" fontId="40" fillId="0" borderId="0" xfId="0" applyFont="1"/>
    <xf numFmtId="0" fontId="45" fillId="0" borderId="0" xfId="0" applyFont="1" applyAlignment="1">
      <alignment horizontal="center"/>
    </xf>
    <xf numFmtId="0" fontId="45" fillId="0" borderId="0" xfId="0" applyFont="1" applyAlignment="1">
      <alignment horizontal="center" vertical="center"/>
    </xf>
    <xf numFmtId="0" fontId="45" fillId="0" borderId="0" xfId="0" applyFont="1" applyAlignment="1">
      <alignment horizontal="right"/>
    </xf>
    <xf numFmtId="0" fontId="4" fillId="0" borderId="56" xfId="0" applyFont="1" applyBorder="1"/>
    <xf numFmtId="0" fontId="4" fillId="0" borderId="56" xfId="0" applyFont="1" applyBorder="1" applyAlignment="1">
      <alignment horizontal="center" vertical="center"/>
    </xf>
    <xf numFmtId="0" fontId="4" fillId="0" borderId="56" xfId="0" applyFont="1" applyBorder="1" applyAlignment="1">
      <alignment vertical="center"/>
    </xf>
    <xf numFmtId="0" fontId="4" fillId="0" borderId="56" xfId="0" applyFont="1" applyBorder="1" applyAlignment="1">
      <alignment horizontal="center"/>
    </xf>
    <xf numFmtId="0" fontId="4" fillId="0" borderId="35" xfId="0" applyFont="1" applyBorder="1" applyAlignment="1">
      <alignment horizontal="right"/>
    </xf>
    <xf numFmtId="0" fontId="4" fillId="0" borderId="57" xfId="0" applyFont="1" applyBorder="1" applyAlignment="1">
      <alignment horizontal="center"/>
    </xf>
    <xf numFmtId="4" fontId="4" fillId="0" borderId="57" xfId="0" applyNumberFormat="1" applyFont="1" applyBorder="1" applyAlignment="1">
      <alignment horizontal="center" vertical="center"/>
    </xf>
    <xf numFmtId="4" fontId="4" fillId="0" borderId="57" xfId="0" applyNumberFormat="1" applyFont="1" applyBorder="1" applyAlignment="1">
      <alignment horizontal="right"/>
    </xf>
    <xf numFmtId="0" fontId="43" fillId="0" borderId="0" xfId="0" applyFont="1" applyAlignment="1">
      <alignment vertical="top" wrapText="1"/>
    </xf>
    <xf numFmtId="49" fontId="52" fillId="0" borderId="0" xfId="0" applyNumberFormat="1" applyFont="1" applyAlignment="1">
      <alignment horizontal="center" vertical="center"/>
    </xf>
    <xf numFmtId="0" fontId="53" fillId="0" borderId="0" xfId="0" applyFont="1" applyAlignment="1">
      <alignment horizontal="center" vertical="top"/>
    </xf>
    <xf numFmtId="4" fontId="53" fillId="0" borderId="0" xfId="0" applyNumberFormat="1" applyFont="1" applyAlignment="1">
      <alignment horizontal="center" vertical="top"/>
    </xf>
    <xf numFmtId="0" fontId="53" fillId="0" borderId="0" xfId="0" applyFont="1" applyAlignment="1">
      <alignment horizontal="center" vertical="center"/>
    </xf>
    <xf numFmtId="0" fontId="53" fillId="0" borderId="0" xfId="0" applyFont="1" applyAlignment="1">
      <alignment horizontal="right" vertical="top"/>
    </xf>
    <xf numFmtId="0" fontId="27" fillId="0" borderId="0" xfId="0" applyFont="1" applyAlignment="1">
      <alignment horizontal="justify" vertical="center" wrapText="1"/>
    </xf>
    <xf numFmtId="4" fontId="53" fillId="0" borderId="0" xfId="0" applyNumberFormat="1" applyFont="1" applyAlignment="1">
      <alignment horizontal="center" vertical="center"/>
    </xf>
    <xf numFmtId="0" fontId="53" fillId="0" borderId="0" xfId="0" applyFont="1" applyAlignment="1">
      <alignment horizontal="right" vertical="center"/>
    </xf>
    <xf numFmtId="0" fontId="27" fillId="0" borderId="0" xfId="0" applyFont="1" applyAlignment="1">
      <alignment vertical="center"/>
    </xf>
    <xf numFmtId="3" fontId="4" fillId="0" borderId="0" xfId="0" applyNumberFormat="1" applyFont="1" applyAlignment="1">
      <alignment horizontal="right"/>
    </xf>
    <xf numFmtId="0" fontId="43" fillId="0" borderId="50" xfId="0" applyFont="1" applyBorder="1" applyAlignment="1">
      <alignment horizontal="left" vertical="center" wrapText="1"/>
    </xf>
    <xf numFmtId="0" fontId="43" fillId="0" borderId="0" xfId="0" applyFont="1" applyAlignment="1">
      <alignment horizontal="left" vertical="top" wrapText="1"/>
    </xf>
    <xf numFmtId="0" fontId="27" fillId="0" borderId="0" xfId="0" applyFont="1" applyAlignment="1">
      <alignment horizontal="right"/>
    </xf>
    <xf numFmtId="0" fontId="41" fillId="0" borderId="0" xfId="0" applyFont="1"/>
    <xf numFmtId="0" fontId="45" fillId="0" borderId="0" xfId="0" applyFont="1" applyAlignment="1">
      <alignment horizontal="center" vertical="top"/>
    </xf>
    <xf numFmtId="3" fontId="53" fillId="0" borderId="0" xfId="0" applyNumberFormat="1" applyFont="1" applyAlignment="1">
      <alignment horizontal="center" vertical="center"/>
    </xf>
    <xf numFmtId="0" fontId="43" fillId="0" borderId="50" xfId="0" applyFont="1" applyBorder="1" applyAlignment="1">
      <alignment vertical="center" wrapText="1"/>
    </xf>
    <xf numFmtId="0" fontId="4" fillId="0" borderId="0" xfId="0" quotePrefix="1" applyFont="1" applyAlignment="1">
      <alignment horizontal="left" vertical="center" wrapText="1"/>
    </xf>
    <xf numFmtId="0" fontId="4" fillId="0" borderId="0" xfId="0" quotePrefix="1" applyFont="1" applyAlignment="1">
      <alignment horizontal="justify" vertical="top" wrapText="1"/>
    </xf>
    <xf numFmtId="0" fontId="47" fillId="0" borderId="0" xfId="0" applyFont="1" applyAlignment="1">
      <alignment vertical="center"/>
    </xf>
    <xf numFmtId="49" fontId="55" fillId="0" borderId="0" xfId="0" applyNumberFormat="1" applyFont="1" applyAlignment="1">
      <alignment horizontal="center" vertical="top"/>
    </xf>
    <xf numFmtId="0" fontId="55" fillId="0" borderId="0" xfId="0" applyFont="1" applyAlignment="1">
      <alignment horizontal="justify" vertical="top" wrapText="1"/>
    </xf>
    <xf numFmtId="4" fontId="45" fillId="0" borderId="0" xfId="0" applyNumberFormat="1" applyFont="1" applyAlignment="1">
      <alignment horizontal="center"/>
    </xf>
    <xf numFmtId="4" fontId="45" fillId="0" borderId="0" xfId="0" applyNumberFormat="1" applyFont="1"/>
    <xf numFmtId="0" fontId="56" fillId="0" borderId="0" xfId="0" applyFont="1" applyAlignment="1">
      <alignment horizontal="center" vertical="top"/>
    </xf>
    <xf numFmtId="0" fontId="56" fillId="0" borderId="0" xfId="0" applyFont="1" applyProtection="1">
      <protection locked="0"/>
    </xf>
    <xf numFmtId="0" fontId="4" fillId="0" borderId="0" xfId="0" applyFont="1" applyAlignment="1">
      <alignment horizontal="right" vertical="center" wrapText="1"/>
    </xf>
    <xf numFmtId="2" fontId="4" fillId="0" borderId="0" xfId="0" applyNumberFormat="1" applyFont="1" applyAlignment="1">
      <alignment horizontal="left" vertical="center" wrapText="1"/>
    </xf>
    <xf numFmtId="49" fontId="27" fillId="0" borderId="0" xfId="13" quotePrefix="1" applyNumberFormat="1" applyFont="1" applyAlignment="1">
      <alignment horizontal="center" vertical="top"/>
    </xf>
    <xf numFmtId="0" fontId="4" fillId="0" borderId="0" xfId="14" applyFont="1" applyAlignment="1">
      <alignment horizontal="justify" vertical="top" wrapText="1"/>
    </xf>
    <xf numFmtId="4" fontId="4" fillId="0" borderId="0" xfId="0" applyNumberFormat="1" applyFont="1" applyAlignment="1">
      <alignment horizontal="justify"/>
    </xf>
    <xf numFmtId="0" fontId="4" fillId="0" borderId="0" xfId="0" applyFont="1" applyAlignment="1">
      <alignment horizontal="justify"/>
    </xf>
    <xf numFmtId="49" fontId="27" fillId="0" borderId="0" xfId="13" quotePrefix="1" applyNumberFormat="1" applyFont="1" applyAlignment="1">
      <alignment horizontal="justify" vertical="top"/>
    </xf>
    <xf numFmtId="0" fontId="4" fillId="0" borderId="0" xfId="14" quotePrefix="1" applyFont="1" applyAlignment="1">
      <alignment horizontal="justify" vertical="top" wrapText="1"/>
    </xf>
    <xf numFmtId="49" fontId="27" fillId="0" borderId="0" xfId="0" applyNumberFormat="1" applyFont="1" applyAlignment="1">
      <alignment horizontal="center"/>
    </xf>
    <xf numFmtId="49" fontId="55" fillId="0" borderId="0" xfId="0" applyNumberFormat="1" applyFont="1" applyAlignment="1">
      <alignment horizontal="center" vertical="center"/>
    </xf>
    <xf numFmtId="0" fontId="4" fillId="0" borderId="4" xfId="0" applyFont="1" applyBorder="1" applyAlignment="1">
      <alignment horizontal="justify" vertical="top" wrapText="1"/>
    </xf>
    <xf numFmtId="49" fontId="4" fillId="0" borderId="0" xfId="0" applyNumberFormat="1" applyFont="1" applyAlignment="1">
      <alignment horizontal="center" vertical="top"/>
    </xf>
    <xf numFmtId="0" fontId="43" fillId="0" borderId="50" xfId="0" applyFont="1" applyBorder="1" applyAlignment="1">
      <alignment vertical="top" wrapText="1"/>
    </xf>
    <xf numFmtId="0" fontId="20" fillId="0" borderId="0" xfId="15" applyFont="1" applyAlignment="1">
      <alignment horizontal="justify" vertical="top" wrapText="1"/>
    </xf>
    <xf numFmtId="0" fontId="0" fillId="0" borderId="0" xfId="0" applyAlignment="1">
      <alignment horizontal="justify" vertical="top"/>
    </xf>
    <xf numFmtId="168" fontId="4" fillId="0" borderId="0" xfId="0" applyNumberFormat="1" applyFont="1" applyAlignment="1">
      <alignment horizontal="justify" vertical="center"/>
    </xf>
    <xf numFmtId="168" fontId="0" fillId="0" borderId="0" xfId="0" applyNumberFormat="1" applyAlignment="1">
      <alignment horizontal="justify" vertical="top"/>
    </xf>
    <xf numFmtId="0" fontId="0" fillId="0" borderId="0" xfId="0" applyAlignment="1">
      <alignment horizontal="justify"/>
    </xf>
    <xf numFmtId="0" fontId="21" fillId="0" borderId="0" xfId="0" applyFont="1" applyAlignment="1">
      <alignment horizontal="center" vertical="center"/>
    </xf>
    <xf numFmtId="0" fontId="0" fillId="0" borderId="0" xfId="0" applyAlignment="1">
      <alignment vertical="top"/>
    </xf>
    <xf numFmtId="168" fontId="0" fillId="0" borderId="0" xfId="0" applyNumberFormat="1" applyAlignment="1">
      <alignment horizontal="center" vertical="center"/>
    </xf>
    <xf numFmtId="168" fontId="0" fillId="0" borderId="0" xfId="0" applyNumberFormat="1" applyAlignment="1">
      <alignment horizontal="right" vertical="top"/>
    </xf>
    <xf numFmtId="0" fontId="0" fillId="0" borderId="0" xfId="0" applyAlignment="1">
      <alignment horizontal="left" vertical="top" wrapText="1"/>
    </xf>
    <xf numFmtId="4" fontId="47" fillId="0" borderId="0" xfId="0" applyNumberFormat="1" applyFont="1" applyAlignment="1">
      <alignment horizontal="right" vertical="center"/>
    </xf>
    <xf numFmtId="0" fontId="47" fillId="0" borderId="51" xfId="0" applyFont="1" applyBorder="1" applyAlignment="1">
      <alignment horizontal="right"/>
    </xf>
    <xf numFmtId="4" fontId="47" fillId="0" borderId="51" xfId="0" applyNumberFormat="1" applyFont="1" applyBorder="1" applyAlignment="1">
      <alignment horizontal="center"/>
    </xf>
    <xf numFmtId="0" fontId="47" fillId="0" borderId="51" xfId="0" applyFont="1" applyBorder="1" applyAlignment="1">
      <alignment horizontal="center"/>
    </xf>
    <xf numFmtId="0" fontId="43" fillId="0" borderId="48" xfId="0" applyFont="1" applyBorder="1" applyAlignment="1">
      <alignment horizontal="center" vertical="center"/>
    </xf>
    <xf numFmtId="0" fontId="43" fillId="0" borderId="48" xfId="0" applyFont="1" applyBorder="1" applyAlignment="1">
      <alignment vertical="top" wrapText="1"/>
    </xf>
    <xf numFmtId="0" fontId="59" fillId="0" borderId="0" xfId="0" applyFont="1" applyAlignment="1">
      <alignment horizontal="left" vertical="top"/>
    </xf>
    <xf numFmtId="0" fontId="27" fillId="0" borderId="0" xfId="0" applyFont="1" applyAlignment="1">
      <alignment horizontal="left" vertical="top"/>
    </xf>
    <xf numFmtId="1" fontId="4" fillId="0" borderId="51" xfId="0" applyNumberFormat="1" applyFont="1" applyBorder="1" applyAlignment="1">
      <alignment horizontal="center"/>
    </xf>
    <xf numFmtId="0" fontId="27" fillId="0" borderId="51" xfId="0" applyFont="1" applyBorder="1" applyAlignment="1">
      <alignment horizontal="center" vertical="center" wrapText="1"/>
    </xf>
    <xf numFmtId="0" fontId="43" fillId="0" borderId="49" xfId="0" applyFont="1" applyBorder="1" applyAlignment="1">
      <alignment horizontal="left" vertical="center" wrapText="1"/>
    </xf>
    <xf numFmtId="0" fontId="43" fillId="0" borderId="54" xfId="0" applyFont="1" applyBorder="1" applyAlignment="1">
      <alignment horizontal="left" vertical="center"/>
    </xf>
    <xf numFmtId="0" fontId="4" fillId="0" borderId="54" xfId="0" applyFont="1" applyBorder="1" applyAlignment="1">
      <alignment horizontal="center" vertical="center"/>
    </xf>
    <xf numFmtId="0" fontId="4" fillId="0" borderId="50" xfId="0" applyFont="1" applyBorder="1"/>
    <xf numFmtId="0" fontId="43" fillId="0" borderId="0" xfId="0" applyFont="1" applyAlignment="1">
      <alignment horizontal="center" vertical="center"/>
    </xf>
    <xf numFmtId="49" fontId="32" fillId="0" borderId="48" xfId="0" applyNumberFormat="1" applyFont="1" applyBorder="1" applyAlignment="1">
      <alignment horizontal="center"/>
    </xf>
    <xf numFmtId="0" fontId="44" fillId="0" borderId="50" xfId="0" applyFont="1" applyBorder="1" applyAlignment="1">
      <alignment horizontal="left" wrapText="1"/>
    </xf>
    <xf numFmtId="0" fontId="44" fillId="0" borderId="0" xfId="0" applyFont="1" applyAlignment="1">
      <alignment horizontal="left" vertical="center" wrapText="1"/>
    </xf>
    <xf numFmtId="0" fontId="44" fillId="0" borderId="0" xfId="0" applyFont="1" applyAlignment="1">
      <alignment horizontal="left" vertical="top" wrapText="1"/>
    </xf>
    <xf numFmtId="49" fontId="32" fillId="0" borderId="48" xfId="0" applyNumberFormat="1" applyFont="1" applyBorder="1" applyAlignment="1">
      <alignment horizontal="center" vertical="center"/>
    </xf>
    <xf numFmtId="0" fontId="44" fillId="0" borderId="50" xfId="0" applyFont="1" applyBorder="1" applyAlignment="1">
      <alignment horizontal="left" vertical="top" wrapText="1"/>
    </xf>
    <xf numFmtId="0" fontId="4" fillId="0" borderId="58" xfId="0" applyFont="1" applyBorder="1"/>
    <xf numFmtId="0" fontId="4" fillId="0" borderId="58" xfId="0" applyFont="1" applyBorder="1" applyAlignment="1">
      <alignment horizontal="center"/>
    </xf>
    <xf numFmtId="0" fontId="4" fillId="0" borderId="58" xfId="0" applyFont="1" applyBorder="1" applyAlignment="1">
      <alignment horizontal="center" vertical="center"/>
    </xf>
    <xf numFmtId="0" fontId="4" fillId="0" borderId="58" xfId="0" applyFont="1" applyBorder="1" applyAlignment="1">
      <alignment horizontal="right"/>
    </xf>
    <xf numFmtId="0" fontId="60" fillId="0" borderId="49" xfId="0" applyFont="1" applyBorder="1" applyAlignment="1">
      <alignment horizontal="center" wrapText="1"/>
    </xf>
    <xf numFmtId="4" fontId="4" fillId="0" borderId="54" xfId="0" applyNumberFormat="1" applyFont="1" applyBorder="1" applyAlignment="1">
      <alignment horizontal="center"/>
    </xf>
    <xf numFmtId="0" fontId="4" fillId="0" borderId="54" xfId="0" applyFont="1" applyBorder="1" applyAlignment="1">
      <alignment horizontal="center"/>
    </xf>
    <xf numFmtId="4" fontId="4" fillId="0" borderId="50" xfId="0" applyNumberFormat="1" applyFont="1" applyBorder="1" applyAlignment="1">
      <alignment horizontal="center"/>
    </xf>
    <xf numFmtId="0" fontId="4" fillId="0" borderId="48" xfId="0" applyFont="1" applyBorder="1" applyAlignment="1">
      <alignment horizontal="center" vertical="center"/>
    </xf>
    <xf numFmtId="0" fontId="60" fillId="0" borderId="59" xfId="0" applyFont="1" applyBorder="1" applyAlignment="1">
      <alignment horizontal="left" vertical="top" wrapText="1"/>
    </xf>
    <xf numFmtId="4" fontId="4" fillId="0" borderId="59" xfId="0" applyNumberFormat="1" applyFont="1" applyBorder="1" applyAlignment="1">
      <alignment horizontal="center"/>
    </xf>
    <xf numFmtId="0" fontId="4" fillId="0" borderId="59" xfId="0" applyFont="1" applyBorder="1" applyAlignment="1">
      <alignment horizontal="center"/>
    </xf>
    <xf numFmtId="4" fontId="4" fillId="0" borderId="59" xfId="0" applyNumberFormat="1" applyFont="1" applyBorder="1" applyAlignment="1">
      <alignment horizontal="center" vertical="center"/>
    </xf>
    <xf numFmtId="4" fontId="4" fillId="0" borderId="59" xfId="0" applyNumberFormat="1" applyFont="1" applyBorder="1" applyAlignment="1">
      <alignment horizontal="right"/>
    </xf>
    <xf numFmtId="0" fontId="36" fillId="0" borderId="0" xfId="0" applyFont="1" applyAlignment="1">
      <alignment horizontal="center" vertical="center" wrapText="1" shrinkToFit="1"/>
    </xf>
    <xf numFmtId="0" fontId="37" fillId="0" borderId="0" xfId="0" applyFont="1" applyAlignment="1">
      <alignment horizontal="center" vertical="center" wrapText="1" shrinkToFit="1"/>
    </xf>
    <xf numFmtId="0" fontId="38" fillId="0" borderId="0" xfId="0" applyFont="1" applyAlignment="1">
      <alignment horizontal="right" vertical="center" wrapText="1" shrinkToFit="1"/>
    </xf>
    <xf numFmtId="0" fontId="51" fillId="0" borderId="0" xfId="0" applyFont="1" applyAlignment="1">
      <alignment horizontal="center" vertical="center" wrapText="1" shrinkToFit="1"/>
    </xf>
    <xf numFmtId="0" fontId="38" fillId="0" borderId="4" xfId="0" applyFont="1" applyBorder="1" applyAlignment="1">
      <alignment horizontal="right" vertical="center" wrapText="1" shrinkToFit="1"/>
    </xf>
    <xf numFmtId="0" fontId="38" fillId="0" borderId="4" xfId="0" applyFont="1" applyBorder="1" applyAlignment="1">
      <alignment horizontal="center" vertical="center" wrapText="1" shrinkToFit="1"/>
    </xf>
    <xf numFmtId="0" fontId="39" fillId="0" borderId="4" xfId="0" applyFont="1" applyBorder="1" applyAlignment="1">
      <alignment horizontal="center" vertical="center" wrapText="1" shrinkToFit="1"/>
    </xf>
    <xf numFmtId="0" fontId="40" fillId="0" borderId="4" xfId="0" applyFont="1" applyBorder="1" applyAlignment="1">
      <alignment horizontal="center" vertical="center" wrapText="1" shrinkToFit="1"/>
    </xf>
    <xf numFmtId="4" fontId="4" fillId="0" borderId="4" xfId="0" applyNumberFormat="1" applyFont="1" applyBorder="1" applyAlignment="1">
      <alignment horizontal="centerContinuous" vertical="center" wrapText="1"/>
    </xf>
    <xf numFmtId="2" fontId="41" fillId="0" borderId="4" xfId="0" applyNumberFormat="1" applyFont="1" applyBorder="1" applyAlignment="1">
      <alignment horizontal="left" vertical="center" wrapText="1"/>
    </xf>
    <xf numFmtId="0" fontId="38" fillId="0" borderId="0" xfId="0" applyFont="1" applyAlignment="1">
      <alignment horizontal="left" vertical="center" wrapText="1" shrinkToFit="1"/>
    </xf>
    <xf numFmtId="0" fontId="44" fillId="0" borderId="0" xfId="0" applyFont="1" applyAlignment="1">
      <alignment horizontal="centerContinuous"/>
    </xf>
    <xf numFmtId="49" fontId="45" fillId="0" borderId="0" xfId="0" applyNumberFormat="1" applyFont="1" applyAlignment="1">
      <alignment horizontal="center" vertical="top"/>
    </xf>
    <xf numFmtId="49" fontId="4" fillId="0" borderId="0" xfId="0" applyNumberFormat="1" applyFont="1" applyAlignment="1">
      <alignment horizontal="center" vertical="center"/>
    </xf>
    <xf numFmtId="3" fontId="45" fillId="0" borderId="0" xfId="0" applyNumberFormat="1" applyFont="1" applyAlignment="1">
      <alignment horizontal="center"/>
    </xf>
    <xf numFmtId="0" fontId="45" fillId="0" borderId="0" xfId="0" applyFont="1" applyAlignment="1">
      <alignment horizontal="center" wrapText="1"/>
    </xf>
    <xf numFmtId="2" fontId="45" fillId="0" borderId="0" xfId="0" applyNumberFormat="1" applyFont="1" applyAlignment="1">
      <alignment horizontal="right"/>
    </xf>
    <xf numFmtId="0" fontId="27" fillId="0" borderId="0" xfId="0" applyFont="1" applyAlignment="1">
      <alignment horizontal="center" vertical="top"/>
    </xf>
    <xf numFmtId="0" fontId="4" fillId="0" borderId="0" xfId="0" applyFont="1" applyAlignment="1">
      <alignment horizontal="right" wrapText="1"/>
    </xf>
    <xf numFmtId="0" fontId="4" fillId="0" borderId="0" xfId="0" quotePrefix="1" applyFont="1" applyAlignment="1">
      <alignment horizontal="center" vertical="top"/>
    </xf>
    <xf numFmtId="0" fontId="4" fillId="0" borderId="0" xfId="0" quotePrefix="1" applyFont="1" applyAlignment="1">
      <alignment horizontal="center" vertical="center"/>
    </xf>
    <xf numFmtId="0" fontId="4" fillId="0" borderId="57" xfId="0" applyFont="1" applyBorder="1" applyAlignment="1">
      <alignment horizontal="right"/>
    </xf>
    <xf numFmtId="4" fontId="4" fillId="0" borderId="57" xfId="0" applyNumberFormat="1" applyFont="1" applyBorder="1" applyAlignment="1">
      <alignment horizontal="center"/>
    </xf>
    <xf numFmtId="4" fontId="4" fillId="0" borderId="57" xfId="0" applyNumberFormat="1" applyFont="1" applyBorder="1"/>
    <xf numFmtId="4" fontId="27" fillId="0" borderId="0" xfId="0" applyNumberFormat="1" applyFont="1" applyAlignment="1">
      <alignment horizontal="justify" vertical="top" wrapText="1"/>
    </xf>
    <xf numFmtId="0" fontId="4" fillId="0" borderId="0" xfId="0" applyFont="1" applyAlignment="1">
      <alignment wrapText="1"/>
    </xf>
    <xf numFmtId="49" fontId="55" fillId="0" borderId="0" xfId="0" applyNumberFormat="1" applyFont="1" applyAlignment="1">
      <alignment horizontal="center" vertical="top" wrapText="1"/>
    </xf>
    <xf numFmtId="0" fontId="45" fillId="0" borderId="0" xfId="0" applyFont="1" applyAlignment="1">
      <alignment wrapText="1"/>
    </xf>
    <xf numFmtId="0" fontId="45" fillId="0" borderId="51" xfId="0" applyFont="1" applyBorder="1" applyAlignment="1">
      <alignment horizontal="right"/>
    </xf>
    <xf numFmtId="3" fontId="45" fillId="0" borderId="51" xfId="0" applyNumberFormat="1" applyFont="1" applyBorder="1" applyAlignment="1">
      <alignment horizontal="center"/>
    </xf>
    <xf numFmtId="0" fontId="45" fillId="0" borderId="51" xfId="0" applyFont="1" applyBorder="1" applyAlignment="1">
      <alignment horizontal="center"/>
    </xf>
    <xf numFmtId="0" fontId="45" fillId="0" borderId="0" xfId="0" applyFont="1" applyAlignment="1">
      <alignment vertical="top" wrapText="1"/>
    </xf>
    <xf numFmtId="0" fontId="27" fillId="0" borderId="0" xfId="0" applyFont="1" applyAlignment="1">
      <alignment horizontal="left"/>
    </xf>
    <xf numFmtId="49" fontId="27" fillId="0" borderId="0" xfId="0" applyNumberFormat="1" applyFont="1" applyAlignment="1">
      <alignment horizontal="center" vertical="top" wrapText="1"/>
    </xf>
    <xf numFmtId="0" fontId="0" fillId="0" borderId="0" xfId="0" applyAlignment="1">
      <alignment horizontal="left"/>
    </xf>
    <xf numFmtId="4" fontId="64" fillId="0" borderId="0" xfId="0" applyNumberFormat="1" applyFont="1"/>
    <xf numFmtId="0" fontId="27" fillId="0" borderId="0" xfId="0" quotePrefix="1" applyFont="1" applyAlignment="1">
      <alignment horizontal="center" vertical="top" wrapText="1"/>
    </xf>
    <xf numFmtId="4" fontId="27" fillId="0" borderId="0" xfId="0" applyNumberFormat="1" applyFont="1" applyAlignment="1">
      <alignment horizontal="center" wrapText="1"/>
    </xf>
    <xf numFmtId="0" fontId="4" fillId="0" borderId="0" xfId="0" applyFont="1" applyAlignment="1">
      <alignment horizontal="center" wrapText="1"/>
    </xf>
    <xf numFmtId="0" fontId="27" fillId="0" borderId="35" xfId="0" applyFont="1" applyBorder="1" applyAlignment="1">
      <alignment horizontal="left" vertical="top" wrapText="1"/>
    </xf>
    <xf numFmtId="0" fontId="49" fillId="0" borderId="0" xfId="0" applyFont="1"/>
    <xf numFmtId="49" fontId="55" fillId="0" borderId="0" xfId="0" quotePrefix="1" applyNumberFormat="1" applyFont="1" applyAlignment="1">
      <alignment horizontal="center" vertical="top"/>
    </xf>
    <xf numFmtId="0" fontId="41" fillId="0" borderId="0" xfId="0" applyFont="1" applyAlignment="1">
      <alignment vertical="center"/>
    </xf>
    <xf numFmtId="3" fontId="45" fillId="0" borderId="51" xfId="0" applyNumberFormat="1" applyFont="1" applyBorder="1" applyAlignment="1">
      <alignment horizontal="center" vertical="center"/>
    </xf>
    <xf numFmtId="0" fontId="55" fillId="0" borderId="0" xfId="0" applyFont="1" applyAlignment="1">
      <alignment horizontal="left" vertical="top" wrapText="1"/>
    </xf>
    <xf numFmtId="0" fontId="45" fillId="0" borderId="0" xfId="0" quotePrefix="1" applyFont="1" applyAlignment="1">
      <alignment horizontal="center" vertical="top"/>
    </xf>
    <xf numFmtId="0" fontId="65" fillId="0" borderId="0" xfId="0" applyFont="1" applyAlignment="1">
      <alignment horizontal="left" vertical="top" wrapText="1"/>
    </xf>
    <xf numFmtId="16" fontId="45" fillId="0" borderId="0" xfId="0" quotePrefix="1" applyNumberFormat="1" applyFont="1" applyAlignment="1">
      <alignment horizontal="center" vertical="top"/>
    </xf>
    <xf numFmtId="3" fontId="45" fillId="0" borderId="0" xfId="0" applyNumberFormat="1" applyFont="1" applyAlignment="1">
      <alignment horizontal="right"/>
    </xf>
    <xf numFmtId="49" fontId="27" fillId="0" borderId="0" xfId="0" applyNumberFormat="1" applyFont="1" applyAlignment="1">
      <alignment horizontal="justify" vertical="top"/>
    </xf>
    <xf numFmtId="49" fontId="45" fillId="0" borderId="0" xfId="0" quotePrefix="1" applyNumberFormat="1" applyFont="1" applyAlignment="1">
      <alignment horizontal="center" vertical="top"/>
    </xf>
    <xf numFmtId="0" fontId="66" fillId="0" borderId="0" xfId="0" applyFont="1" applyAlignment="1">
      <alignment horizontal="right" vertical="top"/>
    </xf>
    <xf numFmtId="4" fontId="66" fillId="0" borderId="0" xfId="0" applyNumberFormat="1" applyFont="1" applyAlignment="1">
      <alignment horizontal="center" vertical="top"/>
    </xf>
    <xf numFmtId="49" fontId="45" fillId="0" borderId="0" xfId="0" applyNumberFormat="1" applyFont="1" applyAlignment="1">
      <alignment horizontal="center" vertical="center"/>
    </xf>
    <xf numFmtId="4" fontId="45" fillId="0" borderId="51" xfId="0" applyNumberFormat="1" applyFont="1" applyBorder="1" applyAlignment="1">
      <alignment horizontal="center" vertical="center"/>
    </xf>
    <xf numFmtId="0" fontId="45" fillId="0" borderId="0" xfId="0" applyFont="1" applyAlignment="1">
      <alignment horizontal="right" vertical="top"/>
    </xf>
    <xf numFmtId="4" fontId="45" fillId="0" borderId="51" xfId="0" applyNumberFormat="1" applyFont="1" applyBorder="1" applyAlignment="1">
      <alignment horizontal="center"/>
    </xf>
    <xf numFmtId="49" fontId="45" fillId="0" borderId="0" xfId="0" quotePrefix="1" applyNumberFormat="1" applyFont="1" applyAlignment="1">
      <alignment horizontal="center" vertical="center"/>
    </xf>
    <xf numFmtId="0" fontId="45" fillId="0" borderId="0" xfId="0" applyFont="1" applyAlignment="1">
      <alignment horizontal="justify" vertical="center" wrapText="1"/>
    </xf>
    <xf numFmtId="0" fontId="66" fillId="0" borderId="0" xfId="0" applyFont="1" applyAlignment="1">
      <alignment horizontal="right" vertical="center"/>
    </xf>
    <xf numFmtId="4" fontId="66" fillId="0" borderId="0" xfId="0" applyNumberFormat="1" applyFont="1" applyAlignment="1">
      <alignment horizontal="center" vertical="center"/>
    </xf>
    <xf numFmtId="0" fontId="45" fillId="0" borderId="0" xfId="0" applyFont="1" applyAlignment="1">
      <alignment horizontal="left" vertical="center" wrapText="1"/>
    </xf>
    <xf numFmtId="0" fontId="45" fillId="0" borderId="0" xfId="0" applyFont="1" applyAlignment="1">
      <alignment horizontal="right" vertical="center"/>
    </xf>
    <xf numFmtId="4" fontId="27" fillId="0" borderId="0" xfId="0" applyNumberFormat="1" applyFont="1" applyAlignment="1">
      <alignment horizontal="right"/>
    </xf>
    <xf numFmtId="49" fontId="4" fillId="0" borderId="0" xfId="0" applyNumberFormat="1" applyFont="1" applyAlignment="1">
      <alignment horizontal="center" vertical="justify"/>
    </xf>
    <xf numFmtId="4" fontId="4" fillId="0" borderId="0" xfId="0" applyNumberFormat="1" applyFont="1" applyAlignment="1">
      <alignment horizontal="justify" vertical="justify"/>
    </xf>
    <xf numFmtId="0" fontId="4" fillId="0" borderId="0" xfId="0" applyFont="1" applyAlignment="1">
      <alignment horizontal="right" vertical="justify"/>
    </xf>
    <xf numFmtId="0" fontId="4" fillId="0" borderId="51" xfId="0" applyFont="1" applyBorder="1" applyAlignment="1">
      <alignment horizontal="right" vertical="center" wrapText="1"/>
    </xf>
    <xf numFmtId="0" fontId="27" fillId="0" borderId="0" xfId="13" quotePrefix="1" applyFont="1" applyAlignment="1">
      <alignment horizontal="center" vertical="top"/>
    </xf>
    <xf numFmtId="0" fontId="27" fillId="0" borderId="0" xfId="13" quotePrefix="1" applyFont="1" applyAlignment="1">
      <alignment horizontal="left" vertical="top"/>
    </xf>
    <xf numFmtId="0" fontId="27" fillId="0" borderId="0" xfId="13" quotePrefix="1" applyFont="1" applyAlignment="1">
      <alignment horizontal="left" vertical="center"/>
    </xf>
    <xf numFmtId="0" fontId="27" fillId="0" borderId="4" xfId="14" applyFont="1" applyBorder="1" applyAlignment="1">
      <alignment horizontal="left" vertical="center" wrapText="1"/>
    </xf>
    <xf numFmtId="4" fontId="4" fillId="0" borderId="4" xfId="0" applyNumberFormat="1" applyFont="1" applyBorder="1" applyAlignment="1">
      <alignment horizontal="center"/>
    </xf>
    <xf numFmtId="4" fontId="45" fillId="0" borderId="4" xfId="0" applyNumberFormat="1" applyFont="1" applyBorder="1" applyAlignment="1">
      <alignment horizontal="right"/>
    </xf>
    <xf numFmtId="0" fontId="4" fillId="0" borderId="0" xfId="14" applyFont="1" applyAlignment="1">
      <alignment horizontal="left" vertical="top" wrapText="1"/>
    </xf>
    <xf numFmtId="0" fontId="27" fillId="0" borderId="0" xfId="14" applyFont="1" applyAlignment="1">
      <alignment horizontal="justify" vertical="top" wrapText="1"/>
    </xf>
    <xf numFmtId="0" fontId="4" fillId="0" borderId="0" xfId="13" applyAlignment="1">
      <alignment horizontal="left" vertical="top" wrapText="1"/>
    </xf>
    <xf numFmtId="0" fontId="27" fillId="0" borderId="0" xfId="14" applyFont="1" applyAlignment="1">
      <alignment horizontal="left" vertical="top" wrapText="1"/>
    </xf>
    <xf numFmtId="0" fontId="43" fillId="0" borderId="0" xfId="0" applyFont="1" applyAlignment="1">
      <alignment vertical="center" wrapText="1"/>
    </xf>
    <xf numFmtId="0" fontId="0" fillId="0" borderId="0" xfId="0" applyAlignment="1">
      <alignment vertical="center"/>
    </xf>
    <xf numFmtId="0" fontId="4" fillId="0" borderId="0" xfId="13" applyAlignment="1">
      <alignment horizontal="justify" vertical="top" wrapText="1"/>
    </xf>
    <xf numFmtId="0" fontId="55" fillId="0" borderId="0" xfId="0" applyFont="1"/>
    <xf numFmtId="0" fontId="4" fillId="0" borderId="54" xfId="0" applyFont="1" applyBorder="1"/>
    <xf numFmtId="0" fontId="44" fillId="0" borderId="50" xfId="0" applyFont="1" applyBorder="1" applyAlignment="1">
      <alignment horizontal="left" vertical="center" wrapText="1"/>
    </xf>
    <xf numFmtId="4" fontId="4" fillId="0" borderId="43" xfId="0" applyNumberFormat="1" applyFont="1" applyBorder="1" applyAlignment="1">
      <alignment vertical="center"/>
    </xf>
    <xf numFmtId="4" fontId="4" fillId="0" borderId="51" xfId="0" applyNumberFormat="1" applyFont="1" applyBorder="1" applyAlignment="1" applyProtection="1">
      <alignment horizontal="center" vertical="center"/>
      <protection locked="0"/>
    </xf>
    <xf numFmtId="4" fontId="45" fillId="0" borderId="51" xfId="0" applyNumberFormat="1" applyFont="1" applyBorder="1" applyAlignment="1" applyProtection="1">
      <alignment horizontal="right" vertical="center"/>
      <protection locked="0"/>
    </xf>
    <xf numFmtId="4" fontId="4" fillId="0" borderId="5" xfId="0" applyNumberFormat="1" applyFont="1" applyBorder="1" applyAlignment="1" applyProtection="1">
      <alignment horizontal="center" vertical="center"/>
      <protection locked="0"/>
    </xf>
    <xf numFmtId="4" fontId="4" fillId="0" borderId="51" xfId="0" applyNumberFormat="1" applyFont="1" applyBorder="1" applyAlignment="1" applyProtection="1">
      <alignment horizontal="right" vertical="center"/>
      <protection locked="0"/>
    </xf>
    <xf numFmtId="4" fontId="47" fillId="0" borderId="51" xfId="0" applyNumberFormat="1" applyFont="1" applyBorder="1" applyAlignment="1" applyProtection="1">
      <alignment horizontal="center" vertical="center"/>
      <protection locked="0"/>
    </xf>
    <xf numFmtId="4" fontId="4" fillId="0" borderId="51" xfId="0" applyNumberFormat="1" applyFont="1" applyBorder="1" applyProtection="1">
      <protection locked="0"/>
    </xf>
    <xf numFmtId="4" fontId="4" fillId="0" borderId="51" xfId="0" applyNumberFormat="1" applyFont="1" applyBorder="1" applyAlignment="1" applyProtection="1">
      <alignment horizontal="right"/>
      <protection locked="0"/>
    </xf>
    <xf numFmtId="4" fontId="45" fillId="0" borderId="51" xfId="0" applyNumberFormat="1" applyFont="1" applyBorder="1" applyAlignment="1" applyProtection="1">
      <alignment vertical="center"/>
      <protection locked="0"/>
    </xf>
    <xf numFmtId="4" fontId="45" fillId="0" borderId="43" xfId="0" applyNumberFormat="1" applyFont="1" applyBorder="1" applyAlignment="1" applyProtection="1">
      <alignment horizontal="center" vertical="center"/>
      <protection locked="0"/>
    </xf>
    <xf numFmtId="4" fontId="4" fillId="0" borderId="51" xfId="0" applyNumberFormat="1" applyFont="1" applyBorder="1" applyAlignment="1" applyProtection="1">
      <alignment vertical="center"/>
      <protection locked="0"/>
    </xf>
    <xf numFmtId="0" fontId="27" fillId="0" borderId="4" xfId="0" applyFont="1" applyBorder="1" applyAlignment="1" applyProtection="1">
      <alignment horizontal="justify" vertical="center" wrapText="1"/>
      <protection locked="0"/>
    </xf>
    <xf numFmtId="0" fontId="27" fillId="0" borderId="5" xfId="0" applyFont="1" applyBorder="1" applyAlignment="1" applyProtection="1">
      <alignment horizontal="justify" vertical="center" wrapText="1"/>
      <protection locked="0"/>
    </xf>
    <xf numFmtId="0" fontId="53" fillId="0" borderId="4" xfId="0" applyFont="1" applyBorder="1" applyAlignment="1" applyProtection="1">
      <alignment horizontal="center" vertical="top"/>
      <protection locked="0"/>
    </xf>
    <xf numFmtId="0" fontId="53" fillId="0" borderId="5" xfId="0" applyFont="1" applyBorder="1" applyAlignment="1" applyProtection="1">
      <alignment horizontal="center" vertical="top"/>
      <protection locked="0"/>
    </xf>
    <xf numFmtId="4" fontId="45" fillId="0" borderId="51" xfId="0" applyNumberFormat="1" applyFont="1" applyBorder="1" applyAlignment="1" applyProtection="1">
      <alignment horizontal="right"/>
      <protection locked="0"/>
    </xf>
    <xf numFmtId="4" fontId="4" fillId="0" borderId="43" xfId="0" applyNumberFormat="1" applyFont="1" applyBorder="1" applyAlignment="1" applyProtection="1">
      <alignment horizontal="center" vertical="center"/>
      <protection locked="0"/>
    </xf>
    <xf numFmtId="2" fontId="4" fillId="0" borderId="51" xfId="0" applyNumberFormat="1" applyFont="1" applyBorder="1" applyAlignment="1" applyProtection="1">
      <alignment horizontal="center" vertical="center"/>
      <protection locked="0"/>
    </xf>
    <xf numFmtId="4" fontId="27" fillId="0" borderId="48" xfId="0" applyNumberFormat="1" applyFont="1" applyBorder="1" applyAlignment="1" applyProtection="1">
      <alignment horizontal="center" vertical="center"/>
      <protection locked="0"/>
    </xf>
    <xf numFmtId="0" fontId="4" fillId="0" borderId="0" xfId="0" applyFont="1" applyBorder="1" applyAlignment="1">
      <alignment horizontal="left" vertical="top" wrapText="1"/>
    </xf>
    <xf numFmtId="0" fontId="0" fillId="0" borderId="0" xfId="0" applyBorder="1" applyAlignment="1">
      <alignment vertical="top"/>
    </xf>
    <xf numFmtId="4" fontId="4" fillId="0" borderId="51" xfId="0" applyNumberFormat="1" applyFont="1" applyBorder="1" applyAlignment="1" applyProtection="1">
      <alignment horizontal="right" vertical="top"/>
      <protection locked="0"/>
    </xf>
    <xf numFmtId="4" fontId="4" fillId="0" borderId="51" xfId="0" applyNumberFormat="1" applyFont="1" applyBorder="1" applyAlignment="1" applyProtection="1">
      <alignment horizontal="center"/>
      <protection locked="0"/>
    </xf>
    <xf numFmtId="4" fontId="23" fillId="0" borderId="7" xfId="12" applyNumberFormat="1" applyFont="1" applyFill="1" applyBorder="1" applyAlignment="1">
      <alignment horizontal="center" vertical="center" wrapText="1"/>
    </xf>
    <xf numFmtId="166" fontId="23" fillId="0" borderId="8" xfId="12" applyNumberFormat="1" applyFont="1" applyFill="1" applyBorder="1" applyAlignment="1">
      <alignment horizontal="center" vertical="center" wrapText="1"/>
    </xf>
    <xf numFmtId="4" fontId="23" fillId="0" borderId="12" xfId="12" applyNumberFormat="1" applyFont="1" applyFill="1" applyBorder="1" applyAlignment="1">
      <alignment horizontal="center" vertical="center" wrapText="1"/>
    </xf>
    <xf numFmtId="166" fontId="23" fillId="0" borderId="13" xfId="12" applyNumberFormat="1" applyFont="1" applyFill="1" applyBorder="1" applyAlignment="1">
      <alignment horizontal="center" vertical="center" wrapText="1"/>
    </xf>
    <xf numFmtId="4" fontId="24" fillId="0" borderId="12" xfId="12" applyNumberFormat="1" applyFont="1" applyFill="1" applyBorder="1" applyAlignment="1">
      <alignment horizontal="center"/>
    </xf>
    <xf numFmtId="166" fontId="24" fillId="0" borderId="13" xfId="12" applyNumberFormat="1" applyFont="1" applyFill="1" applyBorder="1" applyAlignment="1">
      <alignment horizontal="right"/>
    </xf>
    <xf numFmtId="4" fontId="24" fillId="0" borderId="0" xfId="12" applyNumberFormat="1" applyFont="1" applyFill="1" applyAlignment="1">
      <alignment horizontal="right"/>
    </xf>
    <xf numFmtId="166" fontId="24" fillId="0" borderId="16" xfId="12" applyNumberFormat="1" applyFont="1" applyFill="1" applyBorder="1" applyAlignment="1">
      <alignment horizontal="right"/>
    </xf>
    <xf numFmtId="4" fontId="24" fillId="0" borderId="3" xfId="12" applyNumberFormat="1" applyFont="1" applyFill="1" applyBorder="1" applyAlignment="1">
      <alignment horizontal="right"/>
    </xf>
    <xf numFmtId="166" fontId="24" fillId="0" borderId="21" xfId="12" applyNumberFormat="1" applyFont="1" applyFill="1" applyBorder="1" applyAlignment="1">
      <alignment horizontal="right"/>
    </xf>
    <xf numFmtId="4" fontId="23" fillId="0" borderId="5" xfId="12" applyNumberFormat="1" applyFont="1" applyFill="1" applyBorder="1" applyAlignment="1">
      <alignment horizontal="right"/>
    </xf>
    <xf numFmtId="166" fontId="23" fillId="0" borderId="23" xfId="12" applyNumberFormat="1" applyFont="1" applyFill="1" applyBorder="1" applyAlignment="1">
      <alignment horizontal="right"/>
    </xf>
    <xf numFmtId="4" fontId="24" fillId="0" borderId="12" xfId="12" applyNumberFormat="1" applyFont="1" applyFill="1" applyBorder="1" applyAlignment="1">
      <alignment horizontal="right"/>
    </xf>
    <xf numFmtId="43" fontId="24" fillId="0" borderId="0" xfId="12" applyFont="1" applyFill="1" applyProtection="1">
      <protection locked="0"/>
    </xf>
    <xf numFmtId="166" fontId="24" fillId="0" borderId="13" xfId="12" applyNumberFormat="1" applyFont="1" applyFill="1" applyBorder="1" applyAlignment="1" applyProtection="1">
      <alignment horizontal="right"/>
      <protection locked="0"/>
    </xf>
    <xf numFmtId="43" fontId="24" fillId="0" borderId="0" xfId="12" applyFont="1" applyFill="1"/>
    <xf numFmtId="43" fontId="24" fillId="0" borderId="12" xfId="12" applyFont="1" applyFill="1" applyBorder="1" applyProtection="1">
      <protection locked="0"/>
    </xf>
    <xf numFmtId="43" fontId="24" fillId="0" borderId="12" xfId="12" applyFont="1" applyFill="1" applyBorder="1"/>
    <xf numFmtId="43" fontId="24" fillId="0" borderId="25" xfId="12" applyFont="1" applyFill="1" applyBorder="1"/>
    <xf numFmtId="43" fontId="24" fillId="0" borderId="27" xfId="12" applyFont="1" applyFill="1" applyBorder="1"/>
    <xf numFmtId="166" fontId="23" fillId="0" borderId="28" xfId="12" applyNumberFormat="1" applyFont="1" applyFill="1" applyBorder="1" applyAlignment="1" applyProtection="1">
      <alignment horizontal="right"/>
      <protection locked="0"/>
    </xf>
    <xf numFmtId="166" fontId="23" fillId="0" borderId="0" xfId="12" applyNumberFormat="1" applyFont="1" applyFill="1" applyAlignment="1">
      <alignment horizontal="right"/>
    </xf>
    <xf numFmtId="43" fontId="24" fillId="0" borderId="30" xfId="12" applyFont="1" applyFill="1" applyBorder="1"/>
    <xf numFmtId="166" fontId="24" fillId="0" borderId="31" xfId="12" applyNumberFormat="1" applyFont="1" applyFill="1" applyBorder="1"/>
    <xf numFmtId="166" fontId="23" fillId="0" borderId="31" xfId="12" applyNumberFormat="1" applyFont="1" applyFill="1" applyBorder="1" applyAlignment="1">
      <alignment horizontal="right"/>
    </xf>
    <xf numFmtId="43" fontId="24" fillId="0" borderId="32" xfId="12" applyFont="1" applyFill="1" applyBorder="1"/>
    <xf numFmtId="166" fontId="23" fillId="0" borderId="33" xfId="12" applyNumberFormat="1" applyFont="1" applyFill="1" applyBorder="1" applyAlignment="1">
      <alignment horizontal="right"/>
    </xf>
    <xf numFmtId="166" fontId="23" fillId="0" borderId="13" xfId="12" applyNumberFormat="1" applyFont="1" applyFill="1" applyBorder="1" applyAlignment="1">
      <alignment horizontal="right"/>
    </xf>
    <xf numFmtId="166" fontId="24" fillId="0" borderId="0" xfId="12" applyNumberFormat="1" applyFont="1" applyFill="1" applyAlignment="1">
      <alignment horizontal="right"/>
    </xf>
    <xf numFmtId="166" fontId="23" fillId="0" borderId="16" xfId="12" applyNumberFormat="1" applyFont="1" applyFill="1" applyBorder="1" applyAlignment="1">
      <alignment horizontal="right"/>
    </xf>
    <xf numFmtId="43" fontId="24" fillId="0" borderId="0" xfId="12" applyFont="1" applyFill="1" applyAlignment="1">
      <alignment vertical="center"/>
    </xf>
    <xf numFmtId="166" fontId="24" fillId="0" borderId="13" xfId="12" applyNumberFormat="1" applyFont="1" applyFill="1" applyBorder="1" applyAlignment="1">
      <alignment horizontal="right" vertical="center"/>
    </xf>
    <xf numFmtId="43" fontId="24" fillId="0" borderId="0" xfId="12" applyFont="1" applyFill="1" applyAlignment="1" applyProtection="1">
      <alignment horizontal="right"/>
      <protection locked="0"/>
    </xf>
    <xf numFmtId="43" fontId="24" fillId="0" borderId="0" xfId="12" applyFont="1" applyFill="1" applyAlignment="1">
      <alignment horizontal="right"/>
    </xf>
    <xf numFmtId="166" fontId="24" fillId="0" borderId="34" xfId="12" applyNumberFormat="1" applyFont="1" applyFill="1" applyBorder="1" applyAlignment="1">
      <alignment horizontal="right"/>
    </xf>
    <xf numFmtId="166" fontId="24" fillId="0" borderId="16" xfId="12" applyNumberFormat="1" applyFont="1" applyFill="1" applyBorder="1" applyAlignment="1" applyProtection="1">
      <alignment horizontal="right"/>
      <protection locked="0"/>
    </xf>
    <xf numFmtId="4" fontId="23" fillId="0" borderId="0" xfId="12" applyNumberFormat="1" applyFont="1" applyFill="1" applyAlignment="1">
      <alignment horizontal="right"/>
    </xf>
    <xf numFmtId="43" fontId="24" fillId="0" borderId="35" xfId="12" applyFont="1" applyFill="1" applyBorder="1"/>
    <xf numFmtId="166" fontId="23" fillId="0" borderId="36" xfId="12" applyNumberFormat="1" applyFont="1" applyFill="1" applyBorder="1" applyAlignment="1">
      <alignment horizontal="right"/>
    </xf>
    <xf numFmtId="43" fontId="24" fillId="0" borderId="5" xfId="12" applyFont="1" applyFill="1" applyBorder="1"/>
    <xf numFmtId="43" fontId="24" fillId="0" borderId="2" xfId="12" applyFont="1" applyFill="1" applyBorder="1"/>
    <xf numFmtId="166" fontId="23" fillId="0" borderId="2" xfId="12" applyNumberFormat="1" applyFont="1" applyFill="1" applyBorder="1" applyAlignment="1">
      <alignment horizontal="right"/>
    </xf>
    <xf numFmtId="166" fontId="24" fillId="0" borderId="3" xfId="12" applyNumberFormat="1" applyFont="1" applyFill="1" applyBorder="1" applyAlignment="1">
      <alignment horizontal="right"/>
    </xf>
    <xf numFmtId="166" fontId="24" fillId="0" borderId="31" xfId="12" applyNumberFormat="1" applyFont="1" applyFill="1" applyBorder="1" applyAlignment="1">
      <alignment horizontal="right"/>
    </xf>
    <xf numFmtId="166" fontId="24" fillId="0" borderId="33" xfId="12" applyNumberFormat="1" applyFont="1" applyFill="1" applyBorder="1" applyAlignment="1">
      <alignment horizontal="right"/>
    </xf>
    <xf numFmtId="43" fontId="24" fillId="0" borderId="39" xfId="12" applyFont="1" applyFill="1" applyBorder="1"/>
    <xf numFmtId="166" fontId="24" fillId="0" borderId="40" xfId="12" applyNumberFormat="1" applyFont="1" applyFill="1" applyBorder="1" applyAlignment="1">
      <alignment horizontal="right"/>
    </xf>
    <xf numFmtId="166" fontId="24" fillId="0" borderId="2" xfId="12" applyNumberFormat="1" applyFont="1" applyFill="1" applyBorder="1" applyAlignment="1">
      <alignment horizontal="right"/>
    </xf>
    <xf numFmtId="4" fontId="22" fillId="0" borderId="42" xfId="12" applyNumberFormat="1" applyFill="1" applyBorder="1" applyProtection="1">
      <protection locked="0"/>
    </xf>
    <xf numFmtId="166" fontId="29" fillId="0" borderId="0" xfId="12" applyNumberFormat="1" applyFont="1" applyFill="1"/>
    <xf numFmtId="4" fontId="22" fillId="0" borderId="44" xfId="12" applyNumberFormat="1" applyFill="1" applyBorder="1" applyProtection="1">
      <protection locked="0"/>
    </xf>
    <xf numFmtId="4" fontId="22" fillId="0" borderId="33" xfId="12" applyNumberFormat="1" applyFill="1" applyBorder="1" applyProtection="1">
      <protection locked="0"/>
    </xf>
    <xf numFmtId="4" fontId="31" fillId="0" borderId="47" xfId="12" applyNumberFormat="1" applyFont="1" applyFill="1" applyBorder="1" applyProtection="1">
      <protection locked="0"/>
    </xf>
    <xf numFmtId="4" fontId="22" fillId="0" borderId="0" xfId="12" applyNumberFormat="1" applyFill="1"/>
    <xf numFmtId="166" fontId="22" fillId="0" borderId="0" xfId="12" applyNumberFormat="1" applyFill="1"/>
    <xf numFmtId="4" fontId="24" fillId="0" borderId="0" xfId="12" applyNumberFormat="1" applyFont="1" applyFill="1"/>
    <xf numFmtId="4" fontId="22" fillId="0" borderId="0" xfId="12" applyNumberFormat="1" applyFill="1" applyAlignment="1">
      <alignment horizontal="right"/>
    </xf>
    <xf numFmtId="166" fontId="22" fillId="0" borderId="0" xfId="12" applyNumberFormat="1" applyFill="1" applyAlignment="1">
      <alignment horizontal="right"/>
    </xf>
    <xf numFmtId="49" fontId="23" fillId="0" borderId="0" xfId="11" applyNumberFormat="1" applyFont="1" applyAlignment="1">
      <alignment horizontal="left" vertical="top" wrapText="1"/>
    </xf>
    <xf numFmtId="0" fontId="0" fillId="0" borderId="0" xfId="0"/>
    <xf numFmtId="0" fontId="7" fillId="0" borderId="0" xfId="1" applyFont="1"/>
    <xf numFmtId="0" fontId="7" fillId="0" borderId="0" xfId="1" applyFont="1" applyAlignment="1">
      <alignment vertical="center"/>
    </xf>
    <xf numFmtId="0" fontId="7" fillId="0" borderId="0" xfId="1" applyFont="1" applyAlignment="1">
      <alignment vertical="center" wrapText="1"/>
    </xf>
    <xf numFmtId="0" fontId="7" fillId="0" borderId="0" xfId="1" applyFont="1" applyAlignment="1">
      <alignment horizontal="right"/>
    </xf>
    <xf numFmtId="0" fontId="3" fillId="0" borderId="0" xfId="6" applyAlignment="1">
      <alignment horizontal="center" vertical="center" wrapText="1"/>
    </xf>
    <xf numFmtId="0" fontId="9" fillId="0" borderId="0" xfId="1" applyFont="1" applyAlignment="1">
      <alignment horizontal="left"/>
    </xf>
    <xf numFmtId="0" fontId="3" fillId="0" borderId="0" xfId="6" applyAlignment="1">
      <alignment horizontal="center" vertical="center"/>
    </xf>
    <xf numFmtId="0" fontId="9" fillId="0" borderId="0" xfId="1" applyFont="1"/>
    <xf numFmtId="0" fontId="15" fillId="0" borderId="0" xfId="3" applyFont="1" applyAlignment="1">
      <alignment horizontal="left"/>
    </xf>
    <xf numFmtId="0" fontId="15" fillId="0" borderId="0" xfId="3" applyFont="1"/>
    <xf numFmtId="43" fontId="15" fillId="0" borderId="0" xfId="5" applyFont="1"/>
    <xf numFmtId="0" fontId="15" fillId="0" borderId="0" xfId="3" applyFont="1" applyAlignment="1">
      <alignment horizontal="right"/>
    </xf>
    <xf numFmtId="0" fontId="6" fillId="0" borderId="0" xfId="1" applyFont="1"/>
    <xf numFmtId="0" fontId="17" fillId="0" borderId="0" xfId="3" applyFont="1" applyAlignment="1">
      <alignment horizontal="left" vertical="top"/>
    </xf>
    <xf numFmtId="0" fontId="17" fillId="0" borderId="0" xfId="3" applyFont="1" applyAlignment="1">
      <alignment horizontal="left" wrapText="1"/>
    </xf>
    <xf numFmtId="0" fontId="15" fillId="0" borderId="0" xfId="3" applyFont="1" applyAlignment="1">
      <alignment horizontal="center" vertical="top" wrapText="1"/>
    </xf>
    <xf numFmtId="0" fontId="15" fillId="0" borderId="0" xfId="3" applyFont="1" applyAlignment="1">
      <alignment vertical="top" wrapText="1"/>
    </xf>
    <xf numFmtId="0" fontId="17" fillId="0" borderId="0" xfId="3" applyFont="1" applyAlignment="1">
      <alignment horizontal="left" vertical="top" wrapText="1"/>
    </xf>
    <xf numFmtId="0" fontId="15" fillId="0" borderId="0" xfId="3" applyFont="1" applyAlignment="1">
      <alignment horizontal="left" vertical="top"/>
    </xf>
    <xf numFmtId="43" fontId="15" fillId="0" borderId="0" xfId="5" applyFont="1" applyAlignment="1">
      <alignment horizontal="left" vertical="top"/>
    </xf>
    <xf numFmtId="43" fontId="15" fillId="0" borderId="0" xfId="5" applyFont="1" applyAlignment="1">
      <alignment vertical="top"/>
    </xf>
    <xf numFmtId="0" fontId="15" fillId="0" borderId="0" xfId="3" applyFont="1" applyAlignment="1">
      <alignment horizontal="right" vertical="top"/>
    </xf>
    <xf numFmtId="0" fontId="15" fillId="0" borderId="0" xfId="3" applyFont="1" applyAlignment="1">
      <alignment horizontal="left" vertical="top" wrapText="1"/>
    </xf>
    <xf numFmtId="1" fontId="6" fillId="0" borderId="0" xfId="6" applyNumberFormat="1" applyFont="1" applyAlignment="1">
      <alignment horizontal="right" vertical="top"/>
    </xf>
    <xf numFmtId="1" fontId="3" fillId="0" borderId="0" xfId="6" applyNumberFormat="1" applyAlignment="1">
      <alignment horizontal="right" vertical="top"/>
    </xf>
    <xf numFmtId="0" fontId="3" fillId="0" borderId="0" xfId="6" applyAlignment="1">
      <alignment horizontal="justify" vertical="top" wrapText="1"/>
    </xf>
    <xf numFmtId="4" fontId="3" fillId="0" borderId="0" xfId="6" applyNumberFormat="1" applyAlignment="1">
      <alignment horizontal="center" vertical="center"/>
    </xf>
    <xf numFmtId="4" fontId="3" fillId="0" borderId="0" xfId="6" applyNumberFormat="1" applyAlignment="1">
      <alignment horizontal="right" vertical="center"/>
    </xf>
    <xf numFmtId="0" fontId="7" fillId="0" borderId="0" xfId="1" applyFont="1" applyAlignment="1">
      <alignment horizontal="left"/>
    </xf>
    <xf numFmtId="4" fontId="7" fillId="0" borderId="0" xfId="1" applyNumberFormat="1" applyFont="1" applyAlignment="1">
      <alignment horizontal="right"/>
    </xf>
    <xf numFmtId="0" fontId="6" fillId="0" borderId="0" xfId="1" applyFont="1" applyAlignment="1">
      <alignment horizontal="center"/>
    </xf>
    <xf numFmtId="4" fontId="6" fillId="0" borderId="0" xfId="1" applyNumberFormat="1" applyFont="1" applyAlignment="1">
      <alignment horizontal="right"/>
    </xf>
    <xf numFmtId="0" fontId="6" fillId="0" borderId="0" xfId="1" applyFont="1" applyAlignment="1">
      <alignment horizontal="right"/>
    </xf>
    <xf numFmtId="0" fontId="5" fillId="0" borderId="0" xfId="1" applyFont="1" applyAlignment="1">
      <alignment horizontal="center"/>
    </xf>
    <xf numFmtId="4" fontId="5" fillId="0" borderId="0" xfId="1" applyNumberFormat="1" applyFont="1" applyAlignment="1">
      <alignment horizontal="right"/>
    </xf>
    <xf numFmtId="0" fontId="5" fillId="0" borderId="0" xfId="1" applyFont="1"/>
    <xf numFmtId="0" fontId="5" fillId="0" borderId="0" xfId="1" applyFont="1" applyAlignment="1">
      <alignment horizontal="right"/>
    </xf>
    <xf numFmtId="0" fontId="6" fillId="0" borderId="0" xfId="1" applyFont="1" applyAlignment="1">
      <alignment horizontal="right" vertical="center"/>
    </xf>
    <xf numFmtId="0" fontId="6" fillId="0" borderId="0" xfId="1" applyFont="1" applyAlignment="1">
      <alignment vertical="center" wrapText="1"/>
    </xf>
    <xf numFmtId="0" fontId="6" fillId="0" borderId="0" xfId="1" applyFont="1" applyAlignment="1">
      <alignment vertical="center"/>
    </xf>
    <xf numFmtId="4" fontId="5" fillId="0" borderId="0" xfId="1" applyNumberFormat="1" applyFont="1" applyAlignment="1">
      <alignment horizontal="right" vertical="top" wrapText="1"/>
    </xf>
    <xf numFmtId="164" fontId="6" fillId="0" borderId="0" xfId="1" applyNumberFormat="1" applyFont="1" applyAlignment="1">
      <alignment horizontal="center" wrapText="1"/>
    </xf>
    <xf numFmtId="4" fontId="6" fillId="0" borderId="0" xfId="1" applyNumberFormat="1" applyFont="1" applyAlignment="1">
      <alignment horizontal="center" wrapText="1"/>
    </xf>
    <xf numFmtId="0" fontId="3" fillId="0" borderId="0" xfId="6" applyAlignment="1">
      <alignment horizontal="right" vertical="center"/>
    </xf>
    <xf numFmtId="0" fontId="3" fillId="0" borderId="0" xfId="6" applyAlignment="1">
      <alignment horizontal="left" vertical="center"/>
    </xf>
    <xf numFmtId="0" fontId="6" fillId="0" borderId="0" xfId="1" applyFont="1" applyAlignment="1">
      <alignment horizontal="center" vertical="top" wrapText="1"/>
    </xf>
    <xf numFmtId="0" fontId="5" fillId="0" borderId="0" xfId="1" applyFont="1" applyAlignment="1">
      <alignment horizontal="right" vertical="top" wrapText="1"/>
    </xf>
    <xf numFmtId="4" fontId="3" fillId="0" borderId="0" xfId="6" applyNumberFormat="1" applyAlignment="1">
      <alignment horizontal="right" vertical="center" indent="1"/>
    </xf>
    <xf numFmtId="0" fontId="6" fillId="0" borderId="0" xfId="1" applyFont="1" applyAlignment="1">
      <alignment horizontal="left" wrapText="1"/>
    </xf>
    <xf numFmtId="0" fontId="18" fillId="0" borderId="0" xfId="6" applyFont="1" applyAlignment="1">
      <alignment horizontal="center" vertical="top"/>
    </xf>
    <xf numFmtId="0" fontId="18" fillId="0" borderId="0" xfId="6" applyFont="1" applyAlignment="1">
      <alignment horizontal="justify" vertical="center" wrapText="1"/>
    </xf>
    <xf numFmtId="4" fontId="18" fillId="0" borderId="0" xfId="6" applyNumberFormat="1" applyFont="1" applyAlignment="1">
      <alignment horizontal="right" vertical="center"/>
    </xf>
    <xf numFmtId="0" fontId="11" fillId="0" borderId="0" xfId="6" applyFont="1" applyAlignment="1">
      <alignment horizontal="center" vertical="center"/>
    </xf>
    <xf numFmtId="0" fontId="11" fillId="0" borderId="0" xfId="6" applyFont="1" applyAlignment="1">
      <alignment horizontal="left" vertical="center" wrapText="1"/>
    </xf>
    <xf numFmtId="0" fontId="7" fillId="0" borderId="0" xfId="1" applyFont="1" applyAlignment="1">
      <alignment horizontal="left" wrapText="1"/>
    </xf>
    <xf numFmtId="0" fontId="19" fillId="0" borderId="0" xfId="1" applyFont="1"/>
    <xf numFmtId="0" fontId="3" fillId="0" borderId="1" xfId="6" applyFill="1" applyBorder="1" applyAlignment="1">
      <alignment horizontal="center" vertical="center" wrapText="1"/>
    </xf>
    <xf numFmtId="0" fontId="3" fillId="0" borderId="2" xfId="6" applyFill="1" applyBorder="1" applyAlignment="1">
      <alignment horizontal="center" vertical="center"/>
    </xf>
    <xf numFmtId="0" fontId="3" fillId="0" borderId="2" xfId="6" applyFill="1" applyBorder="1" applyAlignment="1">
      <alignment horizontal="center" vertical="center" wrapText="1"/>
    </xf>
    <xf numFmtId="0" fontId="3" fillId="0" borderId="3" xfId="6" applyFill="1" applyBorder="1" applyAlignment="1">
      <alignment horizontal="center" vertical="center"/>
    </xf>
    <xf numFmtId="0" fontId="3" fillId="0" borderId="3" xfId="6" applyFill="1" applyBorder="1" applyAlignment="1">
      <alignment horizontal="center" vertical="center" wrapText="1"/>
    </xf>
    <xf numFmtId="0" fontId="8" fillId="0" borderId="0" xfId="6" applyFont="1" applyFill="1" applyAlignment="1">
      <alignment horizontal="left" vertical="center" wrapText="1"/>
    </xf>
    <xf numFmtId="0" fontId="3" fillId="0" borderId="0" xfId="6" applyFill="1" applyAlignment="1">
      <alignment horizontal="right" vertical="center"/>
    </xf>
    <xf numFmtId="0" fontId="3" fillId="0" borderId="0" xfId="6" applyFill="1" applyAlignment="1">
      <alignment horizontal="justify" vertical="top" wrapText="1"/>
    </xf>
    <xf numFmtId="4" fontId="3" fillId="0" borderId="0" xfId="6" applyNumberFormat="1" applyFill="1" applyAlignment="1" applyProtection="1">
      <alignment horizontal="center" vertical="center"/>
      <protection locked="0"/>
    </xf>
    <xf numFmtId="4" fontId="3" fillId="0" borderId="0" xfId="6" applyNumberFormat="1" applyFill="1" applyAlignment="1" applyProtection="1">
      <alignment horizontal="right" vertical="center"/>
      <protection locked="0"/>
    </xf>
    <xf numFmtId="4" fontId="3" fillId="0" borderId="0" xfId="6" applyNumberFormat="1" applyFill="1" applyAlignment="1" applyProtection="1">
      <alignment horizontal="right" vertical="center" indent="1"/>
      <protection locked="0"/>
    </xf>
    <xf numFmtId="4" fontId="6" fillId="0" borderId="0" xfId="6" applyNumberFormat="1" applyFont="1" applyFill="1" applyAlignment="1">
      <alignment horizontal="center" vertical="center"/>
    </xf>
    <xf numFmtId="0" fontId="8" fillId="0" borderId="0" xfId="6" applyFont="1" applyFill="1" applyAlignment="1">
      <alignment horizontal="justify" vertical="center" wrapText="1"/>
    </xf>
    <xf numFmtId="4" fontId="8" fillId="0" borderId="0" xfId="6" applyNumberFormat="1" applyFont="1" applyFill="1" applyAlignment="1" applyProtection="1">
      <alignment horizontal="right" vertical="center"/>
      <protection locked="0"/>
    </xf>
    <xf numFmtId="0" fontId="7" fillId="0" borderId="0" xfId="1" applyFont="1" applyFill="1" applyProtection="1">
      <protection locked="0"/>
    </xf>
    <xf numFmtId="0" fontId="7" fillId="0" borderId="0" xfId="1" applyFont="1" applyFill="1" applyAlignment="1" applyProtection="1">
      <alignment horizontal="right"/>
      <protection locked="0"/>
    </xf>
    <xf numFmtId="0" fontId="3" fillId="0" borderId="0" xfId="6" applyFill="1" applyAlignment="1" applyProtection="1">
      <alignment horizontal="center" vertical="center"/>
      <protection locked="0"/>
    </xf>
    <xf numFmtId="0" fontId="3" fillId="0" borderId="0" xfId="6" applyFill="1" applyAlignment="1" applyProtection="1">
      <alignment horizontal="right" vertical="center"/>
      <protection locked="0"/>
    </xf>
    <xf numFmtId="0" fontId="3" fillId="0" borderId="4" xfId="6" applyFill="1" applyBorder="1" applyAlignment="1">
      <alignment horizontal="justify" vertical="top" wrapText="1"/>
    </xf>
    <xf numFmtId="0" fontId="3" fillId="0" borderId="5" xfId="6" applyFill="1" applyBorder="1" applyAlignment="1">
      <alignment horizontal="justify" vertical="top" wrapText="1"/>
    </xf>
    <xf numFmtId="0" fontId="3" fillId="0" borderId="0" xfId="6" quotePrefix="1" applyFill="1" applyAlignment="1">
      <alignment horizontal="justify" vertical="top" wrapText="1"/>
    </xf>
    <xf numFmtId="4" fontId="6" fillId="0" borderId="0" xfId="6" applyNumberFormat="1" applyFont="1" applyFill="1" applyAlignment="1" applyProtection="1">
      <alignment horizontal="center" vertical="center"/>
      <protection locked="0"/>
    </xf>
    <xf numFmtId="0" fontId="3" fillId="0" borderId="0" xfId="6" applyFill="1" applyAlignment="1">
      <alignment vertical="center" wrapText="1"/>
    </xf>
    <xf numFmtId="0" fontId="3" fillId="0" borderId="0" xfId="6" applyFill="1" applyAlignment="1">
      <alignment vertical="top" wrapText="1"/>
    </xf>
    <xf numFmtId="0" fontId="3" fillId="0" borderId="0" xfId="6" applyFill="1" applyAlignment="1">
      <alignment horizontal="center" vertical="top"/>
    </xf>
    <xf numFmtId="49" fontId="11" fillId="0" borderId="0" xfId="13" applyNumberFormat="1" applyFont="1" applyFill="1" applyAlignment="1">
      <alignment vertical="top"/>
    </xf>
    <xf numFmtId="0" fontId="4" fillId="0" borderId="0" xfId="13" applyFill="1" applyAlignment="1">
      <alignment horizontal="justify" vertical="top" wrapText="1"/>
    </xf>
    <xf numFmtId="0" fontId="4" fillId="0" borderId="0" xfId="13" applyFill="1" applyAlignment="1">
      <alignment horizontal="center" vertical="center"/>
    </xf>
    <xf numFmtId="4" fontId="4" fillId="0" borderId="0" xfId="13" applyNumberFormat="1" applyFill="1" applyAlignment="1">
      <alignment horizontal="right" vertical="center" indent="1"/>
    </xf>
    <xf numFmtId="4" fontId="4" fillId="0" borderId="0" xfId="13" applyNumberFormat="1" applyFill="1" applyAlignment="1" applyProtection="1">
      <alignment horizontal="right" vertical="center" indent="1"/>
      <protection locked="0"/>
    </xf>
    <xf numFmtId="0" fontId="4" fillId="0" borderId="0" xfId="13" quotePrefix="1" applyFill="1" applyAlignment="1">
      <alignment horizontal="justify" vertical="top" wrapText="1"/>
    </xf>
    <xf numFmtId="0" fontId="3" fillId="0" borderId="0" xfId="6" applyFill="1" applyAlignment="1">
      <alignment horizontal="justify" vertical="center" wrapText="1"/>
    </xf>
    <xf numFmtId="0" fontId="11" fillId="0" borderId="0" xfId="6" applyFont="1" applyFill="1" applyAlignment="1">
      <alignment horizontal="center" vertical="center"/>
    </xf>
    <xf numFmtId="0" fontId="11" fillId="0" borderId="0" xfId="6" applyFont="1" applyFill="1" applyAlignment="1">
      <alignment horizontal="left" vertical="center" wrapText="1"/>
    </xf>
    <xf numFmtId="0" fontId="11" fillId="0" borderId="0" xfId="6" applyFont="1" applyFill="1" applyAlignment="1" applyProtection="1">
      <alignment horizontal="right" vertical="center" wrapText="1"/>
      <protection locked="0"/>
    </xf>
    <xf numFmtId="0" fontId="5" fillId="0" borderId="0" xfId="1" applyFont="1" applyFill="1" applyAlignment="1" applyProtection="1">
      <alignment horizontal="right" vertical="center"/>
      <protection locked="0"/>
    </xf>
    <xf numFmtId="0" fontId="7" fillId="0" borderId="0" xfId="1" applyFont="1" applyFill="1" applyAlignment="1" applyProtection="1">
      <alignment horizontal="center"/>
      <protection locked="0"/>
    </xf>
    <xf numFmtId="4" fontId="7" fillId="0" borderId="0" xfId="1" applyNumberFormat="1" applyFont="1" applyFill="1" applyAlignment="1" applyProtection="1">
      <alignment horizontal="right"/>
      <protection locked="0"/>
    </xf>
    <xf numFmtId="0" fontId="11" fillId="0" borderId="4" xfId="6" applyFont="1" applyFill="1" applyBorder="1" applyAlignment="1">
      <alignment horizontal="left" vertical="center" wrapText="1"/>
    </xf>
    <xf numFmtId="0" fontId="7" fillId="0" borderId="4" xfId="1" applyFont="1" applyFill="1" applyBorder="1" applyProtection="1">
      <protection locked="0"/>
    </xf>
    <xf numFmtId="4" fontId="5" fillId="0" borderId="4" xfId="1" applyNumberFormat="1" applyFont="1" applyFill="1" applyBorder="1" applyAlignment="1" applyProtection="1">
      <alignment horizontal="right"/>
      <protection locked="0"/>
    </xf>
    <xf numFmtId="0" fontId="55" fillId="0" borderId="0" xfId="0" applyFont="1" applyFill="1"/>
    <xf numFmtId="0" fontId="47" fillId="0" borderId="0" xfId="0" applyFont="1" applyFill="1" applyAlignment="1">
      <alignment vertical="center"/>
    </xf>
    <xf numFmtId="49" fontId="43" fillId="0" borderId="54" xfId="0" applyNumberFormat="1" applyFont="1" applyBorder="1" applyAlignment="1">
      <alignment horizontal="left" vertical="center"/>
    </xf>
    <xf numFmtId="49" fontId="43" fillId="0" borderId="50" xfId="0" applyNumberFormat="1" applyFont="1" applyBorder="1" applyAlignment="1">
      <alignment horizontal="left" vertical="center"/>
    </xf>
    <xf numFmtId="0" fontId="33" fillId="0" borderId="0" xfId="0" applyFont="1" applyAlignment="1">
      <alignment horizontal="center" vertical="center"/>
    </xf>
    <xf numFmtId="0" fontId="34" fillId="0" borderId="0" xfId="0" applyFont="1" applyAlignment="1">
      <alignment horizontal="center" vertical="center" wrapText="1" shrinkToFit="1"/>
    </xf>
    <xf numFmtId="0" fontId="38" fillId="0" borderId="0" xfId="0" quotePrefix="1" applyFont="1" applyAlignment="1">
      <alignment horizontal="left" vertical="top" wrapText="1" shrinkToFit="1"/>
    </xf>
    <xf numFmtId="0" fontId="38" fillId="0" borderId="0" xfId="0" applyFont="1" applyAlignment="1">
      <alignment horizontal="left" vertical="top" wrapText="1" shrinkToFit="1"/>
    </xf>
    <xf numFmtId="0" fontId="43" fillId="0" borderId="49" xfId="0" applyFont="1" applyBorder="1" applyAlignment="1">
      <alignment vertical="center" wrapText="1"/>
    </xf>
    <xf numFmtId="0" fontId="0" fillId="0" borderId="50" xfId="0" applyBorder="1" applyAlignment="1">
      <alignment vertical="center"/>
    </xf>
    <xf numFmtId="0" fontId="4" fillId="0" borderId="4" xfId="0" applyFont="1" applyBorder="1" applyAlignment="1">
      <alignment horizontal="justify" vertical="top" wrapText="1"/>
    </xf>
    <xf numFmtId="0" fontId="0" fillId="0" borderId="4" xfId="0" applyBorder="1"/>
    <xf numFmtId="49" fontId="43" fillId="0" borderId="49" xfId="0" applyNumberFormat="1" applyFont="1" applyBorder="1" applyAlignment="1">
      <alignment horizontal="left" vertical="center"/>
    </xf>
    <xf numFmtId="0" fontId="0" fillId="0" borderId="54" xfId="0" applyBorder="1"/>
    <xf numFmtId="0" fontId="0" fillId="0" borderId="50" xfId="0" applyBorder="1"/>
    <xf numFmtId="0" fontId="50" fillId="0" borderId="0" xfId="0" applyFont="1" applyAlignment="1">
      <alignment horizontal="left" vertical="top" wrapText="1"/>
    </xf>
    <xf numFmtId="0" fontId="0" fillId="0" borderId="0" xfId="0"/>
    <xf numFmtId="0" fontId="36" fillId="0" borderId="0" xfId="0" applyFont="1" applyAlignment="1">
      <alignment horizontal="center" vertical="center" wrapText="1" shrinkToFit="1"/>
    </xf>
    <xf numFmtId="0" fontId="37" fillId="0" borderId="0" xfId="0" applyFont="1" applyAlignment="1">
      <alignment horizontal="center" vertical="center" wrapText="1" shrinkToFit="1"/>
    </xf>
    <xf numFmtId="0" fontId="60" fillId="0" borderId="49" xfId="0" applyFont="1" applyBorder="1" applyAlignment="1">
      <alignment horizontal="center" vertical="center" wrapText="1"/>
    </xf>
    <xf numFmtId="0" fontId="60" fillId="0" borderId="54" xfId="0" applyFont="1" applyBorder="1" applyAlignment="1">
      <alignment horizontal="center" vertical="center" wrapText="1"/>
    </xf>
    <xf numFmtId="0" fontId="60" fillId="0" borderId="50" xfId="0" applyFont="1" applyBorder="1" applyAlignment="1">
      <alignment horizontal="center" vertical="center" wrapText="1"/>
    </xf>
    <xf numFmtId="49" fontId="24" fillId="0" borderId="14" xfId="11" applyNumberFormat="1" applyFont="1" applyBorder="1" applyAlignment="1">
      <alignment horizontal="center" vertical="top" wrapText="1"/>
    </xf>
    <xf numFmtId="49" fontId="24" fillId="0" borderId="0" xfId="11" applyNumberFormat="1" applyFont="1" applyAlignment="1">
      <alignment horizontal="center" vertical="top" wrapText="1"/>
    </xf>
    <xf numFmtId="49" fontId="24" fillId="0" borderId="16" xfId="11" applyNumberFormat="1" applyFont="1" applyBorder="1" applyAlignment="1">
      <alignment horizontal="center" vertical="top" wrapText="1"/>
    </xf>
    <xf numFmtId="49" fontId="23" fillId="0" borderId="0" xfId="11" applyNumberFormat="1" applyFont="1" applyAlignment="1">
      <alignment horizontal="left" vertical="top" wrapText="1"/>
    </xf>
    <xf numFmtId="0" fontId="15" fillId="0" borderId="0" xfId="3" applyFont="1" applyAlignment="1">
      <alignment horizontal="left" vertical="top" wrapText="1"/>
    </xf>
    <xf numFmtId="0" fontId="5" fillId="0" borderId="0" xfId="1" applyFont="1" applyAlignment="1">
      <alignment horizontal="right" vertical="center"/>
    </xf>
    <xf numFmtId="0" fontId="18" fillId="0" borderId="0" xfId="6" applyFont="1" applyAlignment="1">
      <alignment horizontal="left" vertical="center" wrapText="1"/>
    </xf>
    <xf numFmtId="0" fontId="6" fillId="0" borderId="0" xfId="1" applyFont="1" applyAlignment="1">
      <alignment horizontal="center"/>
    </xf>
    <xf numFmtId="0" fontId="12" fillId="0" borderId="0" xfId="6" applyFont="1" applyAlignment="1">
      <alignment horizontal="center" vertical="center" wrapText="1"/>
    </xf>
    <xf numFmtId="0" fontId="12" fillId="0" borderId="4" xfId="6" applyFont="1" applyBorder="1" applyAlignment="1">
      <alignment horizontal="center" vertical="center" wrapText="1"/>
    </xf>
    <xf numFmtId="0" fontId="3" fillId="0" borderId="0" xfId="6" applyAlignment="1">
      <alignment horizontal="center" vertical="center" wrapText="1"/>
    </xf>
    <xf numFmtId="0" fontId="16" fillId="0" borderId="0" xfId="3" applyFont="1" applyAlignment="1">
      <alignment horizontal="left" vertical="top"/>
    </xf>
    <xf numFmtId="0" fontId="16" fillId="0" borderId="0" xfId="3" applyFont="1" applyAlignment="1">
      <alignment horizontal="left"/>
    </xf>
    <xf numFmtId="49" fontId="8" fillId="0" borderId="0" xfId="6" applyNumberFormat="1" applyFont="1" applyFill="1" applyAlignment="1">
      <alignment horizontal="left" vertical="center" wrapText="1"/>
    </xf>
    <xf numFmtId="0" fontId="8" fillId="0" borderId="0" xfId="6" applyFont="1" applyFill="1" applyAlignment="1">
      <alignment horizontal="left" vertical="center" wrapText="1"/>
    </xf>
    <xf numFmtId="0" fontId="3" fillId="0" borderId="1" xfId="6" applyFill="1" applyBorder="1" applyAlignment="1">
      <alignment horizontal="center" vertical="center" wrapText="1"/>
    </xf>
    <xf numFmtId="49" fontId="43" fillId="0" borderId="60" xfId="0" applyNumberFormat="1" applyFont="1" applyBorder="1" applyAlignment="1">
      <alignment horizontal="center" vertical="center"/>
    </xf>
    <xf numFmtId="0" fontId="43" fillId="0" borderId="61" xfId="0" applyFont="1" applyBorder="1" applyAlignment="1">
      <alignment vertical="center" wrapText="1"/>
    </xf>
    <xf numFmtId="0" fontId="43" fillId="0" borderId="62" xfId="0" applyFont="1" applyBorder="1" applyAlignment="1">
      <alignment vertical="center" wrapText="1"/>
    </xf>
    <xf numFmtId="0" fontId="23" fillId="0" borderId="63" xfId="11" applyFont="1" applyBorder="1" applyAlignment="1">
      <alignment horizontal="left" vertical="center" wrapText="1"/>
    </xf>
    <xf numFmtId="49" fontId="23" fillId="0" borderId="64" xfId="11" applyNumberFormat="1" applyFont="1" applyBorder="1" applyAlignment="1">
      <alignment horizontal="center" vertical="center" wrapText="1"/>
    </xf>
    <xf numFmtId="166" fontId="23" fillId="0" borderId="64" xfId="12" applyNumberFormat="1" applyFont="1" applyBorder="1" applyAlignment="1">
      <alignment horizontal="center" vertical="center" wrapText="1"/>
    </xf>
    <xf numFmtId="0" fontId="39" fillId="0" borderId="65" xfId="0" applyFont="1" applyBorder="1" applyAlignment="1">
      <alignment horizontal="center" vertical="center" wrapText="1" shrinkToFit="1"/>
    </xf>
    <xf numFmtId="4" fontId="23" fillId="0" borderId="64" xfId="12" applyNumberFormat="1" applyFont="1" applyFill="1" applyBorder="1" applyAlignment="1">
      <alignment horizontal="center" vertical="center" wrapText="1"/>
    </xf>
    <xf numFmtId="4" fontId="35" fillId="0" borderId="65" xfId="0" applyNumberFormat="1" applyFont="1" applyBorder="1" applyAlignment="1">
      <alignment horizontal="centerContinuous" vertical="center" wrapText="1"/>
    </xf>
    <xf numFmtId="166" fontId="23" fillId="0" borderId="66" xfId="12" applyNumberFormat="1" applyFont="1" applyFill="1" applyBorder="1" applyAlignment="1">
      <alignment horizontal="center" vertical="center" wrapText="1"/>
    </xf>
    <xf numFmtId="0" fontId="27" fillId="0" borderId="0" xfId="0" applyFont="1" applyBorder="1" applyAlignment="1">
      <alignment horizontal="center" vertical="center"/>
    </xf>
    <xf numFmtId="4" fontId="4" fillId="0" borderId="0" xfId="0" applyNumberFormat="1" applyFont="1" applyBorder="1" applyAlignment="1">
      <alignment horizontal="center" vertical="center"/>
    </xf>
    <xf numFmtId="0" fontId="4" fillId="0" borderId="0" xfId="0" applyFont="1" applyBorder="1" applyAlignment="1">
      <alignment horizontal="center" vertical="center"/>
    </xf>
    <xf numFmtId="4" fontId="4" fillId="0" borderId="0" xfId="0" applyNumberFormat="1" applyFont="1" applyBorder="1" applyAlignment="1" applyProtection="1">
      <alignment horizontal="right" vertical="center"/>
      <protection locked="0"/>
    </xf>
    <xf numFmtId="0" fontId="4" fillId="0" borderId="4" xfId="0" applyFont="1" applyBorder="1" applyAlignment="1" applyProtection="1">
      <alignment horizontal="justify" vertical="top" wrapText="1"/>
      <protection locked="0"/>
    </xf>
    <xf numFmtId="0" fontId="4" fillId="0" borderId="0" xfId="0" applyFont="1" applyBorder="1" applyAlignment="1" applyProtection="1">
      <alignment horizontal="justify" vertical="top" wrapText="1"/>
    </xf>
    <xf numFmtId="0" fontId="46" fillId="0" borderId="0" xfId="15" applyFont="1" applyAlignment="1">
      <alignment horizontal="justify" vertical="top" wrapText="1"/>
    </xf>
    <xf numFmtId="49" fontId="55" fillId="0" borderId="0" xfId="0" applyNumberFormat="1" applyFont="1" applyFill="1" applyAlignment="1">
      <alignment horizontal="center" vertical="top"/>
    </xf>
    <xf numFmtId="0" fontId="55" fillId="0" borderId="0" xfId="0" applyFont="1" applyFill="1" applyAlignment="1">
      <alignment horizontal="justify" vertical="top" wrapText="1"/>
    </xf>
    <xf numFmtId="4" fontId="45" fillId="0" borderId="0" xfId="0" applyNumberFormat="1" applyFont="1" applyFill="1" applyAlignment="1">
      <alignment horizontal="center"/>
    </xf>
    <xf numFmtId="0" fontId="45" fillId="0" borderId="0" xfId="0" applyFont="1" applyFill="1" applyAlignment="1">
      <alignment horizontal="center"/>
    </xf>
    <xf numFmtId="4" fontId="45" fillId="0" borderId="0" xfId="0" applyNumberFormat="1" applyFont="1" applyFill="1"/>
    <xf numFmtId="4" fontId="45" fillId="0" borderId="0" xfId="0" applyNumberFormat="1" applyFont="1" applyFill="1" applyAlignment="1">
      <alignment horizontal="right"/>
    </xf>
    <xf numFmtId="0" fontId="4" fillId="0" borderId="25" xfId="11" applyFont="1" applyBorder="1" applyAlignment="1" applyProtection="1">
      <alignment horizontal="left" vertical="top" wrapText="1" indent="1"/>
      <protection locked="0"/>
    </xf>
    <xf numFmtId="49" fontId="24" fillId="0" borderId="24" xfId="0" applyNumberFormat="1" applyFont="1" applyBorder="1" applyAlignment="1">
      <alignment horizontal="left" vertical="top" wrapText="1"/>
    </xf>
    <xf numFmtId="0" fontId="4" fillId="0" borderId="12" xfId="0" applyFont="1" applyBorder="1" applyAlignment="1">
      <alignment horizontal="left" vertical="center" wrapText="1" indent="1"/>
    </xf>
    <xf numFmtId="0" fontId="24" fillId="0" borderId="12" xfId="0" applyFont="1" applyBorder="1" applyAlignment="1">
      <alignment horizontal="center"/>
    </xf>
    <xf numFmtId="43" fontId="24" fillId="0" borderId="12" xfId="12" applyFont="1" applyBorder="1"/>
    <xf numFmtId="166" fontId="24" fillId="0" borderId="13" xfId="12" applyNumberFormat="1" applyFont="1" applyBorder="1" applyAlignment="1">
      <alignment horizontal="right"/>
    </xf>
    <xf numFmtId="0" fontId="3" fillId="0" borderId="4" xfId="6" applyFill="1" applyBorder="1" applyAlignment="1" applyProtection="1">
      <alignment horizontal="justify" vertical="top" wrapText="1"/>
      <protection locked="0"/>
    </xf>
  </cellXfs>
  <cellStyles count="16">
    <cellStyle name="Comma 2" xfId="4" xr:uid="{00000000-0005-0000-0000-000000000000}"/>
    <cellStyle name="Comma 2 2" xfId="12" xr:uid="{282FB392-083C-4CC1-B2E7-2DD453C2BABA}"/>
    <cellStyle name="Normal" xfId="0" builtinId="0"/>
    <cellStyle name="Normal 100" xfId="13" xr:uid="{92905B77-F176-4163-BD9A-74D01D63D121}"/>
    <cellStyle name="Normal 2" xfId="1" xr:uid="{00000000-0005-0000-0000-000002000000}"/>
    <cellStyle name="Normal 3" xfId="2" xr:uid="{00000000-0005-0000-0000-000003000000}"/>
    <cellStyle name="Normal 3 2" xfId="6" xr:uid="{00000000-0005-0000-0000-000004000000}"/>
    <cellStyle name="Normal 4" xfId="3" xr:uid="{00000000-0005-0000-0000-000005000000}"/>
    <cellStyle name="Normal 4 2" xfId="15" xr:uid="{CBD89EC7-C5A1-48A4-B0A5-73824A3A16E6}"/>
    <cellStyle name="Normal 5" xfId="10" xr:uid="{00000000-0005-0000-0000-000006000000}"/>
    <cellStyle name="Normal 5 2" xfId="11" xr:uid="{A0424D66-5FB4-448C-95C5-44210B632721}"/>
    <cellStyle name="Normal_vodovod_2" xfId="14" xr:uid="{01CBD01E-FE39-498B-B9CC-3CC6462314B4}"/>
    <cellStyle name="Normalno 2" xfId="7" xr:uid="{00000000-0005-0000-0000-000007000000}"/>
    <cellStyle name="Normalno 3" xfId="8" xr:uid="{00000000-0005-0000-0000-000008000000}"/>
    <cellStyle name="Normalno 4" xfId="9" xr:uid="{00000000-0005-0000-0000-000009000000}"/>
    <cellStyle name="Zarez 2" xfId="5"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28575</xdr:rowOff>
    </xdr:from>
    <xdr:to>
      <xdr:col>4</xdr:col>
      <xdr:colOff>0</xdr:colOff>
      <xdr:row>0</xdr:row>
      <xdr:rowOff>104775</xdr:rowOff>
    </xdr:to>
    <xdr:sp macro="" textlink="">
      <xdr:nvSpPr>
        <xdr:cNvPr id="2" name="Rectangle 1">
          <a:extLst>
            <a:ext uri="{FF2B5EF4-FFF2-40B4-BE49-F238E27FC236}">
              <a16:creationId xmlns:a16="http://schemas.microsoft.com/office/drawing/2014/main" id="{59D28934-35B0-4F53-92C8-69B23365BAD2}"/>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257175</xdr:rowOff>
    </xdr:from>
    <xdr:to>
      <xdr:col>4</xdr:col>
      <xdr:colOff>0</xdr:colOff>
      <xdr:row>0</xdr:row>
      <xdr:rowOff>333375</xdr:rowOff>
    </xdr:to>
    <xdr:sp macro="" textlink="">
      <xdr:nvSpPr>
        <xdr:cNvPr id="3" name="Rectangle 2">
          <a:extLst>
            <a:ext uri="{FF2B5EF4-FFF2-40B4-BE49-F238E27FC236}">
              <a16:creationId xmlns:a16="http://schemas.microsoft.com/office/drawing/2014/main" id="{FC388CFC-F307-489D-96C6-F494B04DF946}"/>
            </a:ext>
          </a:extLst>
        </xdr:cNvPr>
        <xdr:cNvSpPr>
          <a:spLocks noChangeArrowheads="1"/>
        </xdr:cNvSpPr>
      </xdr:nvSpPr>
      <xdr:spPr bwMode="auto">
        <a:xfrm>
          <a:off x="5181600" y="2571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4" name="Rectangle 3">
          <a:extLst>
            <a:ext uri="{FF2B5EF4-FFF2-40B4-BE49-F238E27FC236}">
              <a16:creationId xmlns:a16="http://schemas.microsoft.com/office/drawing/2014/main" id="{2BFB2372-A478-4ACF-95AC-87CBEAC45FD4}"/>
            </a:ext>
          </a:extLst>
        </xdr:cNvPr>
        <xdr:cNvSpPr>
          <a:spLocks noChangeArrowheads="1"/>
        </xdr:cNvSpPr>
      </xdr:nvSpPr>
      <xdr:spPr bwMode="auto">
        <a:xfrm>
          <a:off x="5181600" y="3238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5" name="Rectangle 4">
          <a:extLst>
            <a:ext uri="{FF2B5EF4-FFF2-40B4-BE49-F238E27FC236}">
              <a16:creationId xmlns:a16="http://schemas.microsoft.com/office/drawing/2014/main" id="{E3197FB5-EB0E-41EA-8A81-7EFD60430EEC}"/>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6" name="Rectangle 5">
          <a:extLst>
            <a:ext uri="{FF2B5EF4-FFF2-40B4-BE49-F238E27FC236}">
              <a16:creationId xmlns:a16="http://schemas.microsoft.com/office/drawing/2014/main" id="{725C4D3F-6A25-45E6-86CD-757AFB6E64A3}"/>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7" name="Rectangle 6">
          <a:extLst>
            <a:ext uri="{FF2B5EF4-FFF2-40B4-BE49-F238E27FC236}">
              <a16:creationId xmlns:a16="http://schemas.microsoft.com/office/drawing/2014/main" id="{D2ED2807-F80B-40C9-8761-3064C507DB1C}"/>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8" name="Rectangle 7">
          <a:extLst>
            <a:ext uri="{FF2B5EF4-FFF2-40B4-BE49-F238E27FC236}">
              <a16:creationId xmlns:a16="http://schemas.microsoft.com/office/drawing/2014/main" id="{48CF90E0-AD2F-40B6-92BA-8DD0D9C84B60}"/>
            </a:ext>
          </a:extLst>
        </xdr:cNvPr>
        <xdr:cNvSpPr>
          <a:spLocks noChangeArrowheads="1"/>
        </xdr:cNvSpPr>
      </xdr:nvSpPr>
      <xdr:spPr bwMode="auto">
        <a:xfrm>
          <a:off x="5181600" y="285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9" name="Rectangle 8">
          <a:extLst>
            <a:ext uri="{FF2B5EF4-FFF2-40B4-BE49-F238E27FC236}">
              <a16:creationId xmlns:a16="http://schemas.microsoft.com/office/drawing/2014/main" id="{0BC7F0B6-1C9F-4BF0-B741-27414402F60B}"/>
            </a:ext>
          </a:extLst>
        </xdr:cNvPr>
        <xdr:cNvSpPr>
          <a:spLocks noChangeArrowheads="1"/>
        </xdr:cNvSpPr>
      </xdr:nvSpPr>
      <xdr:spPr bwMode="auto">
        <a:xfrm>
          <a:off x="5181600"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104775</xdr:rowOff>
    </xdr:from>
    <xdr:to>
      <xdr:col>4</xdr:col>
      <xdr:colOff>0</xdr:colOff>
      <xdr:row>0</xdr:row>
      <xdr:rowOff>180975</xdr:rowOff>
    </xdr:to>
    <xdr:sp macro="" textlink="">
      <xdr:nvSpPr>
        <xdr:cNvPr id="10" name="Rectangle 9">
          <a:extLst>
            <a:ext uri="{FF2B5EF4-FFF2-40B4-BE49-F238E27FC236}">
              <a16:creationId xmlns:a16="http://schemas.microsoft.com/office/drawing/2014/main" id="{B9691187-C0AB-467C-9AB9-DF1C29EF959F}"/>
            </a:ext>
          </a:extLst>
        </xdr:cNvPr>
        <xdr:cNvSpPr>
          <a:spLocks noChangeArrowheads="1"/>
        </xdr:cNvSpPr>
      </xdr:nvSpPr>
      <xdr:spPr bwMode="auto">
        <a:xfrm>
          <a:off x="5181600" y="1047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11" name="Rectangle 10">
          <a:extLst>
            <a:ext uri="{FF2B5EF4-FFF2-40B4-BE49-F238E27FC236}">
              <a16:creationId xmlns:a16="http://schemas.microsoft.com/office/drawing/2014/main" id="{9CEC3FD5-E9D8-4979-AADE-D74CA321F7CF}"/>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12" name="Rectangle 11">
          <a:extLst>
            <a:ext uri="{FF2B5EF4-FFF2-40B4-BE49-F238E27FC236}">
              <a16:creationId xmlns:a16="http://schemas.microsoft.com/office/drawing/2014/main" id="{4A0EA9A5-6C76-4A78-869A-571F3A393AD0}"/>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13" name="Rectangle 12">
          <a:extLst>
            <a:ext uri="{FF2B5EF4-FFF2-40B4-BE49-F238E27FC236}">
              <a16:creationId xmlns:a16="http://schemas.microsoft.com/office/drawing/2014/main" id="{E7FF7B86-6FE2-4F29-8E60-77681D7962E6}"/>
            </a:ext>
          </a:extLst>
        </xdr:cNvPr>
        <xdr:cNvSpPr>
          <a:spLocks noChangeArrowheads="1"/>
        </xdr:cNvSpPr>
      </xdr:nvSpPr>
      <xdr:spPr bwMode="auto">
        <a:xfrm>
          <a:off x="5181600" y="285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14" name="Rectangle 13">
          <a:extLst>
            <a:ext uri="{FF2B5EF4-FFF2-40B4-BE49-F238E27FC236}">
              <a16:creationId xmlns:a16="http://schemas.microsoft.com/office/drawing/2014/main" id="{2BA710C0-5745-4672-839A-B12BC49E46B0}"/>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15" name="Rectangle 14">
          <a:extLst>
            <a:ext uri="{FF2B5EF4-FFF2-40B4-BE49-F238E27FC236}">
              <a16:creationId xmlns:a16="http://schemas.microsoft.com/office/drawing/2014/main" id="{BDA36615-EA2B-4A5E-A973-623679869F83}"/>
            </a:ext>
          </a:extLst>
        </xdr:cNvPr>
        <xdr:cNvSpPr>
          <a:spLocks noChangeArrowheads="1"/>
        </xdr:cNvSpPr>
      </xdr:nvSpPr>
      <xdr:spPr bwMode="auto">
        <a:xfrm>
          <a:off x="5181600"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6" name="Rectangle 15">
          <a:extLst>
            <a:ext uri="{FF2B5EF4-FFF2-40B4-BE49-F238E27FC236}">
              <a16:creationId xmlns:a16="http://schemas.microsoft.com/office/drawing/2014/main" id="{55FD6645-4B0C-443F-9DAF-D50C28DD7C81}"/>
            </a:ext>
          </a:extLst>
        </xdr:cNvPr>
        <xdr:cNvSpPr>
          <a:spLocks noChangeArrowheads="1"/>
        </xdr:cNvSpPr>
      </xdr:nvSpPr>
      <xdr:spPr bwMode="auto">
        <a:xfrm>
          <a:off x="5181600"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7" name="Rectangle 16">
          <a:extLst>
            <a:ext uri="{FF2B5EF4-FFF2-40B4-BE49-F238E27FC236}">
              <a16:creationId xmlns:a16="http://schemas.microsoft.com/office/drawing/2014/main" id="{962BC2C8-C39D-4E0A-B305-C70ED428259D}"/>
            </a:ext>
          </a:extLst>
        </xdr:cNvPr>
        <xdr:cNvSpPr>
          <a:spLocks noChangeArrowheads="1"/>
        </xdr:cNvSpPr>
      </xdr:nvSpPr>
      <xdr:spPr bwMode="auto">
        <a:xfrm>
          <a:off x="5181600"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18" name="Rectangle 17">
          <a:extLst>
            <a:ext uri="{FF2B5EF4-FFF2-40B4-BE49-F238E27FC236}">
              <a16:creationId xmlns:a16="http://schemas.microsoft.com/office/drawing/2014/main" id="{5E0E3B56-C551-4CC4-AEAD-DA321AE237F7}"/>
            </a:ext>
          </a:extLst>
        </xdr:cNvPr>
        <xdr:cNvSpPr>
          <a:spLocks noChangeArrowheads="1"/>
        </xdr:cNvSpPr>
      </xdr:nvSpPr>
      <xdr:spPr bwMode="auto">
        <a:xfrm>
          <a:off x="5181600"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19" name="Rectangle 18">
          <a:extLst>
            <a:ext uri="{FF2B5EF4-FFF2-40B4-BE49-F238E27FC236}">
              <a16:creationId xmlns:a16="http://schemas.microsoft.com/office/drawing/2014/main" id="{6968AB5C-C0A8-4F9C-8289-24CE79229F8B}"/>
            </a:ext>
          </a:extLst>
        </xdr:cNvPr>
        <xdr:cNvSpPr>
          <a:spLocks noChangeArrowheads="1"/>
        </xdr:cNvSpPr>
      </xdr:nvSpPr>
      <xdr:spPr bwMode="auto">
        <a:xfrm>
          <a:off x="5181600"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20" name="Rectangle 19">
          <a:extLst>
            <a:ext uri="{FF2B5EF4-FFF2-40B4-BE49-F238E27FC236}">
              <a16:creationId xmlns:a16="http://schemas.microsoft.com/office/drawing/2014/main" id="{6875E5C9-3A7F-459F-B553-49FFD186DF67}"/>
            </a:ext>
          </a:extLst>
        </xdr:cNvPr>
        <xdr:cNvSpPr>
          <a:spLocks noChangeArrowheads="1"/>
        </xdr:cNvSpPr>
      </xdr:nvSpPr>
      <xdr:spPr bwMode="auto">
        <a:xfrm>
          <a:off x="5181600"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21" name="Rectangle 20">
          <a:extLst>
            <a:ext uri="{FF2B5EF4-FFF2-40B4-BE49-F238E27FC236}">
              <a16:creationId xmlns:a16="http://schemas.microsoft.com/office/drawing/2014/main" id="{731BCAA5-E09A-47A1-92FA-5F277F11E3D9}"/>
            </a:ext>
          </a:extLst>
        </xdr:cNvPr>
        <xdr:cNvSpPr>
          <a:spLocks noChangeArrowheads="1"/>
        </xdr:cNvSpPr>
      </xdr:nvSpPr>
      <xdr:spPr bwMode="auto">
        <a:xfrm>
          <a:off x="5181600"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22" name="Rectangle 21">
          <a:extLst>
            <a:ext uri="{FF2B5EF4-FFF2-40B4-BE49-F238E27FC236}">
              <a16:creationId xmlns:a16="http://schemas.microsoft.com/office/drawing/2014/main" id="{2AA582A1-B43B-49BC-9FAA-22FD26B006CF}"/>
            </a:ext>
          </a:extLst>
        </xdr:cNvPr>
        <xdr:cNvSpPr>
          <a:spLocks noChangeArrowheads="1"/>
        </xdr:cNvSpPr>
      </xdr:nvSpPr>
      <xdr:spPr bwMode="auto">
        <a:xfrm>
          <a:off x="5181600"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23" name="Rectangle 22">
          <a:extLst>
            <a:ext uri="{FF2B5EF4-FFF2-40B4-BE49-F238E27FC236}">
              <a16:creationId xmlns:a16="http://schemas.microsoft.com/office/drawing/2014/main" id="{5BA470F3-32F9-4F89-9DDE-64465C678D2F}"/>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24" name="Rectangle 23">
          <a:extLst>
            <a:ext uri="{FF2B5EF4-FFF2-40B4-BE49-F238E27FC236}">
              <a16:creationId xmlns:a16="http://schemas.microsoft.com/office/drawing/2014/main" id="{A8D26B54-6F0E-4A0A-8535-AF195BFD2E2B}"/>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25" name="Rectangle 24">
          <a:extLst>
            <a:ext uri="{FF2B5EF4-FFF2-40B4-BE49-F238E27FC236}">
              <a16:creationId xmlns:a16="http://schemas.microsoft.com/office/drawing/2014/main" id="{6A7A0455-BCFD-4DCB-8324-167830359ECE}"/>
            </a:ext>
          </a:extLst>
        </xdr:cNvPr>
        <xdr:cNvSpPr>
          <a:spLocks noChangeArrowheads="1"/>
        </xdr:cNvSpPr>
      </xdr:nvSpPr>
      <xdr:spPr bwMode="auto">
        <a:xfrm>
          <a:off x="5181600"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26" name="Rectangle 25">
          <a:extLst>
            <a:ext uri="{FF2B5EF4-FFF2-40B4-BE49-F238E27FC236}">
              <a16:creationId xmlns:a16="http://schemas.microsoft.com/office/drawing/2014/main" id="{6B6C6D7B-114A-4BC8-B50D-6B17BE33ADB9}"/>
            </a:ext>
          </a:extLst>
        </xdr:cNvPr>
        <xdr:cNvSpPr>
          <a:spLocks noChangeArrowheads="1"/>
        </xdr:cNvSpPr>
      </xdr:nvSpPr>
      <xdr:spPr bwMode="auto">
        <a:xfrm>
          <a:off x="5181600" y="3238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27" name="Rectangle 26">
          <a:extLst>
            <a:ext uri="{FF2B5EF4-FFF2-40B4-BE49-F238E27FC236}">
              <a16:creationId xmlns:a16="http://schemas.microsoft.com/office/drawing/2014/main" id="{83B73C64-2A67-4007-8D71-88251785B3F6}"/>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257175</xdr:rowOff>
    </xdr:from>
    <xdr:to>
      <xdr:col>4</xdr:col>
      <xdr:colOff>0</xdr:colOff>
      <xdr:row>0</xdr:row>
      <xdr:rowOff>333375</xdr:rowOff>
    </xdr:to>
    <xdr:sp macro="" textlink="">
      <xdr:nvSpPr>
        <xdr:cNvPr id="28" name="Rectangle 27">
          <a:extLst>
            <a:ext uri="{FF2B5EF4-FFF2-40B4-BE49-F238E27FC236}">
              <a16:creationId xmlns:a16="http://schemas.microsoft.com/office/drawing/2014/main" id="{30B919DF-0BB7-4B28-A5CF-3D0F859E0162}"/>
            </a:ext>
          </a:extLst>
        </xdr:cNvPr>
        <xdr:cNvSpPr>
          <a:spLocks noChangeArrowheads="1"/>
        </xdr:cNvSpPr>
      </xdr:nvSpPr>
      <xdr:spPr bwMode="auto">
        <a:xfrm>
          <a:off x="5181600" y="2571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29" name="Rectangle 28">
          <a:extLst>
            <a:ext uri="{FF2B5EF4-FFF2-40B4-BE49-F238E27FC236}">
              <a16:creationId xmlns:a16="http://schemas.microsoft.com/office/drawing/2014/main" id="{86660350-EABA-4DF2-BF97-235A87D2216A}"/>
            </a:ext>
          </a:extLst>
        </xdr:cNvPr>
        <xdr:cNvSpPr>
          <a:spLocks noChangeArrowheads="1"/>
        </xdr:cNvSpPr>
      </xdr:nvSpPr>
      <xdr:spPr bwMode="auto">
        <a:xfrm>
          <a:off x="5181600" y="3238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30" name="Rectangle 29">
          <a:extLst>
            <a:ext uri="{FF2B5EF4-FFF2-40B4-BE49-F238E27FC236}">
              <a16:creationId xmlns:a16="http://schemas.microsoft.com/office/drawing/2014/main" id="{391ED458-8547-4FAC-B67D-183B6F3922FE}"/>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31" name="Rectangle 30">
          <a:extLst>
            <a:ext uri="{FF2B5EF4-FFF2-40B4-BE49-F238E27FC236}">
              <a16:creationId xmlns:a16="http://schemas.microsoft.com/office/drawing/2014/main" id="{891819BA-77A5-4662-BE0C-33CD2844A1CF}"/>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32" name="Rectangle 31">
          <a:extLst>
            <a:ext uri="{FF2B5EF4-FFF2-40B4-BE49-F238E27FC236}">
              <a16:creationId xmlns:a16="http://schemas.microsoft.com/office/drawing/2014/main" id="{F992A121-5833-41E8-B15D-7059F3530DDE}"/>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33" name="Rectangle 32">
          <a:extLst>
            <a:ext uri="{FF2B5EF4-FFF2-40B4-BE49-F238E27FC236}">
              <a16:creationId xmlns:a16="http://schemas.microsoft.com/office/drawing/2014/main" id="{58B6C156-3EBA-4FFE-B2B1-BCE6CEA663E4}"/>
            </a:ext>
          </a:extLst>
        </xdr:cNvPr>
        <xdr:cNvSpPr>
          <a:spLocks noChangeArrowheads="1"/>
        </xdr:cNvSpPr>
      </xdr:nvSpPr>
      <xdr:spPr bwMode="auto">
        <a:xfrm>
          <a:off x="5181600" y="285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34" name="Rectangle 33">
          <a:extLst>
            <a:ext uri="{FF2B5EF4-FFF2-40B4-BE49-F238E27FC236}">
              <a16:creationId xmlns:a16="http://schemas.microsoft.com/office/drawing/2014/main" id="{993D28FA-5A1F-4A5F-9432-C3FBF5F41E77}"/>
            </a:ext>
          </a:extLst>
        </xdr:cNvPr>
        <xdr:cNvSpPr>
          <a:spLocks noChangeArrowheads="1"/>
        </xdr:cNvSpPr>
      </xdr:nvSpPr>
      <xdr:spPr bwMode="auto">
        <a:xfrm>
          <a:off x="5181600"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104775</xdr:rowOff>
    </xdr:from>
    <xdr:to>
      <xdr:col>4</xdr:col>
      <xdr:colOff>0</xdr:colOff>
      <xdr:row>0</xdr:row>
      <xdr:rowOff>180975</xdr:rowOff>
    </xdr:to>
    <xdr:sp macro="" textlink="">
      <xdr:nvSpPr>
        <xdr:cNvPr id="35" name="Rectangle 34">
          <a:extLst>
            <a:ext uri="{FF2B5EF4-FFF2-40B4-BE49-F238E27FC236}">
              <a16:creationId xmlns:a16="http://schemas.microsoft.com/office/drawing/2014/main" id="{D1951DF8-5481-499E-AC5D-F2B16227DED8}"/>
            </a:ext>
          </a:extLst>
        </xdr:cNvPr>
        <xdr:cNvSpPr>
          <a:spLocks noChangeArrowheads="1"/>
        </xdr:cNvSpPr>
      </xdr:nvSpPr>
      <xdr:spPr bwMode="auto">
        <a:xfrm>
          <a:off x="5181600" y="1047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36" name="Rectangle 35">
          <a:extLst>
            <a:ext uri="{FF2B5EF4-FFF2-40B4-BE49-F238E27FC236}">
              <a16:creationId xmlns:a16="http://schemas.microsoft.com/office/drawing/2014/main" id="{27CC2115-42A9-4B67-AB47-6B69C25469F2}"/>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37" name="Rectangle 36">
          <a:extLst>
            <a:ext uri="{FF2B5EF4-FFF2-40B4-BE49-F238E27FC236}">
              <a16:creationId xmlns:a16="http://schemas.microsoft.com/office/drawing/2014/main" id="{1BCC892C-628D-4355-92E0-AE368CE1C1E7}"/>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38" name="Rectangle 37">
          <a:extLst>
            <a:ext uri="{FF2B5EF4-FFF2-40B4-BE49-F238E27FC236}">
              <a16:creationId xmlns:a16="http://schemas.microsoft.com/office/drawing/2014/main" id="{5649B0F7-BB5B-49DB-B65E-E83BA19ABDFB}"/>
            </a:ext>
          </a:extLst>
        </xdr:cNvPr>
        <xdr:cNvSpPr>
          <a:spLocks noChangeArrowheads="1"/>
        </xdr:cNvSpPr>
      </xdr:nvSpPr>
      <xdr:spPr bwMode="auto">
        <a:xfrm>
          <a:off x="5181600" y="285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39" name="Rectangle 38">
          <a:extLst>
            <a:ext uri="{FF2B5EF4-FFF2-40B4-BE49-F238E27FC236}">
              <a16:creationId xmlns:a16="http://schemas.microsoft.com/office/drawing/2014/main" id="{F72595AC-0470-4745-94BE-5F3E3898FC7D}"/>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40" name="Rectangle 39">
          <a:extLst>
            <a:ext uri="{FF2B5EF4-FFF2-40B4-BE49-F238E27FC236}">
              <a16:creationId xmlns:a16="http://schemas.microsoft.com/office/drawing/2014/main" id="{E6F66332-7B85-4370-8FC3-2627BDDFDB2E}"/>
            </a:ext>
          </a:extLst>
        </xdr:cNvPr>
        <xdr:cNvSpPr>
          <a:spLocks noChangeArrowheads="1"/>
        </xdr:cNvSpPr>
      </xdr:nvSpPr>
      <xdr:spPr bwMode="auto">
        <a:xfrm>
          <a:off x="5181600"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41" name="Rectangle 40">
          <a:extLst>
            <a:ext uri="{FF2B5EF4-FFF2-40B4-BE49-F238E27FC236}">
              <a16:creationId xmlns:a16="http://schemas.microsoft.com/office/drawing/2014/main" id="{0DC17A7D-D0D1-4356-93E0-284CC1A57327}"/>
            </a:ext>
          </a:extLst>
        </xdr:cNvPr>
        <xdr:cNvSpPr>
          <a:spLocks noChangeArrowheads="1"/>
        </xdr:cNvSpPr>
      </xdr:nvSpPr>
      <xdr:spPr bwMode="auto">
        <a:xfrm>
          <a:off x="5181600"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42" name="Rectangle 41">
          <a:extLst>
            <a:ext uri="{FF2B5EF4-FFF2-40B4-BE49-F238E27FC236}">
              <a16:creationId xmlns:a16="http://schemas.microsoft.com/office/drawing/2014/main" id="{3634FBB4-ED01-40FF-8B84-1CE33FC34B73}"/>
            </a:ext>
          </a:extLst>
        </xdr:cNvPr>
        <xdr:cNvSpPr>
          <a:spLocks noChangeArrowheads="1"/>
        </xdr:cNvSpPr>
      </xdr:nvSpPr>
      <xdr:spPr bwMode="auto">
        <a:xfrm>
          <a:off x="5181600"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43" name="Rectangle 42">
          <a:extLst>
            <a:ext uri="{FF2B5EF4-FFF2-40B4-BE49-F238E27FC236}">
              <a16:creationId xmlns:a16="http://schemas.microsoft.com/office/drawing/2014/main" id="{BE722B6D-27F5-4A8D-B153-27FC37916974}"/>
            </a:ext>
          </a:extLst>
        </xdr:cNvPr>
        <xdr:cNvSpPr>
          <a:spLocks noChangeArrowheads="1"/>
        </xdr:cNvSpPr>
      </xdr:nvSpPr>
      <xdr:spPr bwMode="auto">
        <a:xfrm>
          <a:off x="5181600"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44" name="Rectangle 43">
          <a:extLst>
            <a:ext uri="{FF2B5EF4-FFF2-40B4-BE49-F238E27FC236}">
              <a16:creationId xmlns:a16="http://schemas.microsoft.com/office/drawing/2014/main" id="{066807EF-FD20-47A7-B613-BAB6AC0F8E4F}"/>
            </a:ext>
          </a:extLst>
        </xdr:cNvPr>
        <xdr:cNvSpPr>
          <a:spLocks noChangeArrowheads="1"/>
        </xdr:cNvSpPr>
      </xdr:nvSpPr>
      <xdr:spPr bwMode="auto">
        <a:xfrm>
          <a:off x="5181600"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45" name="Rectangle 44">
          <a:extLst>
            <a:ext uri="{FF2B5EF4-FFF2-40B4-BE49-F238E27FC236}">
              <a16:creationId xmlns:a16="http://schemas.microsoft.com/office/drawing/2014/main" id="{653A8FA9-8861-4019-95A2-8E59DF73D307}"/>
            </a:ext>
          </a:extLst>
        </xdr:cNvPr>
        <xdr:cNvSpPr>
          <a:spLocks noChangeArrowheads="1"/>
        </xdr:cNvSpPr>
      </xdr:nvSpPr>
      <xdr:spPr bwMode="auto">
        <a:xfrm>
          <a:off x="5181600"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46" name="Rectangle 45">
          <a:extLst>
            <a:ext uri="{FF2B5EF4-FFF2-40B4-BE49-F238E27FC236}">
              <a16:creationId xmlns:a16="http://schemas.microsoft.com/office/drawing/2014/main" id="{BD3BF020-44F5-44E4-A296-A0DC5694EEA7}"/>
            </a:ext>
          </a:extLst>
        </xdr:cNvPr>
        <xdr:cNvSpPr>
          <a:spLocks noChangeArrowheads="1"/>
        </xdr:cNvSpPr>
      </xdr:nvSpPr>
      <xdr:spPr bwMode="auto">
        <a:xfrm>
          <a:off x="5181600"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47" name="Rectangle 46">
          <a:extLst>
            <a:ext uri="{FF2B5EF4-FFF2-40B4-BE49-F238E27FC236}">
              <a16:creationId xmlns:a16="http://schemas.microsoft.com/office/drawing/2014/main" id="{3A26BD2F-E906-46A3-B6C8-F44CDCB8DA22}"/>
            </a:ext>
          </a:extLst>
        </xdr:cNvPr>
        <xdr:cNvSpPr>
          <a:spLocks noChangeArrowheads="1"/>
        </xdr:cNvSpPr>
      </xdr:nvSpPr>
      <xdr:spPr bwMode="auto">
        <a:xfrm>
          <a:off x="5181600"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48" name="Rectangle 47">
          <a:extLst>
            <a:ext uri="{FF2B5EF4-FFF2-40B4-BE49-F238E27FC236}">
              <a16:creationId xmlns:a16="http://schemas.microsoft.com/office/drawing/2014/main" id="{C969650D-0A56-4FD7-863B-21C180ADE027}"/>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49" name="Rectangle 48">
          <a:extLst>
            <a:ext uri="{FF2B5EF4-FFF2-40B4-BE49-F238E27FC236}">
              <a16:creationId xmlns:a16="http://schemas.microsoft.com/office/drawing/2014/main" id="{16D03FA6-8324-43AE-B9BC-5AEFE2563DE7}"/>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50" name="Rectangle 49">
          <a:extLst>
            <a:ext uri="{FF2B5EF4-FFF2-40B4-BE49-F238E27FC236}">
              <a16:creationId xmlns:a16="http://schemas.microsoft.com/office/drawing/2014/main" id="{52D708DE-D394-4BAC-88C7-0FFB1A8B240C}"/>
            </a:ext>
          </a:extLst>
        </xdr:cNvPr>
        <xdr:cNvSpPr>
          <a:spLocks noChangeArrowheads="1"/>
        </xdr:cNvSpPr>
      </xdr:nvSpPr>
      <xdr:spPr bwMode="auto">
        <a:xfrm>
          <a:off x="5181600"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51" name="Rectangle 50">
          <a:extLst>
            <a:ext uri="{FF2B5EF4-FFF2-40B4-BE49-F238E27FC236}">
              <a16:creationId xmlns:a16="http://schemas.microsoft.com/office/drawing/2014/main" id="{78E6D00E-3D19-49C1-AE2D-49269F6435CD}"/>
            </a:ext>
          </a:extLst>
        </xdr:cNvPr>
        <xdr:cNvSpPr>
          <a:spLocks noChangeArrowheads="1"/>
        </xdr:cNvSpPr>
      </xdr:nvSpPr>
      <xdr:spPr bwMode="auto">
        <a:xfrm>
          <a:off x="5181600" y="3238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52" name="Rectangle 51">
          <a:extLst>
            <a:ext uri="{FF2B5EF4-FFF2-40B4-BE49-F238E27FC236}">
              <a16:creationId xmlns:a16="http://schemas.microsoft.com/office/drawing/2014/main" id="{E5E58C52-F750-4BB5-928F-766C59FF5704}"/>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257175</xdr:rowOff>
    </xdr:from>
    <xdr:to>
      <xdr:col>4</xdr:col>
      <xdr:colOff>0</xdr:colOff>
      <xdr:row>0</xdr:row>
      <xdr:rowOff>333375</xdr:rowOff>
    </xdr:to>
    <xdr:sp macro="" textlink="">
      <xdr:nvSpPr>
        <xdr:cNvPr id="53" name="Rectangle 52">
          <a:extLst>
            <a:ext uri="{FF2B5EF4-FFF2-40B4-BE49-F238E27FC236}">
              <a16:creationId xmlns:a16="http://schemas.microsoft.com/office/drawing/2014/main" id="{F80D9666-0A92-4F7B-83C9-CD46B62CF03B}"/>
            </a:ext>
          </a:extLst>
        </xdr:cNvPr>
        <xdr:cNvSpPr>
          <a:spLocks noChangeArrowheads="1"/>
        </xdr:cNvSpPr>
      </xdr:nvSpPr>
      <xdr:spPr bwMode="auto">
        <a:xfrm>
          <a:off x="5181600" y="2571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54" name="Rectangle 53">
          <a:extLst>
            <a:ext uri="{FF2B5EF4-FFF2-40B4-BE49-F238E27FC236}">
              <a16:creationId xmlns:a16="http://schemas.microsoft.com/office/drawing/2014/main" id="{F9BBD0F6-ACFE-4180-A0A2-2CF6523C6B36}"/>
            </a:ext>
          </a:extLst>
        </xdr:cNvPr>
        <xdr:cNvSpPr>
          <a:spLocks noChangeArrowheads="1"/>
        </xdr:cNvSpPr>
      </xdr:nvSpPr>
      <xdr:spPr bwMode="auto">
        <a:xfrm>
          <a:off x="5181600" y="3238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55" name="Rectangle 54">
          <a:extLst>
            <a:ext uri="{FF2B5EF4-FFF2-40B4-BE49-F238E27FC236}">
              <a16:creationId xmlns:a16="http://schemas.microsoft.com/office/drawing/2014/main" id="{35289715-3BCA-47E9-8D6A-A75CE8BD5483}"/>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56" name="Rectangle 55">
          <a:extLst>
            <a:ext uri="{FF2B5EF4-FFF2-40B4-BE49-F238E27FC236}">
              <a16:creationId xmlns:a16="http://schemas.microsoft.com/office/drawing/2014/main" id="{F563B8DB-A7B0-4FC3-BF90-3561124EC121}"/>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57" name="Rectangle 56">
          <a:extLst>
            <a:ext uri="{FF2B5EF4-FFF2-40B4-BE49-F238E27FC236}">
              <a16:creationId xmlns:a16="http://schemas.microsoft.com/office/drawing/2014/main" id="{C40DB379-6BAD-412E-B07F-226B29E4299E}"/>
            </a:ext>
          </a:extLst>
        </xdr:cNvPr>
        <xdr:cNvSpPr>
          <a:spLocks noChangeArrowheads="1"/>
        </xdr:cNvSpPr>
      </xdr:nvSpPr>
      <xdr:spPr bwMode="auto">
        <a:xfrm>
          <a:off x="5181600" y="1714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58" name="Rectangle 57">
          <a:extLst>
            <a:ext uri="{FF2B5EF4-FFF2-40B4-BE49-F238E27FC236}">
              <a16:creationId xmlns:a16="http://schemas.microsoft.com/office/drawing/2014/main" id="{CC0050AC-4ED1-46B6-88FC-967E7BD39EA2}"/>
            </a:ext>
          </a:extLst>
        </xdr:cNvPr>
        <xdr:cNvSpPr>
          <a:spLocks noChangeArrowheads="1"/>
        </xdr:cNvSpPr>
      </xdr:nvSpPr>
      <xdr:spPr bwMode="auto">
        <a:xfrm>
          <a:off x="5181600" y="285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59" name="Rectangle 58">
          <a:extLst>
            <a:ext uri="{FF2B5EF4-FFF2-40B4-BE49-F238E27FC236}">
              <a16:creationId xmlns:a16="http://schemas.microsoft.com/office/drawing/2014/main" id="{1595AD35-21E1-4FFA-B498-74ED40A86FE9}"/>
            </a:ext>
          </a:extLst>
        </xdr:cNvPr>
        <xdr:cNvSpPr>
          <a:spLocks noChangeArrowheads="1"/>
        </xdr:cNvSpPr>
      </xdr:nvSpPr>
      <xdr:spPr bwMode="auto">
        <a:xfrm>
          <a:off x="5181600"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104775</xdr:rowOff>
    </xdr:from>
    <xdr:to>
      <xdr:col>4</xdr:col>
      <xdr:colOff>0</xdr:colOff>
      <xdr:row>0</xdr:row>
      <xdr:rowOff>180975</xdr:rowOff>
    </xdr:to>
    <xdr:sp macro="" textlink="">
      <xdr:nvSpPr>
        <xdr:cNvPr id="60" name="Rectangle 59">
          <a:extLst>
            <a:ext uri="{FF2B5EF4-FFF2-40B4-BE49-F238E27FC236}">
              <a16:creationId xmlns:a16="http://schemas.microsoft.com/office/drawing/2014/main" id="{CE895D0E-74A4-4540-B5B5-3417A5A8908F}"/>
            </a:ext>
          </a:extLst>
        </xdr:cNvPr>
        <xdr:cNvSpPr>
          <a:spLocks noChangeArrowheads="1"/>
        </xdr:cNvSpPr>
      </xdr:nvSpPr>
      <xdr:spPr bwMode="auto">
        <a:xfrm>
          <a:off x="5181600" y="1047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61" name="Rectangle 60">
          <a:extLst>
            <a:ext uri="{FF2B5EF4-FFF2-40B4-BE49-F238E27FC236}">
              <a16:creationId xmlns:a16="http://schemas.microsoft.com/office/drawing/2014/main" id="{25BA844D-6ECF-466A-A864-0F59E8C2CF50}"/>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62" name="Rectangle 61">
          <a:extLst>
            <a:ext uri="{FF2B5EF4-FFF2-40B4-BE49-F238E27FC236}">
              <a16:creationId xmlns:a16="http://schemas.microsoft.com/office/drawing/2014/main" id="{336BEC6D-EC7D-4F53-92C3-69600D86C4CA}"/>
            </a:ext>
          </a:extLst>
        </xdr:cNvPr>
        <xdr:cNvSpPr>
          <a:spLocks noChangeArrowheads="1"/>
        </xdr:cNvSpPr>
      </xdr:nvSpPr>
      <xdr:spPr bwMode="auto">
        <a:xfrm>
          <a:off x="5181600" y="28575"/>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28575</xdr:rowOff>
    </xdr:from>
    <xdr:to>
      <xdr:col>4</xdr:col>
      <xdr:colOff>0</xdr:colOff>
      <xdr:row>0</xdr:row>
      <xdr:rowOff>104775</xdr:rowOff>
    </xdr:to>
    <xdr:sp macro="" textlink="">
      <xdr:nvSpPr>
        <xdr:cNvPr id="63" name="Rectangle 62">
          <a:extLst>
            <a:ext uri="{FF2B5EF4-FFF2-40B4-BE49-F238E27FC236}">
              <a16:creationId xmlns:a16="http://schemas.microsoft.com/office/drawing/2014/main" id="{9A886026-29B5-4135-BE32-84D271FC2CE8}"/>
            </a:ext>
          </a:extLst>
        </xdr:cNvPr>
        <xdr:cNvSpPr>
          <a:spLocks noChangeArrowheads="1"/>
        </xdr:cNvSpPr>
      </xdr:nvSpPr>
      <xdr:spPr bwMode="auto">
        <a:xfrm>
          <a:off x="5181600" y="28575"/>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64" name="Rectangle 63">
          <a:extLst>
            <a:ext uri="{FF2B5EF4-FFF2-40B4-BE49-F238E27FC236}">
              <a16:creationId xmlns:a16="http://schemas.microsoft.com/office/drawing/2014/main" id="{57FDEB15-891D-41DB-B439-F4620394065E}"/>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65" name="Rectangle 64">
          <a:extLst>
            <a:ext uri="{FF2B5EF4-FFF2-40B4-BE49-F238E27FC236}">
              <a16:creationId xmlns:a16="http://schemas.microsoft.com/office/drawing/2014/main" id="{CC4E8258-437A-4EA8-8718-B384EC8F8A01}"/>
            </a:ext>
          </a:extLst>
        </xdr:cNvPr>
        <xdr:cNvSpPr>
          <a:spLocks noChangeArrowheads="1"/>
        </xdr:cNvSpPr>
      </xdr:nvSpPr>
      <xdr:spPr bwMode="auto">
        <a:xfrm>
          <a:off x="5181600"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66" name="Rectangle 65">
          <a:extLst>
            <a:ext uri="{FF2B5EF4-FFF2-40B4-BE49-F238E27FC236}">
              <a16:creationId xmlns:a16="http://schemas.microsoft.com/office/drawing/2014/main" id="{06EF80C2-22E6-49A0-AEE8-F08F9B9860D8}"/>
            </a:ext>
          </a:extLst>
        </xdr:cNvPr>
        <xdr:cNvSpPr>
          <a:spLocks noChangeArrowheads="1"/>
        </xdr:cNvSpPr>
      </xdr:nvSpPr>
      <xdr:spPr bwMode="auto">
        <a:xfrm>
          <a:off x="5181600"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67" name="Rectangle 66">
          <a:extLst>
            <a:ext uri="{FF2B5EF4-FFF2-40B4-BE49-F238E27FC236}">
              <a16:creationId xmlns:a16="http://schemas.microsoft.com/office/drawing/2014/main" id="{E1FE3596-1803-4EC4-83E5-2FDE04BD1837}"/>
            </a:ext>
          </a:extLst>
        </xdr:cNvPr>
        <xdr:cNvSpPr>
          <a:spLocks noChangeArrowheads="1"/>
        </xdr:cNvSpPr>
      </xdr:nvSpPr>
      <xdr:spPr bwMode="auto">
        <a:xfrm>
          <a:off x="5181600" y="952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95250</xdr:rowOff>
    </xdr:from>
    <xdr:to>
      <xdr:col>4</xdr:col>
      <xdr:colOff>0</xdr:colOff>
      <xdr:row>0</xdr:row>
      <xdr:rowOff>171450</xdr:rowOff>
    </xdr:to>
    <xdr:sp macro="" textlink="">
      <xdr:nvSpPr>
        <xdr:cNvPr id="68" name="Rectangle 67">
          <a:extLst>
            <a:ext uri="{FF2B5EF4-FFF2-40B4-BE49-F238E27FC236}">
              <a16:creationId xmlns:a16="http://schemas.microsoft.com/office/drawing/2014/main" id="{820D5356-B092-4382-9275-78916590AD2F}"/>
            </a:ext>
          </a:extLst>
        </xdr:cNvPr>
        <xdr:cNvSpPr>
          <a:spLocks noChangeArrowheads="1"/>
        </xdr:cNvSpPr>
      </xdr:nvSpPr>
      <xdr:spPr bwMode="auto">
        <a:xfrm>
          <a:off x="5181600" y="952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69" name="Rectangle 68">
          <a:extLst>
            <a:ext uri="{FF2B5EF4-FFF2-40B4-BE49-F238E27FC236}">
              <a16:creationId xmlns:a16="http://schemas.microsoft.com/office/drawing/2014/main" id="{A71B346E-D3F7-4714-B6F2-5F439B7664E0}"/>
            </a:ext>
          </a:extLst>
        </xdr:cNvPr>
        <xdr:cNvSpPr>
          <a:spLocks noChangeArrowheads="1"/>
        </xdr:cNvSpPr>
      </xdr:nvSpPr>
      <xdr:spPr bwMode="auto">
        <a:xfrm>
          <a:off x="5181600"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70" name="Rectangle 69">
          <a:extLst>
            <a:ext uri="{FF2B5EF4-FFF2-40B4-BE49-F238E27FC236}">
              <a16:creationId xmlns:a16="http://schemas.microsoft.com/office/drawing/2014/main" id="{DC8EC8BC-1E40-4F47-A153-B2F2A966D6F7}"/>
            </a:ext>
          </a:extLst>
        </xdr:cNvPr>
        <xdr:cNvSpPr>
          <a:spLocks noChangeArrowheads="1"/>
        </xdr:cNvSpPr>
      </xdr:nvSpPr>
      <xdr:spPr bwMode="auto">
        <a:xfrm>
          <a:off x="5181600"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171450</xdr:rowOff>
    </xdr:from>
    <xdr:to>
      <xdr:col>4</xdr:col>
      <xdr:colOff>0</xdr:colOff>
      <xdr:row>0</xdr:row>
      <xdr:rowOff>247650</xdr:rowOff>
    </xdr:to>
    <xdr:sp macro="" textlink="">
      <xdr:nvSpPr>
        <xdr:cNvPr id="71" name="Rectangle 70">
          <a:extLst>
            <a:ext uri="{FF2B5EF4-FFF2-40B4-BE49-F238E27FC236}">
              <a16:creationId xmlns:a16="http://schemas.microsoft.com/office/drawing/2014/main" id="{CF2630F8-740F-4FF4-91E4-4E1C2B6614EA}"/>
            </a:ext>
          </a:extLst>
        </xdr:cNvPr>
        <xdr:cNvSpPr>
          <a:spLocks noChangeArrowheads="1"/>
        </xdr:cNvSpPr>
      </xdr:nvSpPr>
      <xdr:spPr bwMode="auto">
        <a:xfrm>
          <a:off x="5181600" y="1714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72" name="Rectangle 71">
          <a:extLst>
            <a:ext uri="{FF2B5EF4-FFF2-40B4-BE49-F238E27FC236}">
              <a16:creationId xmlns:a16="http://schemas.microsoft.com/office/drawing/2014/main" id="{12BF501A-E140-4F9A-A920-64534B7EBB06}"/>
            </a:ext>
          </a:extLst>
        </xdr:cNvPr>
        <xdr:cNvSpPr>
          <a:spLocks noChangeArrowheads="1"/>
        </xdr:cNvSpPr>
      </xdr:nvSpPr>
      <xdr:spPr bwMode="auto">
        <a:xfrm>
          <a:off x="5181600" y="2476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73" name="Rectangle 72">
          <a:extLst>
            <a:ext uri="{FF2B5EF4-FFF2-40B4-BE49-F238E27FC236}">
              <a16:creationId xmlns:a16="http://schemas.microsoft.com/office/drawing/2014/main" id="{C8B996B2-6A7D-47AB-99B3-6006B5273EB4}"/>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74" name="Rectangle 73">
          <a:extLst>
            <a:ext uri="{FF2B5EF4-FFF2-40B4-BE49-F238E27FC236}">
              <a16:creationId xmlns:a16="http://schemas.microsoft.com/office/drawing/2014/main" id="{B5BB9784-470A-4682-9279-2563268746C3}"/>
            </a:ext>
          </a:extLst>
        </xdr:cNvPr>
        <xdr:cNvSpPr>
          <a:spLocks noChangeArrowheads="1"/>
        </xdr:cNvSpPr>
      </xdr:nvSpPr>
      <xdr:spPr bwMode="auto">
        <a:xfrm>
          <a:off x="5181600" y="32385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0</xdr:row>
      <xdr:rowOff>247650</xdr:rowOff>
    </xdr:from>
    <xdr:to>
      <xdr:col>4</xdr:col>
      <xdr:colOff>0</xdr:colOff>
      <xdr:row>0</xdr:row>
      <xdr:rowOff>323850</xdr:rowOff>
    </xdr:to>
    <xdr:sp macro="" textlink="">
      <xdr:nvSpPr>
        <xdr:cNvPr id="75" name="Rectangle 74">
          <a:extLst>
            <a:ext uri="{FF2B5EF4-FFF2-40B4-BE49-F238E27FC236}">
              <a16:creationId xmlns:a16="http://schemas.microsoft.com/office/drawing/2014/main" id="{0D128200-B0AC-4E1E-A10A-8A6CEB8B09BE}"/>
            </a:ext>
          </a:extLst>
        </xdr:cNvPr>
        <xdr:cNvSpPr>
          <a:spLocks noChangeArrowheads="1"/>
        </xdr:cNvSpPr>
      </xdr:nvSpPr>
      <xdr:spPr bwMode="auto">
        <a:xfrm>
          <a:off x="5181600" y="24765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0</xdr:row>
      <xdr:rowOff>323850</xdr:rowOff>
    </xdr:from>
    <xdr:to>
      <xdr:col>4</xdr:col>
      <xdr:colOff>0</xdr:colOff>
      <xdr:row>0</xdr:row>
      <xdr:rowOff>400050</xdr:rowOff>
    </xdr:to>
    <xdr:sp macro="" textlink="">
      <xdr:nvSpPr>
        <xdr:cNvPr id="76" name="Rectangle 75">
          <a:extLst>
            <a:ext uri="{FF2B5EF4-FFF2-40B4-BE49-F238E27FC236}">
              <a16:creationId xmlns:a16="http://schemas.microsoft.com/office/drawing/2014/main" id="{C67752F3-2C74-45AC-BEB2-1BC246FE1A6B}"/>
            </a:ext>
          </a:extLst>
        </xdr:cNvPr>
        <xdr:cNvSpPr>
          <a:spLocks noChangeArrowheads="1"/>
        </xdr:cNvSpPr>
      </xdr:nvSpPr>
      <xdr:spPr bwMode="auto">
        <a:xfrm>
          <a:off x="5181600" y="323850"/>
          <a:ext cx="0" cy="762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id="{51D7AEFB-97D1-4F55-AD39-C4A24BEB985C}"/>
            </a:ext>
          </a:extLst>
        </xdr:cNvPr>
        <xdr:cNvSpPr txBox="1"/>
      </xdr:nvSpPr>
      <xdr:spPr>
        <a:xfrm>
          <a:off x="4248150" y="19050"/>
          <a:ext cx="4354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id="{8132F85F-EDFC-42F7-B4E9-300629825327}"/>
            </a:ext>
          </a:extLst>
        </xdr:cNvPr>
        <xdr:cNvSpPr txBox="1"/>
      </xdr:nvSpPr>
      <xdr:spPr>
        <a:xfrm>
          <a:off x="9525" y="9525"/>
          <a:ext cx="11520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okorny/Documents/LIPAPROMET/Projekti-2012/070-03-2012P%20Studija%20JR%20Krk/Mail/In/2013-05-20%20&#352;iljeg%20tro&#353;kovnici%20bez%20cijena/Krk%20mjera%2013-05-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JERE"/>
      <sheetName val="TABLICA stvarnih količina-LED"/>
      <sheetName val="Tablica FOND-LED"/>
      <sheetName val="Usporedba LED-Na"/>
      <sheetName val="Jedinične cijene"/>
      <sheetName val="Troškovnik"/>
      <sheetName val="Troškovnik uvjeti za proračune"/>
      <sheetName val="Podaci o svjetiljama"/>
      <sheetName val="Tablice postojećeg stanja"/>
      <sheetName val="Količine"/>
      <sheetName val="TABLICA stvarnih količina-Na"/>
    </sheetNames>
    <sheetDataSet>
      <sheetData sheetId="0">
        <row r="2">
          <cell r="AE2">
            <v>2000</v>
          </cell>
        </row>
      </sheetData>
      <sheetData sheetId="1">
        <row r="4">
          <cell r="R4">
            <v>1.0900000000000001</v>
          </cell>
        </row>
      </sheetData>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10711-9FDD-4B3A-8FEF-BBCED6EE84C9}">
  <sheetPr>
    <tabColor rgb="FF92D050"/>
  </sheetPr>
  <dimension ref="A1:Z971"/>
  <sheetViews>
    <sheetView showZeros="0" view="pageLayout" zoomScale="80" zoomScaleNormal="100" zoomScaleSheetLayoutView="100" zoomScalePageLayoutView="80" workbookViewId="0">
      <selection activeCell="A461" sqref="A461:XFD461"/>
    </sheetView>
  </sheetViews>
  <sheetFormatPr defaultRowHeight="12.75"/>
  <cols>
    <col min="1" max="1" width="6.5703125" style="158" customWidth="1"/>
    <col min="2" max="2" width="44.7109375" style="255" customWidth="1"/>
    <col min="3" max="3" width="9.140625" style="160" customWidth="1"/>
    <col min="4" max="4" width="3.140625" style="161" customWidth="1"/>
    <col min="5" max="5" width="11.7109375" style="162" customWidth="1"/>
    <col min="6" max="6" width="3.7109375" style="161" customWidth="1"/>
    <col min="7" max="7" width="14" style="163" customWidth="1"/>
    <col min="8" max="10" width="9.140625" style="164"/>
    <col min="11" max="11" width="9" style="164" customWidth="1"/>
    <col min="12" max="256" width="9.140625" style="164"/>
    <col min="257" max="257" width="5.7109375" style="164" customWidth="1"/>
    <col min="258" max="258" width="44.7109375" style="164" customWidth="1"/>
    <col min="259" max="259" width="9.140625" style="164"/>
    <col min="260" max="260" width="3.7109375" style="164" customWidth="1"/>
    <col min="261" max="261" width="11.7109375" style="164" customWidth="1"/>
    <col min="262" max="262" width="3.7109375" style="164" customWidth="1"/>
    <col min="263" max="263" width="14" style="164" customWidth="1"/>
    <col min="264" max="266" width="9.140625" style="164"/>
    <col min="267" max="267" width="9" style="164" customWidth="1"/>
    <col min="268" max="512" width="9.140625" style="164"/>
    <col min="513" max="513" width="5.7109375" style="164" customWidth="1"/>
    <col min="514" max="514" width="44.7109375" style="164" customWidth="1"/>
    <col min="515" max="515" width="9.140625" style="164"/>
    <col min="516" max="516" width="3.7109375" style="164" customWidth="1"/>
    <col min="517" max="517" width="11.7109375" style="164" customWidth="1"/>
    <col min="518" max="518" width="3.7109375" style="164" customWidth="1"/>
    <col min="519" max="519" width="14" style="164" customWidth="1"/>
    <col min="520" max="522" width="9.140625" style="164"/>
    <col min="523" max="523" width="9" style="164" customWidth="1"/>
    <col min="524" max="768" width="9.140625" style="164"/>
    <col min="769" max="769" width="5.7109375" style="164" customWidth="1"/>
    <col min="770" max="770" width="44.7109375" style="164" customWidth="1"/>
    <col min="771" max="771" width="9.140625" style="164"/>
    <col min="772" max="772" width="3.7109375" style="164" customWidth="1"/>
    <col min="773" max="773" width="11.7109375" style="164" customWidth="1"/>
    <col min="774" max="774" width="3.7109375" style="164" customWidth="1"/>
    <col min="775" max="775" width="14" style="164" customWidth="1"/>
    <col min="776" max="778" width="9.140625" style="164"/>
    <col min="779" max="779" width="9" style="164" customWidth="1"/>
    <col min="780" max="1024" width="9.140625" style="164"/>
    <col min="1025" max="1025" width="5.7109375" style="164" customWidth="1"/>
    <col min="1026" max="1026" width="44.7109375" style="164" customWidth="1"/>
    <col min="1027" max="1027" width="9.140625" style="164"/>
    <col min="1028" max="1028" width="3.7109375" style="164" customWidth="1"/>
    <col min="1029" max="1029" width="11.7109375" style="164" customWidth="1"/>
    <col min="1030" max="1030" width="3.7109375" style="164" customWidth="1"/>
    <col min="1031" max="1031" width="14" style="164" customWidth="1"/>
    <col min="1032" max="1034" width="9.140625" style="164"/>
    <col min="1035" max="1035" width="9" style="164" customWidth="1"/>
    <col min="1036" max="1280" width="9.140625" style="164"/>
    <col min="1281" max="1281" width="5.7109375" style="164" customWidth="1"/>
    <col min="1282" max="1282" width="44.7109375" style="164" customWidth="1"/>
    <col min="1283" max="1283" width="9.140625" style="164"/>
    <col min="1284" max="1284" width="3.7109375" style="164" customWidth="1"/>
    <col min="1285" max="1285" width="11.7109375" style="164" customWidth="1"/>
    <col min="1286" max="1286" width="3.7109375" style="164" customWidth="1"/>
    <col min="1287" max="1287" width="14" style="164" customWidth="1"/>
    <col min="1288" max="1290" width="9.140625" style="164"/>
    <col min="1291" max="1291" width="9" style="164" customWidth="1"/>
    <col min="1292" max="1536" width="9.140625" style="164"/>
    <col min="1537" max="1537" width="5.7109375" style="164" customWidth="1"/>
    <col min="1538" max="1538" width="44.7109375" style="164" customWidth="1"/>
    <col min="1539" max="1539" width="9.140625" style="164"/>
    <col min="1540" max="1540" width="3.7109375" style="164" customWidth="1"/>
    <col min="1541" max="1541" width="11.7109375" style="164" customWidth="1"/>
    <col min="1542" max="1542" width="3.7109375" style="164" customWidth="1"/>
    <col min="1543" max="1543" width="14" style="164" customWidth="1"/>
    <col min="1544" max="1546" width="9.140625" style="164"/>
    <col min="1547" max="1547" width="9" style="164" customWidth="1"/>
    <col min="1548" max="1792" width="9.140625" style="164"/>
    <col min="1793" max="1793" width="5.7109375" style="164" customWidth="1"/>
    <col min="1794" max="1794" width="44.7109375" style="164" customWidth="1"/>
    <col min="1795" max="1795" width="9.140625" style="164"/>
    <col min="1796" max="1796" width="3.7109375" style="164" customWidth="1"/>
    <col min="1797" max="1797" width="11.7109375" style="164" customWidth="1"/>
    <col min="1798" max="1798" width="3.7109375" style="164" customWidth="1"/>
    <col min="1799" max="1799" width="14" style="164" customWidth="1"/>
    <col min="1800" max="1802" width="9.140625" style="164"/>
    <col min="1803" max="1803" width="9" style="164" customWidth="1"/>
    <col min="1804" max="2048" width="9.140625" style="164"/>
    <col min="2049" max="2049" width="5.7109375" style="164" customWidth="1"/>
    <col min="2050" max="2050" width="44.7109375" style="164" customWidth="1"/>
    <col min="2051" max="2051" width="9.140625" style="164"/>
    <col min="2052" max="2052" width="3.7109375" style="164" customWidth="1"/>
    <col min="2053" max="2053" width="11.7109375" style="164" customWidth="1"/>
    <col min="2054" max="2054" width="3.7109375" style="164" customWidth="1"/>
    <col min="2055" max="2055" width="14" style="164" customWidth="1"/>
    <col min="2056" max="2058" width="9.140625" style="164"/>
    <col min="2059" max="2059" width="9" style="164" customWidth="1"/>
    <col min="2060" max="2304" width="9.140625" style="164"/>
    <col min="2305" max="2305" width="5.7109375" style="164" customWidth="1"/>
    <col min="2306" max="2306" width="44.7109375" style="164" customWidth="1"/>
    <col min="2307" max="2307" width="9.140625" style="164"/>
    <col min="2308" max="2308" width="3.7109375" style="164" customWidth="1"/>
    <col min="2309" max="2309" width="11.7109375" style="164" customWidth="1"/>
    <col min="2310" max="2310" width="3.7109375" style="164" customWidth="1"/>
    <col min="2311" max="2311" width="14" style="164" customWidth="1"/>
    <col min="2312" max="2314" width="9.140625" style="164"/>
    <col min="2315" max="2315" width="9" style="164" customWidth="1"/>
    <col min="2316" max="2560" width="9.140625" style="164"/>
    <col min="2561" max="2561" width="5.7109375" style="164" customWidth="1"/>
    <col min="2562" max="2562" width="44.7109375" style="164" customWidth="1"/>
    <col min="2563" max="2563" width="9.140625" style="164"/>
    <col min="2564" max="2564" width="3.7109375" style="164" customWidth="1"/>
    <col min="2565" max="2565" width="11.7109375" style="164" customWidth="1"/>
    <col min="2566" max="2566" width="3.7109375" style="164" customWidth="1"/>
    <col min="2567" max="2567" width="14" style="164" customWidth="1"/>
    <col min="2568" max="2570" width="9.140625" style="164"/>
    <col min="2571" max="2571" width="9" style="164" customWidth="1"/>
    <col min="2572" max="2816" width="9.140625" style="164"/>
    <col min="2817" max="2817" width="5.7109375" style="164" customWidth="1"/>
    <col min="2818" max="2818" width="44.7109375" style="164" customWidth="1"/>
    <col min="2819" max="2819" width="9.140625" style="164"/>
    <col min="2820" max="2820" width="3.7109375" style="164" customWidth="1"/>
    <col min="2821" max="2821" width="11.7109375" style="164" customWidth="1"/>
    <col min="2822" max="2822" width="3.7109375" style="164" customWidth="1"/>
    <col min="2823" max="2823" width="14" style="164" customWidth="1"/>
    <col min="2824" max="2826" width="9.140625" style="164"/>
    <col min="2827" max="2827" width="9" style="164" customWidth="1"/>
    <col min="2828" max="3072" width="9.140625" style="164"/>
    <col min="3073" max="3073" width="5.7109375" style="164" customWidth="1"/>
    <col min="3074" max="3074" width="44.7109375" style="164" customWidth="1"/>
    <col min="3075" max="3075" width="9.140625" style="164"/>
    <col min="3076" max="3076" width="3.7109375" style="164" customWidth="1"/>
    <col min="3077" max="3077" width="11.7109375" style="164" customWidth="1"/>
    <col min="3078" max="3078" width="3.7109375" style="164" customWidth="1"/>
    <col min="3079" max="3079" width="14" style="164" customWidth="1"/>
    <col min="3080" max="3082" width="9.140625" style="164"/>
    <col min="3083" max="3083" width="9" style="164" customWidth="1"/>
    <col min="3084" max="3328" width="9.140625" style="164"/>
    <col min="3329" max="3329" width="5.7109375" style="164" customWidth="1"/>
    <col min="3330" max="3330" width="44.7109375" style="164" customWidth="1"/>
    <col min="3331" max="3331" width="9.140625" style="164"/>
    <col min="3332" max="3332" width="3.7109375" style="164" customWidth="1"/>
    <col min="3333" max="3333" width="11.7109375" style="164" customWidth="1"/>
    <col min="3334" max="3334" width="3.7109375" style="164" customWidth="1"/>
    <col min="3335" max="3335" width="14" style="164" customWidth="1"/>
    <col min="3336" max="3338" width="9.140625" style="164"/>
    <col min="3339" max="3339" width="9" style="164" customWidth="1"/>
    <col min="3340" max="3584" width="9.140625" style="164"/>
    <col min="3585" max="3585" width="5.7109375" style="164" customWidth="1"/>
    <col min="3586" max="3586" width="44.7109375" style="164" customWidth="1"/>
    <col min="3587" max="3587" width="9.140625" style="164"/>
    <col min="3588" max="3588" width="3.7109375" style="164" customWidth="1"/>
    <col min="3589" max="3589" width="11.7109375" style="164" customWidth="1"/>
    <col min="3590" max="3590" width="3.7109375" style="164" customWidth="1"/>
    <col min="3591" max="3591" width="14" style="164" customWidth="1"/>
    <col min="3592" max="3594" width="9.140625" style="164"/>
    <col min="3595" max="3595" width="9" style="164" customWidth="1"/>
    <col min="3596" max="3840" width="9.140625" style="164"/>
    <col min="3841" max="3841" width="5.7109375" style="164" customWidth="1"/>
    <col min="3842" max="3842" width="44.7109375" style="164" customWidth="1"/>
    <col min="3843" max="3843" width="9.140625" style="164"/>
    <col min="3844" max="3844" width="3.7109375" style="164" customWidth="1"/>
    <col min="3845" max="3845" width="11.7109375" style="164" customWidth="1"/>
    <col min="3846" max="3846" width="3.7109375" style="164" customWidth="1"/>
    <col min="3847" max="3847" width="14" style="164" customWidth="1"/>
    <col min="3848" max="3850" width="9.140625" style="164"/>
    <col min="3851" max="3851" width="9" style="164" customWidth="1"/>
    <col min="3852" max="4096" width="9.140625" style="164"/>
    <col min="4097" max="4097" width="5.7109375" style="164" customWidth="1"/>
    <col min="4098" max="4098" width="44.7109375" style="164" customWidth="1"/>
    <col min="4099" max="4099" width="9.140625" style="164"/>
    <col min="4100" max="4100" width="3.7109375" style="164" customWidth="1"/>
    <col min="4101" max="4101" width="11.7109375" style="164" customWidth="1"/>
    <col min="4102" max="4102" width="3.7109375" style="164" customWidth="1"/>
    <col min="4103" max="4103" width="14" style="164" customWidth="1"/>
    <col min="4104" max="4106" width="9.140625" style="164"/>
    <col min="4107" max="4107" width="9" style="164" customWidth="1"/>
    <col min="4108" max="4352" width="9.140625" style="164"/>
    <col min="4353" max="4353" width="5.7109375" style="164" customWidth="1"/>
    <col min="4354" max="4354" width="44.7109375" style="164" customWidth="1"/>
    <col min="4355" max="4355" width="9.140625" style="164"/>
    <col min="4356" max="4356" width="3.7109375" style="164" customWidth="1"/>
    <col min="4357" max="4357" width="11.7109375" style="164" customWidth="1"/>
    <col min="4358" max="4358" width="3.7109375" style="164" customWidth="1"/>
    <col min="4359" max="4359" width="14" style="164" customWidth="1"/>
    <col min="4360" max="4362" width="9.140625" style="164"/>
    <col min="4363" max="4363" width="9" style="164" customWidth="1"/>
    <col min="4364" max="4608" width="9.140625" style="164"/>
    <col min="4609" max="4609" width="5.7109375" style="164" customWidth="1"/>
    <col min="4610" max="4610" width="44.7109375" style="164" customWidth="1"/>
    <col min="4611" max="4611" width="9.140625" style="164"/>
    <col min="4612" max="4612" width="3.7109375" style="164" customWidth="1"/>
    <col min="4613" max="4613" width="11.7109375" style="164" customWidth="1"/>
    <col min="4614" max="4614" width="3.7109375" style="164" customWidth="1"/>
    <col min="4615" max="4615" width="14" style="164" customWidth="1"/>
    <col min="4616" max="4618" width="9.140625" style="164"/>
    <col min="4619" max="4619" width="9" style="164" customWidth="1"/>
    <col min="4620" max="4864" width="9.140625" style="164"/>
    <col min="4865" max="4865" width="5.7109375" style="164" customWidth="1"/>
    <col min="4866" max="4866" width="44.7109375" style="164" customWidth="1"/>
    <col min="4867" max="4867" width="9.140625" style="164"/>
    <col min="4868" max="4868" width="3.7109375" style="164" customWidth="1"/>
    <col min="4869" max="4869" width="11.7109375" style="164" customWidth="1"/>
    <col min="4870" max="4870" width="3.7109375" style="164" customWidth="1"/>
    <col min="4871" max="4871" width="14" style="164" customWidth="1"/>
    <col min="4872" max="4874" width="9.140625" style="164"/>
    <col min="4875" max="4875" width="9" style="164" customWidth="1"/>
    <col min="4876" max="5120" width="9.140625" style="164"/>
    <col min="5121" max="5121" width="5.7109375" style="164" customWidth="1"/>
    <col min="5122" max="5122" width="44.7109375" style="164" customWidth="1"/>
    <col min="5123" max="5123" width="9.140625" style="164"/>
    <col min="5124" max="5124" width="3.7109375" style="164" customWidth="1"/>
    <col min="5125" max="5125" width="11.7109375" style="164" customWidth="1"/>
    <col min="5126" max="5126" width="3.7109375" style="164" customWidth="1"/>
    <col min="5127" max="5127" width="14" style="164" customWidth="1"/>
    <col min="5128" max="5130" width="9.140625" style="164"/>
    <col min="5131" max="5131" width="9" style="164" customWidth="1"/>
    <col min="5132" max="5376" width="9.140625" style="164"/>
    <col min="5377" max="5377" width="5.7109375" style="164" customWidth="1"/>
    <col min="5378" max="5378" width="44.7109375" style="164" customWidth="1"/>
    <col min="5379" max="5379" width="9.140625" style="164"/>
    <col min="5380" max="5380" width="3.7109375" style="164" customWidth="1"/>
    <col min="5381" max="5381" width="11.7109375" style="164" customWidth="1"/>
    <col min="5382" max="5382" width="3.7109375" style="164" customWidth="1"/>
    <col min="5383" max="5383" width="14" style="164" customWidth="1"/>
    <col min="5384" max="5386" width="9.140625" style="164"/>
    <col min="5387" max="5387" width="9" style="164" customWidth="1"/>
    <col min="5388" max="5632" width="9.140625" style="164"/>
    <col min="5633" max="5633" width="5.7109375" style="164" customWidth="1"/>
    <col min="5634" max="5634" width="44.7109375" style="164" customWidth="1"/>
    <col min="5635" max="5635" width="9.140625" style="164"/>
    <col min="5636" max="5636" width="3.7109375" style="164" customWidth="1"/>
    <col min="5637" max="5637" width="11.7109375" style="164" customWidth="1"/>
    <col min="5638" max="5638" width="3.7109375" style="164" customWidth="1"/>
    <col min="5639" max="5639" width="14" style="164" customWidth="1"/>
    <col min="5640" max="5642" width="9.140625" style="164"/>
    <col min="5643" max="5643" width="9" style="164" customWidth="1"/>
    <col min="5644" max="5888" width="9.140625" style="164"/>
    <col min="5889" max="5889" width="5.7109375" style="164" customWidth="1"/>
    <col min="5890" max="5890" width="44.7109375" style="164" customWidth="1"/>
    <col min="5891" max="5891" width="9.140625" style="164"/>
    <col min="5892" max="5892" width="3.7109375" style="164" customWidth="1"/>
    <col min="5893" max="5893" width="11.7109375" style="164" customWidth="1"/>
    <col min="5894" max="5894" width="3.7109375" style="164" customWidth="1"/>
    <col min="5895" max="5895" width="14" style="164" customWidth="1"/>
    <col min="5896" max="5898" width="9.140625" style="164"/>
    <col min="5899" max="5899" width="9" style="164" customWidth="1"/>
    <col min="5900" max="6144" width="9.140625" style="164"/>
    <col min="6145" max="6145" width="5.7109375" style="164" customWidth="1"/>
    <col min="6146" max="6146" width="44.7109375" style="164" customWidth="1"/>
    <col min="6147" max="6147" width="9.140625" style="164"/>
    <col min="6148" max="6148" width="3.7109375" style="164" customWidth="1"/>
    <col min="6149" max="6149" width="11.7109375" style="164" customWidth="1"/>
    <col min="6150" max="6150" width="3.7109375" style="164" customWidth="1"/>
    <col min="6151" max="6151" width="14" style="164" customWidth="1"/>
    <col min="6152" max="6154" width="9.140625" style="164"/>
    <col min="6155" max="6155" width="9" style="164" customWidth="1"/>
    <col min="6156" max="6400" width="9.140625" style="164"/>
    <col min="6401" max="6401" width="5.7109375" style="164" customWidth="1"/>
    <col min="6402" max="6402" width="44.7109375" style="164" customWidth="1"/>
    <col min="6403" max="6403" width="9.140625" style="164"/>
    <col min="6404" max="6404" width="3.7109375" style="164" customWidth="1"/>
    <col min="6405" max="6405" width="11.7109375" style="164" customWidth="1"/>
    <col min="6406" max="6406" width="3.7109375" style="164" customWidth="1"/>
    <col min="6407" max="6407" width="14" style="164" customWidth="1"/>
    <col min="6408" max="6410" width="9.140625" style="164"/>
    <col min="6411" max="6411" width="9" style="164" customWidth="1"/>
    <col min="6412" max="6656" width="9.140625" style="164"/>
    <col min="6657" max="6657" width="5.7109375" style="164" customWidth="1"/>
    <col min="6658" max="6658" width="44.7109375" style="164" customWidth="1"/>
    <col min="6659" max="6659" width="9.140625" style="164"/>
    <col min="6660" max="6660" width="3.7109375" style="164" customWidth="1"/>
    <col min="6661" max="6661" width="11.7109375" style="164" customWidth="1"/>
    <col min="6662" max="6662" width="3.7109375" style="164" customWidth="1"/>
    <col min="6663" max="6663" width="14" style="164" customWidth="1"/>
    <col min="6664" max="6666" width="9.140625" style="164"/>
    <col min="6667" max="6667" width="9" style="164" customWidth="1"/>
    <col min="6668" max="6912" width="9.140625" style="164"/>
    <col min="6913" max="6913" width="5.7109375" style="164" customWidth="1"/>
    <col min="6914" max="6914" width="44.7109375" style="164" customWidth="1"/>
    <col min="6915" max="6915" width="9.140625" style="164"/>
    <col min="6916" max="6916" width="3.7109375" style="164" customWidth="1"/>
    <col min="6917" max="6917" width="11.7109375" style="164" customWidth="1"/>
    <col min="6918" max="6918" width="3.7109375" style="164" customWidth="1"/>
    <col min="6919" max="6919" width="14" style="164" customWidth="1"/>
    <col min="6920" max="6922" width="9.140625" style="164"/>
    <col min="6923" max="6923" width="9" style="164" customWidth="1"/>
    <col min="6924" max="7168" width="9.140625" style="164"/>
    <col min="7169" max="7169" width="5.7109375" style="164" customWidth="1"/>
    <col min="7170" max="7170" width="44.7109375" style="164" customWidth="1"/>
    <col min="7171" max="7171" width="9.140625" style="164"/>
    <col min="7172" max="7172" width="3.7109375" style="164" customWidth="1"/>
    <col min="7173" max="7173" width="11.7109375" style="164" customWidth="1"/>
    <col min="7174" max="7174" width="3.7109375" style="164" customWidth="1"/>
    <col min="7175" max="7175" width="14" style="164" customWidth="1"/>
    <col min="7176" max="7178" width="9.140625" style="164"/>
    <col min="7179" max="7179" width="9" style="164" customWidth="1"/>
    <col min="7180" max="7424" width="9.140625" style="164"/>
    <col min="7425" max="7425" width="5.7109375" style="164" customWidth="1"/>
    <col min="7426" max="7426" width="44.7109375" style="164" customWidth="1"/>
    <col min="7427" max="7427" width="9.140625" style="164"/>
    <col min="7428" max="7428" width="3.7109375" style="164" customWidth="1"/>
    <col min="7429" max="7429" width="11.7109375" style="164" customWidth="1"/>
    <col min="7430" max="7430" width="3.7109375" style="164" customWidth="1"/>
    <col min="7431" max="7431" width="14" style="164" customWidth="1"/>
    <col min="7432" max="7434" width="9.140625" style="164"/>
    <col min="7435" max="7435" width="9" style="164" customWidth="1"/>
    <col min="7436" max="7680" width="9.140625" style="164"/>
    <col min="7681" max="7681" width="5.7109375" style="164" customWidth="1"/>
    <col min="7682" max="7682" width="44.7109375" style="164" customWidth="1"/>
    <col min="7683" max="7683" width="9.140625" style="164"/>
    <col min="7684" max="7684" width="3.7109375" style="164" customWidth="1"/>
    <col min="7685" max="7685" width="11.7109375" style="164" customWidth="1"/>
    <col min="7686" max="7686" width="3.7109375" style="164" customWidth="1"/>
    <col min="7687" max="7687" width="14" style="164" customWidth="1"/>
    <col min="7688" max="7690" width="9.140625" style="164"/>
    <col min="7691" max="7691" width="9" style="164" customWidth="1"/>
    <col min="7692" max="7936" width="9.140625" style="164"/>
    <col min="7937" max="7937" width="5.7109375" style="164" customWidth="1"/>
    <col min="7938" max="7938" width="44.7109375" style="164" customWidth="1"/>
    <col min="7939" max="7939" width="9.140625" style="164"/>
    <col min="7940" max="7940" width="3.7109375" style="164" customWidth="1"/>
    <col min="7941" max="7941" width="11.7109375" style="164" customWidth="1"/>
    <col min="7942" max="7942" width="3.7109375" style="164" customWidth="1"/>
    <col min="7943" max="7943" width="14" style="164" customWidth="1"/>
    <col min="7944" max="7946" width="9.140625" style="164"/>
    <col min="7947" max="7947" width="9" style="164" customWidth="1"/>
    <col min="7948" max="8192" width="9.140625" style="164"/>
    <col min="8193" max="8193" width="5.7109375" style="164" customWidth="1"/>
    <col min="8194" max="8194" width="44.7109375" style="164" customWidth="1"/>
    <col min="8195" max="8195" width="9.140625" style="164"/>
    <col min="8196" max="8196" width="3.7109375" style="164" customWidth="1"/>
    <col min="8197" max="8197" width="11.7109375" style="164" customWidth="1"/>
    <col min="8198" max="8198" width="3.7109375" style="164" customWidth="1"/>
    <col min="8199" max="8199" width="14" style="164" customWidth="1"/>
    <col min="8200" max="8202" width="9.140625" style="164"/>
    <col min="8203" max="8203" width="9" style="164" customWidth="1"/>
    <col min="8204" max="8448" width="9.140625" style="164"/>
    <col min="8449" max="8449" width="5.7109375" style="164" customWidth="1"/>
    <col min="8450" max="8450" width="44.7109375" style="164" customWidth="1"/>
    <col min="8451" max="8451" width="9.140625" style="164"/>
    <col min="8452" max="8452" width="3.7109375" style="164" customWidth="1"/>
    <col min="8453" max="8453" width="11.7109375" style="164" customWidth="1"/>
    <col min="8454" max="8454" width="3.7109375" style="164" customWidth="1"/>
    <col min="8455" max="8455" width="14" style="164" customWidth="1"/>
    <col min="8456" max="8458" width="9.140625" style="164"/>
    <col min="8459" max="8459" width="9" style="164" customWidth="1"/>
    <col min="8460" max="8704" width="9.140625" style="164"/>
    <col min="8705" max="8705" width="5.7109375" style="164" customWidth="1"/>
    <col min="8706" max="8706" width="44.7109375" style="164" customWidth="1"/>
    <col min="8707" max="8707" width="9.140625" style="164"/>
    <col min="8708" max="8708" width="3.7109375" style="164" customWidth="1"/>
    <col min="8709" max="8709" width="11.7109375" style="164" customWidth="1"/>
    <col min="8710" max="8710" width="3.7109375" style="164" customWidth="1"/>
    <col min="8711" max="8711" width="14" style="164" customWidth="1"/>
    <col min="8712" max="8714" width="9.140625" style="164"/>
    <col min="8715" max="8715" width="9" style="164" customWidth="1"/>
    <col min="8716" max="8960" width="9.140625" style="164"/>
    <col min="8961" max="8961" width="5.7109375" style="164" customWidth="1"/>
    <col min="8962" max="8962" width="44.7109375" style="164" customWidth="1"/>
    <col min="8963" max="8963" width="9.140625" style="164"/>
    <col min="8964" max="8964" width="3.7109375" style="164" customWidth="1"/>
    <col min="8965" max="8965" width="11.7109375" style="164" customWidth="1"/>
    <col min="8966" max="8966" width="3.7109375" style="164" customWidth="1"/>
    <col min="8967" max="8967" width="14" style="164" customWidth="1"/>
    <col min="8968" max="8970" width="9.140625" style="164"/>
    <col min="8971" max="8971" width="9" style="164" customWidth="1"/>
    <col min="8972" max="9216" width="9.140625" style="164"/>
    <col min="9217" max="9217" width="5.7109375" style="164" customWidth="1"/>
    <col min="9218" max="9218" width="44.7109375" style="164" customWidth="1"/>
    <col min="9219" max="9219" width="9.140625" style="164"/>
    <col min="9220" max="9220" width="3.7109375" style="164" customWidth="1"/>
    <col min="9221" max="9221" width="11.7109375" style="164" customWidth="1"/>
    <col min="9222" max="9222" width="3.7109375" style="164" customWidth="1"/>
    <col min="9223" max="9223" width="14" style="164" customWidth="1"/>
    <col min="9224" max="9226" width="9.140625" style="164"/>
    <col min="9227" max="9227" width="9" style="164" customWidth="1"/>
    <col min="9228" max="9472" width="9.140625" style="164"/>
    <col min="9473" max="9473" width="5.7109375" style="164" customWidth="1"/>
    <col min="9474" max="9474" width="44.7109375" style="164" customWidth="1"/>
    <col min="9475" max="9475" width="9.140625" style="164"/>
    <col min="9476" max="9476" width="3.7109375" style="164" customWidth="1"/>
    <col min="9477" max="9477" width="11.7109375" style="164" customWidth="1"/>
    <col min="9478" max="9478" width="3.7109375" style="164" customWidth="1"/>
    <col min="9479" max="9479" width="14" style="164" customWidth="1"/>
    <col min="9480" max="9482" width="9.140625" style="164"/>
    <col min="9483" max="9483" width="9" style="164" customWidth="1"/>
    <col min="9484" max="9728" width="9.140625" style="164"/>
    <col min="9729" max="9729" width="5.7109375" style="164" customWidth="1"/>
    <col min="9730" max="9730" width="44.7109375" style="164" customWidth="1"/>
    <col min="9731" max="9731" width="9.140625" style="164"/>
    <col min="9732" max="9732" width="3.7109375" style="164" customWidth="1"/>
    <col min="9733" max="9733" width="11.7109375" style="164" customWidth="1"/>
    <col min="9734" max="9734" width="3.7109375" style="164" customWidth="1"/>
    <col min="9735" max="9735" width="14" style="164" customWidth="1"/>
    <col min="9736" max="9738" width="9.140625" style="164"/>
    <col min="9739" max="9739" width="9" style="164" customWidth="1"/>
    <col min="9740" max="9984" width="9.140625" style="164"/>
    <col min="9985" max="9985" width="5.7109375" style="164" customWidth="1"/>
    <col min="9986" max="9986" width="44.7109375" style="164" customWidth="1"/>
    <col min="9987" max="9987" width="9.140625" style="164"/>
    <col min="9988" max="9988" width="3.7109375" style="164" customWidth="1"/>
    <col min="9989" max="9989" width="11.7109375" style="164" customWidth="1"/>
    <col min="9990" max="9990" width="3.7109375" style="164" customWidth="1"/>
    <col min="9991" max="9991" width="14" style="164" customWidth="1"/>
    <col min="9992" max="9994" width="9.140625" style="164"/>
    <col min="9995" max="9995" width="9" style="164" customWidth="1"/>
    <col min="9996" max="10240" width="9.140625" style="164"/>
    <col min="10241" max="10241" width="5.7109375" style="164" customWidth="1"/>
    <col min="10242" max="10242" width="44.7109375" style="164" customWidth="1"/>
    <col min="10243" max="10243" width="9.140625" style="164"/>
    <col min="10244" max="10244" width="3.7109375" style="164" customWidth="1"/>
    <col min="10245" max="10245" width="11.7109375" style="164" customWidth="1"/>
    <col min="10246" max="10246" width="3.7109375" style="164" customWidth="1"/>
    <col min="10247" max="10247" width="14" style="164" customWidth="1"/>
    <col min="10248" max="10250" width="9.140625" style="164"/>
    <col min="10251" max="10251" width="9" style="164" customWidth="1"/>
    <col min="10252" max="10496" width="9.140625" style="164"/>
    <col min="10497" max="10497" width="5.7109375" style="164" customWidth="1"/>
    <col min="10498" max="10498" width="44.7109375" style="164" customWidth="1"/>
    <col min="10499" max="10499" width="9.140625" style="164"/>
    <col min="10500" max="10500" width="3.7109375" style="164" customWidth="1"/>
    <col min="10501" max="10501" width="11.7109375" style="164" customWidth="1"/>
    <col min="10502" max="10502" width="3.7109375" style="164" customWidth="1"/>
    <col min="10503" max="10503" width="14" style="164" customWidth="1"/>
    <col min="10504" max="10506" width="9.140625" style="164"/>
    <col min="10507" max="10507" width="9" style="164" customWidth="1"/>
    <col min="10508" max="10752" width="9.140625" style="164"/>
    <col min="10753" max="10753" width="5.7109375" style="164" customWidth="1"/>
    <col min="10754" max="10754" width="44.7109375" style="164" customWidth="1"/>
    <col min="10755" max="10755" width="9.140625" style="164"/>
    <col min="10756" max="10756" width="3.7109375" style="164" customWidth="1"/>
    <col min="10757" max="10757" width="11.7109375" style="164" customWidth="1"/>
    <col min="10758" max="10758" width="3.7109375" style="164" customWidth="1"/>
    <col min="10759" max="10759" width="14" style="164" customWidth="1"/>
    <col min="10760" max="10762" width="9.140625" style="164"/>
    <col min="10763" max="10763" width="9" style="164" customWidth="1"/>
    <col min="10764" max="11008" width="9.140625" style="164"/>
    <col min="11009" max="11009" width="5.7109375" style="164" customWidth="1"/>
    <col min="11010" max="11010" width="44.7109375" style="164" customWidth="1"/>
    <col min="11011" max="11011" width="9.140625" style="164"/>
    <col min="11012" max="11012" width="3.7109375" style="164" customWidth="1"/>
    <col min="11013" max="11013" width="11.7109375" style="164" customWidth="1"/>
    <col min="11014" max="11014" width="3.7109375" style="164" customWidth="1"/>
    <col min="11015" max="11015" width="14" style="164" customWidth="1"/>
    <col min="11016" max="11018" width="9.140625" style="164"/>
    <col min="11019" max="11019" width="9" style="164" customWidth="1"/>
    <col min="11020" max="11264" width="9.140625" style="164"/>
    <col min="11265" max="11265" width="5.7109375" style="164" customWidth="1"/>
    <col min="11266" max="11266" width="44.7109375" style="164" customWidth="1"/>
    <col min="11267" max="11267" width="9.140625" style="164"/>
    <col min="11268" max="11268" width="3.7109375" style="164" customWidth="1"/>
    <col min="11269" max="11269" width="11.7109375" style="164" customWidth="1"/>
    <col min="11270" max="11270" width="3.7109375" style="164" customWidth="1"/>
    <col min="11271" max="11271" width="14" style="164" customWidth="1"/>
    <col min="11272" max="11274" width="9.140625" style="164"/>
    <col min="11275" max="11275" width="9" style="164" customWidth="1"/>
    <col min="11276" max="11520" width="9.140625" style="164"/>
    <col min="11521" max="11521" width="5.7109375" style="164" customWidth="1"/>
    <col min="11522" max="11522" width="44.7109375" style="164" customWidth="1"/>
    <col min="11523" max="11523" width="9.140625" style="164"/>
    <col min="11524" max="11524" width="3.7109375" style="164" customWidth="1"/>
    <col min="11525" max="11525" width="11.7109375" style="164" customWidth="1"/>
    <col min="11526" max="11526" width="3.7109375" style="164" customWidth="1"/>
    <col min="11527" max="11527" width="14" style="164" customWidth="1"/>
    <col min="11528" max="11530" width="9.140625" style="164"/>
    <col min="11531" max="11531" width="9" style="164" customWidth="1"/>
    <col min="11532" max="11776" width="9.140625" style="164"/>
    <col min="11777" max="11777" width="5.7109375" style="164" customWidth="1"/>
    <col min="11778" max="11778" width="44.7109375" style="164" customWidth="1"/>
    <col min="11779" max="11779" width="9.140625" style="164"/>
    <col min="11780" max="11780" width="3.7109375" style="164" customWidth="1"/>
    <col min="11781" max="11781" width="11.7109375" style="164" customWidth="1"/>
    <col min="11782" max="11782" width="3.7109375" style="164" customWidth="1"/>
    <col min="11783" max="11783" width="14" style="164" customWidth="1"/>
    <col min="11784" max="11786" width="9.140625" style="164"/>
    <col min="11787" max="11787" width="9" style="164" customWidth="1"/>
    <col min="11788" max="12032" width="9.140625" style="164"/>
    <col min="12033" max="12033" width="5.7109375" style="164" customWidth="1"/>
    <col min="12034" max="12034" width="44.7109375" style="164" customWidth="1"/>
    <col min="12035" max="12035" width="9.140625" style="164"/>
    <col min="12036" max="12036" width="3.7109375" style="164" customWidth="1"/>
    <col min="12037" max="12037" width="11.7109375" style="164" customWidth="1"/>
    <col min="12038" max="12038" width="3.7109375" style="164" customWidth="1"/>
    <col min="12039" max="12039" width="14" style="164" customWidth="1"/>
    <col min="12040" max="12042" width="9.140625" style="164"/>
    <col min="12043" max="12043" width="9" style="164" customWidth="1"/>
    <col min="12044" max="12288" width="9.140625" style="164"/>
    <col min="12289" max="12289" width="5.7109375" style="164" customWidth="1"/>
    <col min="12290" max="12290" width="44.7109375" style="164" customWidth="1"/>
    <col min="12291" max="12291" width="9.140625" style="164"/>
    <col min="12292" max="12292" width="3.7109375" style="164" customWidth="1"/>
    <col min="12293" max="12293" width="11.7109375" style="164" customWidth="1"/>
    <col min="12294" max="12294" width="3.7109375" style="164" customWidth="1"/>
    <col min="12295" max="12295" width="14" style="164" customWidth="1"/>
    <col min="12296" max="12298" width="9.140625" style="164"/>
    <col min="12299" max="12299" width="9" style="164" customWidth="1"/>
    <col min="12300" max="12544" width="9.140625" style="164"/>
    <col min="12545" max="12545" width="5.7109375" style="164" customWidth="1"/>
    <col min="12546" max="12546" width="44.7109375" style="164" customWidth="1"/>
    <col min="12547" max="12547" width="9.140625" style="164"/>
    <col min="12548" max="12548" width="3.7109375" style="164" customWidth="1"/>
    <col min="12549" max="12549" width="11.7109375" style="164" customWidth="1"/>
    <col min="12550" max="12550" width="3.7109375" style="164" customWidth="1"/>
    <col min="12551" max="12551" width="14" style="164" customWidth="1"/>
    <col min="12552" max="12554" width="9.140625" style="164"/>
    <col min="12555" max="12555" width="9" style="164" customWidth="1"/>
    <col min="12556" max="12800" width="9.140625" style="164"/>
    <col min="12801" max="12801" width="5.7109375" style="164" customWidth="1"/>
    <col min="12802" max="12802" width="44.7109375" style="164" customWidth="1"/>
    <col min="12803" max="12803" width="9.140625" style="164"/>
    <col min="12804" max="12804" width="3.7109375" style="164" customWidth="1"/>
    <col min="12805" max="12805" width="11.7109375" style="164" customWidth="1"/>
    <col min="12806" max="12806" width="3.7109375" style="164" customWidth="1"/>
    <col min="12807" max="12807" width="14" style="164" customWidth="1"/>
    <col min="12808" max="12810" width="9.140625" style="164"/>
    <col min="12811" max="12811" width="9" style="164" customWidth="1"/>
    <col min="12812" max="13056" width="9.140625" style="164"/>
    <col min="13057" max="13057" width="5.7109375" style="164" customWidth="1"/>
    <col min="13058" max="13058" width="44.7109375" style="164" customWidth="1"/>
    <col min="13059" max="13059" width="9.140625" style="164"/>
    <col min="13060" max="13060" width="3.7109375" style="164" customWidth="1"/>
    <col min="13061" max="13061" width="11.7109375" style="164" customWidth="1"/>
    <col min="13062" max="13062" width="3.7109375" style="164" customWidth="1"/>
    <col min="13063" max="13063" width="14" style="164" customWidth="1"/>
    <col min="13064" max="13066" width="9.140625" style="164"/>
    <col min="13067" max="13067" width="9" style="164" customWidth="1"/>
    <col min="13068" max="13312" width="9.140625" style="164"/>
    <col min="13313" max="13313" width="5.7109375" style="164" customWidth="1"/>
    <col min="13314" max="13314" width="44.7109375" style="164" customWidth="1"/>
    <col min="13315" max="13315" width="9.140625" style="164"/>
    <col min="13316" max="13316" width="3.7109375" style="164" customWidth="1"/>
    <col min="13317" max="13317" width="11.7109375" style="164" customWidth="1"/>
    <col min="13318" max="13318" width="3.7109375" style="164" customWidth="1"/>
    <col min="13319" max="13319" width="14" style="164" customWidth="1"/>
    <col min="13320" max="13322" width="9.140625" style="164"/>
    <col min="13323" max="13323" width="9" style="164" customWidth="1"/>
    <col min="13324" max="13568" width="9.140625" style="164"/>
    <col min="13569" max="13569" width="5.7109375" style="164" customWidth="1"/>
    <col min="13570" max="13570" width="44.7109375" style="164" customWidth="1"/>
    <col min="13571" max="13571" width="9.140625" style="164"/>
    <col min="13572" max="13572" width="3.7109375" style="164" customWidth="1"/>
    <col min="13573" max="13573" width="11.7109375" style="164" customWidth="1"/>
    <col min="13574" max="13574" width="3.7109375" style="164" customWidth="1"/>
    <col min="13575" max="13575" width="14" style="164" customWidth="1"/>
    <col min="13576" max="13578" width="9.140625" style="164"/>
    <col min="13579" max="13579" width="9" style="164" customWidth="1"/>
    <col min="13580" max="13824" width="9.140625" style="164"/>
    <col min="13825" max="13825" width="5.7109375" style="164" customWidth="1"/>
    <col min="13826" max="13826" width="44.7109375" style="164" customWidth="1"/>
    <col min="13827" max="13827" width="9.140625" style="164"/>
    <col min="13828" max="13828" width="3.7109375" style="164" customWidth="1"/>
    <col min="13829" max="13829" width="11.7109375" style="164" customWidth="1"/>
    <col min="13830" max="13830" width="3.7109375" style="164" customWidth="1"/>
    <col min="13831" max="13831" width="14" style="164" customWidth="1"/>
    <col min="13832" max="13834" width="9.140625" style="164"/>
    <col min="13835" max="13835" width="9" style="164" customWidth="1"/>
    <col min="13836" max="14080" width="9.140625" style="164"/>
    <col min="14081" max="14081" width="5.7109375" style="164" customWidth="1"/>
    <col min="14082" max="14082" width="44.7109375" style="164" customWidth="1"/>
    <col min="14083" max="14083" width="9.140625" style="164"/>
    <col min="14084" max="14084" width="3.7109375" style="164" customWidth="1"/>
    <col min="14085" max="14085" width="11.7109375" style="164" customWidth="1"/>
    <col min="14086" max="14086" width="3.7109375" style="164" customWidth="1"/>
    <col min="14087" max="14087" width="14" style="164" customWidth="1"/>
    <col min="14088" max="14090" width="9.140625" style="164"/>
    <col min="14091" max="14091" width="9" style="164" customWidth="1"/>
    <col min="14092" max="14336" width="9.140625" style="164"/>
    <col min="14337" max="14337" width="5.7109375" style="164" customWidth="1"/>
    <col min="14338" max="14338" width="44.7109375" style="164" customWidth="1"/>
    <col min="14339" max="14339" width="9.140625" style="164"/>
    <col min="14340" max="14340" width="3.7109375" style="164" customWidth="1"/>
    <col min="14341" max="14341" width="11.7109375" style="164" customWidth="1"/>
    <col min="14342" max="14342" width="3.7109375" style="164" customWidth="1"/>
    <col min="14343" max="14343" width="14" style="164" customWidth="1"/>
    <col min="14344" max="14346" width="9.140625" style="164"/>
    <col min="14347" max="14347" width="9" style="164" customWidth="1"/>
    <col min="14348" max="14592" width="9.140625" style="164"/>
    <col min="14593" max="14593" width="5.7109375" style="164" customWidth="1"/>
    <col min="14594" max="14594" width="44.7109375" style="164" customWidth="1"/>
    <col min="14595" max="14595" width="9.140625" style="164"/>
    <col min="14596" max="14596" width="3.7109375" style="164" customWidth="1"/>
    <col min="14597" max="14597" width="11.7109375" style="164" customWidth="1"/>
    <col min="14598" max="14598" width="3.7109375" style="164" customWidth="1"/>
    <col min="14599" max="14599" width="14" style="164" customWidth="1"/>
    <col min="14600" max="14602" width="9.140625" style="164"/>
    <col min="14603" max="14603" width="9" style="164" customWidth="1"/>
    <col min="14604" max="14848" width="9.140625" style="164"/>
    <col min="14849" max="14849" width="5.7109375" style="164" customWidth="1"/>
    <col min="14850" max="14850" width="44.7109375" style="164" customWidth="1"/>
    <col min="14851" max="14851" width="9.140625" style="164"/>
    <col min="14852" max="14852" width="3.7109375" style="164" customWidth="1"/>
    <col min="14853" max="14853" width="11.7109375" style="164" customWidth="1"/>
    <col min="14854" max="14854" width="3.7109375" style="164" customWidth="1"/>
    <col min="14855" max="14855" width="14" style="164" customWidth="1"/>
    <col min="14856" max="14858" width="9.140625" style="164"/>
    <col min="14859" max="14859" width="9" style="164" customWidth="1"/>
    <col min="14860" max="15104" width="9.140625" style="164"/>
    <col min="15105" max="15105" width="5.7109375" style="164" customWidth="1"/>
    <col min="15106" max="15106" width="44.7109375" style="164" customWidth="1"/>
    <col min="15107" max="15107" width="9.140625" style="164"/>
    <col min="15108" max="15108" width="3.7109375" style="164" customWidth="1"/>
    <col min="15109" max="15109" width="11.7109375" style="164" customWidth="1"/>
    <col min="15110" max="15110" width="3.7109375" style="164" customWidth="1"/>
    <col min="15111" max="15111" width="14" style="164" customWidth="1"/>
    <col min="15112" max="15114" width="9.140625" style="164"/>
    <col min="15115" max="15115" width="9" style="164" customWidth="1"/>
    <col min="15116" max="15360" width="9.140625" style="164"/>
    <col min="15361" max="15361" width="5.7109375" style="164" customWidth="1"/>
    <col min="15362" max="15362" width="44.7109375" style="164" customWidth="1"/>
    <col min="15363" max="15363" width="9.140625" style="164"/>
    <col min="15364" max="15364" width="3.7109375" style="164" customWidth="1"/>
    <col min="15365" max="15365" width="11.7109375" style="164" customWidth="1"/>
    <col min="15366" max="15366" width="3.7109375" style="164" customWidth="1"/>
    <col min="15367" max="15367" width="14" style="164" customWidth="1"/>
    <col min="15368" max="15370" width="9.140625" style="164"/>
    <col min="15371" max="15371" width="9" style="164" customWidth="1"/>
    <col min="15372" max="15616" width="9.140625" style="164"/>
    <col min="15617" max="15617" width="5.7109375" style="164" customWidth="1"/>
    <col min="15618" max="15618" width="44.7109375" style="164" customWidth="1"/>
    <col min="15619" max="15619" width="9.140625" style="164"/>
    <col min="15620" max="15620" width="3.7109375" style="164" customWidth="1"/>
    <col min="15621" max="15621" width="11.7109375" style="164" customWidth="1"/>
    <col min="15622" max="15622" width="3.7109375" style="164" customWidth="1"/>
    <col min="15623" max="15623" width="14" style="164" customWidth="1"/>
    <col min="15624" max="15626" width="9.140625" style="164"/>
    <col min="15627" max="15627" width="9" style="164" customWidth="1"/>
    <col min="15628" max="15872" width="9.140625" style="164"/>
    <col min="15873" max="15873" width="5.7109375" style="164" customWidth="1"/>
    <col min="15874" max="15874" width="44.7109375" style="164" customWidth="1"/>
    <col min="15875" max="15875" width="9.140625" style="164"/>
    <col min="15876" max="15876" width="3.7109375" style="164" customWidth="1"/>
    <col min="15877" max="15877" width="11.7109375" style="164" customWidth="1"/>
    <col min="15878" max="15878" width="3.7109375" style="164" customWidth="1"/>
    <col min="15879" max="15879" width="14" style="164" customWidth="1"/>
    <col min="15880" max="15882" width="9.140625" style="164"/>
    <col min="15883" max="15883" width="9" style="164" customWidth="1"/>
    <col min="15884" max="16128" width="9.140625" style="164"/>
    <col min="16129" max="16129" width="5.7109375" style="164" customWidth="1"/>
    <col min="16130" max="16130" width="44.7109375" style="164" customWidth="1"/>
    <col min="16131" max="16131" width="9.140625" style="164"/>
    <col min="16132" max="16132" width="3.7109375" style="164" customWidth="1"/>
    <col min="16133" max="16133" width="11.7109375" style="164" customWidth="1"/>
    <col min="16134" max="16134" width="3.7109375" style="164" customWidth="1"/>
    <col min="16135" max="16135" width="14" style="164" customWidth="1"/>
    <col min="16136" max="16138" width="9.140625" style="164"/>
    <col min="16139" max="16139" width="9" style="164" customWidth="1"/>
    <col min="16140" max="16384" width="9.140625" style="164"/>
  </cols>
  <sheetData>
    <row r="1" spans="1:7" ht="16.5" customHeight="1">
      <c r="A1" s="703"/>
      <c r="B1" s="703"/>
      <c r="C1" s="703"/>
      <c r="D1" s="703"/>
      <c r="E1" s="703"/>
      <c r="F1" s="703"/>
      <c r="G1" s="703"/>
    </row>
    <row r="2" spans="1:7" ht="12.75" customHeight="1">
      <c r="B2" s="165"/>
      <c r="C2" s="162"/>
      <c r="D2" s="166"/>
      <c r="F2" s="166"/>
    </row>
    <row r="3" spans="1:7" ht="12.75" customHeight="1">
      <c r="B3" s="165"/>
      <c r="C3" s="162"/>
      <c r="D3" s="166"/>
      <c r="F3" s="166"/>
    </row>
    <row r="4" spans="1:7" ht="12.75" customHeight="1">
      <c r="B4" s="159"/>
    </row>
    <row r="5" spans="1:7" ht="12.75" customHeight="1">
      <c r="B5" s="159"/>
    </row>
    <row r="6" spans="1:7" ht="12.75" customHeight="1">
      <c r="B6" s="159"/>
    </row>
    <row r="7" spans="1:7" s="167" customFormat="1" ht="27" customHeight="1">
      <c r="A7" s="704" t="s">
        <v>364</v>
      </c>
      <c r="B7" s="704"/>
      <c r="C7" s="704"/>
      <c r="D7" s="704"/>
      <c r="E7" s="704"/>
      <c r="F7" s="704"/>
      <c r="G7" s="704"/>
    </row>
    <row r="8" spans="1:7" s="167" customFormat="1" ht="27.75">
      <c r="A8" s="168"/>
      <c r="B8" s="435"/>
      <c r="C8" s="436"/>
      <c r="D8" s="436"/>
      <c r="E8" s="436"/>
      <c r="F8" s="169"/>
      <c r="G8" s="170"/>
    </row>
    <row r="9" spans="1:7" s="167" customFormat="1" ht="18.75" customHeight="1">
      <c r="A9" s="168"/>
      <c r="B9" s="171" t="s">
        <v>365</v>
      </c>
      <c r="C9" s="171" t="s">
        <v>366</v>
      </c>
      <c r="D9" s="172"/>
      <c r="E9" s="173" t="s">
        <v>367</v>
      </c>
      <c r="F9" s="174" t="s">
        <v>368</v>
      </c>
      <c r="G9" s="175">
        <v>58</v>
      </c>
    </row>
    <row r="10" spans="1:7" s="167" customFormat="1" ht="18.75" customHeight="1">
      <c r="A10" s="168"/>
      <c r="B10" s="171"/>
      <c r="C10" s="171" t="s">
        <v>369</v>
      </c>
      <c r="D10" s="172"/>
      <c r="E10" s="173" t="s">
        <v>370</v>
      </c>
      <c r="F10" s="174" t="s">
        <v>368</v>
      </c>
      <c r="G10" s="175">
        <v>52.11</v>
      </c>
    </row>
    <row r="11" spans="1:7" s="167" customFormat="1" ht="18.75" customHeight="1">
      <c r="A11" s="168"/>
      <c r="B11" s="171"/>
      <c r="C11" s="171" t="s">
        <v>371</v>
      </c>
      <c r="D11" s="172"/>
      <c r="E11" s="173" t="s">
        <v>370</v>
      </c>
      <c r="F11" s="174" t="s">
        <v>368</v>
      </c>
      <c r="G11" s="175">
        <v>125.48</v>
      </c>
    </row>
    <row r="12" spans="1:7" s="167" customFormat="1" ht="18.75" customHeight="1">
      <c r="A12" s="168"/>
      <c r="B12" s="171"/>
      <c r="C12" s="171" t="s">
        <v>372</v>
      </c>
      <c r="D12" s="172"/>
      <c r="E12" s="173" t="s">
        <v>367</v>
      </c>
      <c r="F12" s="174" t="s">
        <v>368</v>
      </c>
      <c r="G12" s="175">
        <v>15.55</v>
      </c>
    </row>
    <row r="13" spans="1:7" s="167" customFormat="1" ht="18.75" customHeight="1">
      <c r="A13" s="168"/>
      <c r="B13" s="171"/>
      <c r="C13" s="171" t="s">
        <v>373</v>
      </c>
      <c r="D13" s="172"/>
      <c r="E13" s="173" t="s">
        <v>370</v>
      </c>
      <c r="F13" s="174" t="s">
        <v>368</v>
      </c>
      <c r="G13" s="175">
        <v>384.79</v>
      </c>
    </row>
    <row r="14" spans="1:7" s="167" customFormat="1" ht="18.75" customHeight="1">
      <c r="A14" s="168"/>
      <c r="B14" s="171"/>
      <c r="C14" s="171" t="s">
        <v>374</v>
      </c>
      <c r="D14" s="172"/>
      <c r="E14" s="173" t="s">
        <v>367</v>
      </c>
      <c r="F14" s="174" t="s">
        <v>368</v>
      </c>
      <c r="G14" s="175">
        <v>17.52</v>
      </c>
    </row>
    <row r="15" spans="1:7" s="167" customFormat="1" ht="18.75" customHeight="1">
      <c r="A15" s="168"/>
      <c r="B15" s="171"/>
      <c r="C15" s="171" t="s">
        <v>375</v>
      </c>
      <c r="D15" s="172"/>
      <c r="E15" s="173" t="s">
        <v>367</v>
      </c>
      <c r="F15" s="174" t="s">
        <v>368</v>
      </c>
      <c r="G15" s="175">
        <v>27.72</v>
      </c>
    </row>
    <row r="16" spans="1:7" s="167" customFormat="1" ht="18.75" customHeight="1">
      <c r="A16" s="168"/>
      <c r="B16" s="171"/>
      <c r="C16" s="171" t="s">
        <v>376</v>
      </c>
      <c r="D16" s="172"/>
      <c r="E16" s="173" t="s">
        <v>367</v>
      </c>
      <c r="F16" s="174" t="s">
        <v>368</v>
      </c>
      <c r="G16" s="175">
        <v>12.25</v>
      </c>
    </row>
    <row r="17" spans="1:7" s="167" customFormat="1" ht="18.75" customHeight="1">
      <c r="A17" s="168"/>
      <c r="B17" s="171"/>
      <c r="C17" s="171" t="s">
        <v>377</v>
      </c>
      <c r="D17" s="172"/>
      <c r="E17" s="173" t="s">
        <v>370</v>
      </c>
      <c r="F17" s="174" t="s">
        <v>368</v>
      </c>
      <c r="G17" s="175">
        <v>274</v>
      </c>
    </row>
    <row r="18" spans="1:7" s="167" customFormat="1" ht="18.75" customHeight="1">
      <c r="A18" s="168"/>
      <c r="B18" s="171"/>
      <c r="C18" s="171"/>
      <c r="D18" s="172"/>
      <c r="E18" s="173" t="s">
        <v>378</v>
      </c>
      <c r="F18" s="174" t="s">
        <v>368</v>
      </c>
      <c r="G18" s="175">
        <v>12.75</v>
      </c>
    </row>
    <row r="19" spans="1:7" s="167" customFormat="1" ht="18.75" customHeight="1" thickBot="1">
      <c r="A19" s="168"/>
      <c r="B19" s="171"/>
      <c r="C19" s="171" t="s">
        <v>379</v>
      </c>
      <c r="D19" s="172"/>
      <c r="E19" s="173" t="s">
        <v>380</v>
      </c>
      <c r="F19" s="174" t="s">
        <v>368</v>
      </c>
      <c r="G19" s="175" t="s">
        <v>381</v>
      </c>
    </row>
    <row r="20" spans="1:7" s="167" customFormat="1" ht="18.75" customHeight="1">
      <c r="A20" s="168"/>
      <c r="B20" s="176"/>
      <c r="C20" s="177"/>
      <c r="D20" s="178"/>
      <c r="E20" s="177" t="s">
        <v>382</v>
      </c>
      <c r="F20" s="179" t="s">
        <v>368</v>
      </c>
      <c r="G20" s="180">
        <f>SUM(G9:G19)</f>
        <v>980.17000000000007</v>
      </c>
    </row>
    <row r="21" spans="1:7" s="167" customFormat="1" ht="15.75" customHeight="1">
      <c r="A21" s="168"/>
      <c r="C21" s="173"/>
      <c r="D21" s="172"/>
      <c r="E21" s="173"/>
      <c r="F21" s="174"/>
      <c r="G21" s="181"/>
    </row>
    <row r="22" spans="1:7" s="167" customFormat="1" ht="15.75" customHeight="1">
      <c r="A22" s="168"/>
      <c r="B22" s="171" t="s">
        <v>383</v>
      </c>
      <c r="C22" s="173"/>
      <c r="D22" s="172"/>
      <c r="E22" s="173"/>
      <c r="F22" s="174"/>
      <c r="G22" s="181"/>
    </row>
    <row r="23" spans="1:7" s="167" customFormat="1" ht="46.5" customHeight="1">
      <c r="A23" s="168"/>
      <c r="B23" s="705" t="s">
        <v>384</v>
      </c>
      <c r="C23" s="706"/>
      <c r="D23" s="706"/>
      <c r="E23" s="706"/>
      <c r="F23" s="706"/>
      <c r="G23" s="181"/>
    </row>
    <row r="24" spans="1:7" s="167" customFormat="1" ht="25.5">
      <c r="A24" s="168"/>
      <c r="B24" s="171"/>
      <c r="C24" s="173"/>
      <c r="D24" s="174"/>
      <c r="E24" s="173" t="s">
        <v>367</v>
      </c>
      <c r="F24" s="174" t="s">
        <v>368</v>
      </c>
      <c r="G24" s="175">
        <f>G9+G12+G14+G15+G16</f>
        <v>131.04</v>
      </c>
    </row>
    <row r="25" spans="1:7" s="167" customFormat="1" ht="15.75" customHeight="1">
      <c r="A25" s="168"/>
      <c r="B25" s="171"/>
      <c r="C25" s="173"/>
      <c r="D25" s="174"/>
      <c r="E25" s="173" t="s">
        <v>370</v>
      </c>
      <c r="F25" s="174" t="s">
        <v>368</v>
      </c>
      <c r="G25" s="175">
        <f>G10+G11+G13+G17</f>
        <v>836.38</v>
      </c>
    </row>
    <row r="26" spans="1:7" s="167" customFormat="1" ht="15.75" customHeight="1">
      <c r="A26" s="168"/>
      <c r="B26" s="171"/>
      <c r="C26" s="173"/>
      <c r="D26" s="174"/>
      <c r="E26" s="173" t="s">
        <v>378</v>
      </c>
      <c r="F26" s="174" t="s">
        <v>368</v>
      </c>
      <c r="G26" s="175">
        <f>G18</f>
        <v>12.75</v>
      </c>
    </row>
    <row r="27" spans="1:7" s="167" customFormat="1" ht="15.75" customHeight="1">
      <c r="A27" s="168"/>
      <c r="B27" s="171"/>
      <c r="C27" s="173"/>
      <c r="D27" s="174"/>
      <c r="E27" s="173" t="s">
        <v>380</v>
      </c>
      <c r="F27" s="174" t="s">
        <v>368</v>
      </c>
      <c r="G27" s="175" t="str">
        <f>G19</f>
        <v>21.65</v>
      </c>
    </row>
    <row r="28" spans="1:7" s="167" customFormat="1" ht="23.25">
      <c r="A28" s="168"/>
      <c r="B28" s="182"/>
      <c r="C28" s="172"/>
      <c r="D28" s="172"/>
      <c r="E28" s="172"/>
      <c r="F28" s="169"/>
      <c r="G28" s="170"/>
    </row>
    <row r="29" spans="1:7" s="167" customFormat="1" ht="39" thickBot="1">
      <c r="A29" s="740" t="s">
        <v>130</v>
      </c>
      <c r="B29" s="741" t="s">
        <v>131</v>
      </c>
      <c r="C29" s="742" t="s">
        <v>1089</v>
      </c>
      <c r="D29" s="743"/>
      <c r="E29" s="744" t="s">
        <v>133</v>
      </c>
      <c r="F29" s="745"/>
      <c r="G29" s="746" t="s">
        <v>134</v>
      </c>
    </row>
    <row r="30" spans="1:7" s="186" customFormat="1" ht="24.95" customHeight="1" thickTop="1" thickBot="1">
      <c r="A30" s="737" t="s">
        <v>385</v>
      </c>
      <c r="B30" s="738" t="s">
        <v>386</v>
      </c>
      <c r="C30" s="739"/>
      <c r="D30" s="184"/>
      <c r="E30" s="162"/>
      <c r="F30" s="184"/>
      <c r="G30" s="185"/>
    </row>
    <row r="31" spans="1:7" s="193" customFormat="1" ht="15" customHeight="1">
      <c r="A31" s="187"/>
      <c r="B31" s="188"/>
      <c r="C31" s="189"/>
      <c r="D31" s="190"/>
      <c r="E31" s="191"/>
      <c r="F31" s="190"/>
      <c r="G31" s="192"/>
    </row>
    <row r="32" spans="1:7" s="200" customFormat="1" ht="51">
      <c r="A32" s="194" t="s">
        <v>4</v>
      </c>
      <c r="B32" s="195" t="s">
        <v>387</v>
      </c>
      <c r="C32" s="196"/>
      <c r="D32" s="197"/>
      <c r="E32" s="198"/>
      <c r="F32" s="197"/>
      <c r="G32" s="199"/>
    </row>
    <row r="33" spans="1:7" s="200" customFormat="1" ht="25.5">
      <c r="A33" s="194"/>
      <c r="B33" s="201" t="s">
        <v>388</v>
      </c>
      <c r="C33" s="196"/>
      <c r="D33" s="197"/>
      <c r="E33" s="198"/>
      <c r="F33" s="197"/>
      <c r="G33" s="199"/>
    </row>
    <row r="34" spans="1:7" s="200" customFormat="1" ht="25.5">
      <c r="A34" s="194"/>
      <c r="B34" s="201" t="s">
        <v>389</v>
      </c>
      <c r="C34" s="196"/>
      <c r="D34" s="197"/>
      <c r="E34" s="198"/>
      <c r="F34" s="197"/>
      <c r="G34" s="199"/>
    </row>
    <row r="35" spans="1:7" s="200" customFormat="1" ht="25.5">
      <c r="A35" s="194"/>
      <c r="B35" s="201" t="s">
        <v>390</v>
      </c>
      <c r="C35" s="196"/>
      <c r="D35" s="197"/>
      <c r="E35" s="198"/>
      <c r="F35" s="197"/>
      <c r="G35" s="199"/>
    </row>
    <row r="36" spans="1:7" s="200" customFormat="1" ht="25.5">
      <c r="A36" s="194"/>
      <c r="B36" s="202" t="s">
        <v>391</v>
      </c>
      <c r="C36" s="196"/>
      <c r="D36" s="197"/>
      <c r="E36" s="198"/>
      <c r="F36" s="197"/>
      <c r="G36" s="199"/>
    </row>
    <row r="37" spans="1:7" ht="25.5">
      <c r="A37" s="203"/>
      <c r="B37" s="204" t="s">
        <v>392</v>
      </c>
    </row>
    <row r="38" spans="1:7" ht="15" customHeight="1">
      <c r="A38" s="205"/>
      <c r="B38" s="206" t="s">
        <v>27</v>
      </c>
      <c r="C38" s="207">
        <v>1100</v>
      </c>
      <c r="D38" s="208" t="s">
        <v>393</v>
      </c>
      <c r="E38" s="520"/>
      <c r="F38" s="208" t="s">
        <v>349</v>
      </c>
      <c r="G38" s="521">
        <f>C38*E38</f>
        <v>0</v>
      </c>
    </row>
    <row r="39" spans="1:7" ht="15" customHeight="1">
      <c r="A39" s="205"/>
      <c r="B39" s="163"/>
      <c r="C39" s="210"/>
      <c r="D39" s="160"/>
      <c r="E39" s="211"/>
      <c r="F39" s="160"/>
      <c r="G39" s="212"/>
    </row>
    <row r="40" spans="1:7" s="200" customFormat="1" ht="39.75" customHeight="1">
      <c r="A40" s="194" t="s">
        <v>5</v>
      </c>
      <c r="B40" s="201" t="s">
        <v>394</v>
      </c>
      <c r="C40" s="196"/>
      <c r="D40" s="197"/>
      <c r="E40" s="198"/>
      <c r="F40" s="197"/>
      <c r="G40" s="199"/>
    </row>
    <row r="41" spans="1:7" s="200" customFormat="1" ht="63.75">
      <c r="A41" s="213"/>
      <c r="B41" s="201" t="s">
        <v>395</v>
      </c>
      <c r="C41" s="196"/>
      <c r="D41" s="197"/>
      <c r="E41" s="198"/>
      <c r="F41" s="197"/>
      <c r="G41" s="199"/>
    </row>
    <row r="42" spans="1:7" ht="15" customHeight="1">
      <c r="A42" s="214"/>
      <c r="B42" s="204" t="s">
        <v>396</v>
      </c>
    </row>
    <row r="43" spans="1:7" ht="15" customHeight="1">
      <c r="B43" s="206" t="s">
        <v>27</v>
      </c>
      <c r="C43" s="207">
        <v>2200</v>
      </c>
      <c r="D43" s="208" t="s">
        <v>393</v>
      </c>
      <c r="E43" s="520"/>
      <c r="F43" s="208" t="s">
        <v>349</v>
      </c>
      <c r="G43" s="521">
        <f>C43*E43</f>
        <v>0</v>
      </c>
    </row>
    <row r="44" spans="1:7" ht="15" customHeight="1">
      <c r="B44" s="163"/>
      <c r="C44" s="210"/>
      <c r="D44" s="160"/>
      <c r="E44" s="211"/>
      <c r="F44" s="160"/>
      <c r="G44" s="212"/>
    </row>
    <row r="45" spans="1:7" ht="25.5">
      <c r="A45" s="158" t="s">
        <v>6</v>
      </c>
      <c r="B45" s="215" t="s">
        <v>397</v>
      </c>
      <c r="C45" s="216"/>
      <c r="D45" s="160"/>
      <c r="E45" s="211"/>
      <c r="F45" s="160"/>
      <c r="G45" s="217"/>
    </row>
    <row r="46" spans="1:7" ht="25.5">
      <c r="B46" s="218" t="s">
        <v>398</v>
      </c>
      <c r="C46" s="216"/>
      <c r="D46" s="160"/>
      <c r="E46" s="211"/>
      <c r="F46" s="160"/>
      <c r="G46" s="217"/>
    </row>
    <row r="47" spans="1:7" ht="25.5">
      <c r="B47" s="218" t="s">
        <v>399</v>
      </c>
      <c r="C47" s="216"/>
      <c r="D47" s="160"/>
      <c r="E47" s="211"/>
      <c r="F47" s="160"/>
      <c r="G47" s="217"/>
    </row>
    <row r="48" spans="1:7" ht="51">
      <c r="B48" s="215" t="s">
        <v>400</v>
      </c>
      <c r="C48" s="216"/>
      <c r="D48" s="160"/>
      <c r="E48" s="211"/>
      <c r="F48" s="160"/>
      <c r="G48" s="217"/>
    </row>
    <row r="49" spans="1:7">
      <c r="B49" s="219" t="s">
        <v>401</v>
      </c>
      <c r="C49" s="216"/>
      <c r="D49" s="160"/>
      <c r="E49" s="211"/>
      <c r="F49" s="160"/>
      <c r="G49" s="217"/>
    </row>
    <row r="50" spans="1:7" ht="15" customHeight="1">
      <c r="B50" s="206" t="s">
        <v>402</v>
      </c>
      <c r="C50" s="220">
        <v>1</v>
      </c>
      <c r="D50" s="208" t="s">
        <v>393</v>
      </c>
      <c r="E50" s="520"/>
      <c r="F50" s="208" t="s">
        <v>349</v>
      </c>
      <c r="G50" s="521">
        <f>C50*E50</f>
        <v>0</v>
      </c>
    </row>
    <row r="51" spans="1:7" ht="15" customHeight="1">
      <c r="B51" s="163"/>
      <c r="C51" s="210"/>
      <c r="D51" s="160"/>
      <c r="E51" s="211"/>
      <c r="F51" s="160"/>
      <c r="G51" s="212"/>
    </row>
    <row r="52" spans="1:7" ht="89.25">
      <c r="A52" s="205" t="s">
        <v>8</v>
      </c>
      <c r="B52" s="218" t="s">
        <v>403</v>
      </c>
      <c r="C52" s="216"/>
      <c r="D52" s="160"/>
      <c r="E52" s="211"/>
      <c r="F52" s="160"/>
      <c r="G52" s="217"/>
    </row>
    <row r="53" spans="1:7">
      <c r="A53" s="205"/>
      <c r="B53" s="219" t="s">
        <v>404</v>
      </c>
      <c r="C53" s="216"/>
      <c r="D53" s="160"/>
      <c r="E53" s="211"/>
      <c r="F53" s="160"/>
      <c r="G53" s="217"/>
    </row>
    <row r="54" spans="1:7" ht="15" customHeight="1">
      <c r="A54" s="205"/>
      <c r="B54" s="206" t="s">
        <v>27</v>
      </c>
      <c r="C54" s="207">
        <v>1050</v>
      </c>
      <c r="D54" s="208" t="s">
        <v>393</v>
      </c>
      <c r="E54" s="520"/>
      <c r="F54" s="208" t="s">
        <v>349</v>
      </c>
      <c r="G54" s="521">
        <f>C54*E54</f>
        <v>0</v>
      </c>
    </row>
    <row r="55" spans="1:7" ht="15" customHeight="1">
      <c r="A55" s="205"/>
      <c r="B55" s="163"/>
      <c r="C55" s="210"/>
      <c r="D55" s="160"/>
      <c r="E55" s="211"/>
      <c r="F55" s="160"/>
      <c r="G55" s="212"/>
    </row>
    <row r="56" spans="1:7" ht="114.75">
      <c r="A56" s="205" t="s">
        <v>10</v>
      </c>
      <c r="B56" s="215" t="s">
        <v>405</v>
      </c>
      <c r="C56" s="216"/>
      <c r="D56" s="160"/>
      <c r="E56" s="211"/>
      <c r="F56" s="160"/>
      <c r="G56" s="217"/>
    </row>
    <row r="57" spans="1:7">
      <c r="A57" s="205"/>
      <c r="B57" s="219" t="s">
        <v>406</v>
      </c>
      <c r="C57" s="216"/>
      <c r="D57" s="160"/>
      <c r="E57" s="211"/>
      <c r="F57" s="160"/>
      <c r="G57" s="217"/>
    </row>
    <row r="58" spans="1:7" ht="15" customHeight="1">
      <c r="A58" s="205"/>
      <c r="B58" s="206" t="s">
        <v>29</v>
      </c>
      <c r="C58" s="220">
        <v>100</v>
      </c>
      <c r="D58" s="208" t="s">
        <v>393</v>
      </c>
      <c r="E58" s="520"/>
      <c r="F58" s="208" t="s">
        <v>349</v>
      </c>
      <c r="G58" s="521">
        <f>C58*E58</f>
        <v>0</v>
      </c>
    </row>
    <row r="59" spans="1:7" ht="15" customHeight="1">
      <c r="A59" s="205"/>
      <c r="B59" s="163"/>
      <c r="C59" s="216"/>
      <c r="D59" s="160"/>
      <c r="E59" s="211"/>
      <c r="F59" s="160"/>
      <c r="G59" s="212"/>
    </row>
    <row r="60" spans="1:7" ht="76.5">
      <c r="A60" s="205" t="s">
        <v>13</v>
      </c>
      <c r="B60" s="215" t="s">
        <v>407</v>
      </c>
      <c r="C60" s="216"/>
      <c r="D60" s="160"/>
      <c r="E60" s="211"/>
      <c r="F60" s="160"/>
      <c r="G60" s="217"/>
    </row>
    <row r="61" spans="1:7">
      <c r="A61" s="205"/>
      <c r="B61" s="219" t="s">
        <v>408</v>
      </c>
      <c r="C61" s="216"/>
      <c r="D61" s="160"/>
      <c r="E61" s="211"/>
      <c r="F61" s="160"/>
      <c r="G61" s="217"/>
    </row>
    <row r="62" spans="1:7" ht="15" customHeight="1">
      <c r="A62" s="205"/>
      <c r="B62" s="206" t="s">
        <v>29</v>
      </c>
      <c r="C62" s="220">
        <v>10</v>
      </c>
      <c r="D62" s="208" t="s">
        <v>393</v>
      </c>
      <c r="E62" s="520"/>
      <c r="F62" s="208" t="s">
        <v>349</v>
      </c>
      <c r="G62" s="521">
        <f>C62*E62</f>
        <v>0</v>
      </c>
    </row>
    <row r="63" spans="1:7" ht="15" customHeight="1">
      <c r="A63" s="205"/>
      <c r="B63" s="163"/>
      <c r="C63" s="216"/>
      <c r="D63" s="160"/>
      <c r="E63" s="211"/>
      <c r="F63" s="160"/>
      <c r="G63" s="212"/>
    </row>
    <row r="64" spans="1:7" ht="76.5">
      <c r="A64" s="205" t="s">
        <v>14</v>
      </c>
      <c r="B64" s="215" t="s">
        <v>409</v>
      </c>
      <c r="C64" s="216"/>
      <c r="D64" s="160"/>
      <c r="E64" s="211"/>
      <c r="F64" s="160"/>
      <c r="G64" s="217"/>
    </row>
    <row r="65" spans="1:7">
      <c r="A65" s="205"/>
      <c r="B65" s="219" t="s">
        <v>408</v>
      </c>
      <c r="C65" s="216"/>
      <c r="D65" s="160"/>
      <c r="E65" s="211"/>
      <c r="F65" s="160"/>
      <c r="G65" s="217"/>
    </row>
    <row r="66" spans="1:7" ht="15" customHeight="1">
      <c r="A66" s="205"/>
      <c r="B66" s="206" t="s">
        <v>29</v>
      </c>
      <c r="C66" s="220">
        <v>5</v>
      </c>
      <c r="D66" s="208" t="s">
        <v>393</v>
      </c>
      <c r="E66" s="520"/>
      <c r="F66" s="208" t="s">
        <v>349</v>
      </c>
      <c r="G66" s="521">
        <f>C66*E66</f>
        <v>0</v>
      </c>
    </row>
    <row r="67" spans="1:7" ht="15" customHeight="1">
      <c r="A67" s="205"/>
      <c r="B67" s="185"/>
      <c r="C67" s="221"/>
      <c r="D67" s="162"/>
      <c r="E67" s="211"/>
      <c r="F67" s="162"/>
      <c r="G67" s="222"/>
    </row>
    <row r="68" spans="1:7" s="200" customFormat="1" ht="51">
      <c r="A68" s="205" t="s">
        <v>15</v>
      </c>
      <c r="B68" s="223" t="s">
        <v>410</v>
      </c>
      <c r="C68" s="211"/>
      <c r="D68" s="224"/>
      <c r="E68" s="162"/>
      <c r="F68" s="224"/>
      <c r="G68" s="162"/>
    </row>
    <row r="69" spans="1:7" s="200" customFormat="1" ht="102">
      <c r="A69" s="158"/>
      <c r="B69" s="225" t="s">
        <v>411</v>
      </c>
      <c r="C69" s="211"/>
      <c r="D69" s="224"/>
      <c r="E69" s="162"/>
      <c r="F69" s="224"/>
      <c r="G69" s="162"/>
    </row>
    <row r="70" spans="1:7" s="200" customFormat="1" ht="25.5">
      <c r="A70" s="158"/>
      <c r="B70" s="225" t="s">
        <v>412</v>
      </c>
      <c r="C70" s="211"/>
      <c r="D70" s="224"/>
      <c r="E70" s="162"/>
      <c r="F70" s="224"/>
      <c r="G70" s="162"/>
    </row>
    <row r="71" spans="1:7" s="200" customFormat="1">
      <c r="A71" s="158"/>
      <c r="B71" s="200" t="s">
        <v>401</v>
      </c>
      <c r="C71" s="211"/>
      <c r="D71" s="224"/>
      <c r="E71" s="162"/>
      <c r="F71" s="224"/>
      <c r="G71" s="162"/>
    </row>
    <row r="72" spans="1:7" s="200" customFormat="1">
      <c r="A72" s="158"/>
      <c r="B72" s="218"/>
      <c r="C72" s="211"/>
      <c r="D72" s="224"/>
      <c r="E72" s="162"/>
      <c r="F72" s="224"/>
      <c r="G72" s="162"/>
    </row>
    <row r="73" spans="1:7" s="229" customFormat="1" ht="15" customHeight="1">
      <c r="A73" s="158"/>
      <c r="B73" s="206" t="s">
        <v>402</v>
      </c>
      <c r="C73" s="226"/>
      <c r="D73" s="227"/>
      <c r="E73" s="522"/>
      <c r="F73" s="228" t="s">
        <v>349</v>
      </c>
      <c r="G73" s="520"/>
    </row>
    <row r="74" spans="1:7" ht="15" customHeight="1">
      <c r="B74" s="185"/>
      <c r="C74" s="221"/>
      <c r="D74" s="162"/>
      <c r="E74" s="211"/>
      <c r="F74" s="162"/>
      <c r="G74" s="222"/>
    </row>
    <row r="75" spans="1:7" ht="15" customHeight="1" thickBot="1">
      <c r="B75" s="163"/>
      <c r="C75" s="216"/>
      <c r="D75" s="160"/>
      <c r="E75" s="211"/>
      <c r="F75" s="160"/>
      <c r="G75" s="212"/>
    </row>
    <row r="76" spans="1:7" ht="15" customHeight="1" thickTop="1">
      <c r="B76" s="230"/>
      <c r="C76" s="231"/>
      <c r="D76" s="232"/>
      <c r="E76" s="233"/>
      <c r="F76" s="232"/>
      <c r="G76" s="234"/>
    </row>
    <row r="77" spans="1:7" ht="15" customHeight="1">
      <c r="B77" s="235"/>
      <c r="C77" s="236"/>
      <c r="D77" s="237"/>
      <c r="E77" s="238"/>
      <c r="F77" s="237"/>
      <c r="G77" s="239"/>
    </row>
    <row r="78" spans="1:7" ht="24.95" customHeight="1">
      <c r="B78" s="240" t="s">
        <v>31</v>
      </c>
      <c r="C78" s="241" t="s">
        <v>143</v>
      </c>
      <c r="D78" s="227" t="s">
        <v>143</v>
      </c>
      <c r="E78" s="242" t="s">
        <v>413</v>
      </c>
      <c r="F78" s="208" t="s">
        <v>349</v>
      </c>
      <c r="G78" s="523">
        <f>SUM(G38:G73)</f>
        <v>0</v>
      </c>
    </row>
    <row r="79" spans="1:7" ht="24.95" customHeight="1" thickBot="1">
      <c r="B79" s="244"/>
      <c r="C79" s="245"/>
      <c r="D79" s="246"/>
      <c r="E79" s="247"/>
      <c r="F79" s="246"/>
      <c r="G79" s="248"/>
    </row>
    <row r="80" spans="1:7" ht="24.95" customHeight="1" thickBot="1">
      <c r="A80" s="183" t="s">
        <v>414</v>
      </c>
      <c r="B80" s="701" t="s">
        <v>415</v>
      </c>
      <c r="C80" s="702"/>
    </row>
    <row r="81" spans="1:7" ht="15" customHeight="1">
      <c r="A81" s="214"/>
      <c r="B81" s="250"/>
      <c r="C81" s="250"/>
    </row>
    <row r="82" spans="1:7" ht="51">
      <c r="A82" s="214"/>
      <c r="B82" s="251" t="s">
        <v>416</v>
      </c>
      <c r="C82" s="250"/>
    </row>
    <row r="83" spans="1:7" ht="18">
      <c r="A83" s="214"/>
      <c r="B83" s="188"/>
      <c r="C83" s="162"/>
    </row>
    <row r="84" spans="1:7" ht="51">
      <c r="A84" s="252" t="s">
        <v>4</v>
      </c>
      <c r="B84" s="215" t="s">
        <v>417</v>
      </c>
      <c r="C84" s="211"/>
      <c r="G84" s="211"/>
    </row>
    <row r="85" spans="1:7" ht="51">
      <c r="B85" s="218" t="s">
        <v>418</v>
      </c>
      <c r="C85" s="211"/>
      <c r="G85" s="211"/>
    </row>
    <row r="86" spans="1:7" ht="51">
      <c r="B86" s="218" t="s">
        <v>419</v>
      </c>
      <c r="C86" s="211"/>
      <c r="G86" s="211"/>
    </row>
    <row r="87" spans="1:7">
      <c r="B87" s="218" t="s">
        <v>420</v>
      </c>
      <c r="C87" s="211"/>
      <c r="G87" s="211"/>
    </row>
    <row r="88" spans="1:7" ht="25.5">
      <c r="B88" s="218" t="s">
        <v>421</v>
      </c>
      <c r="C88" s="211"/>
      <c r="G88" s="211"/>
    </row>
    <row r="89" spans="1:7" ht="53.25" customHeight="1">
      <c r="B89" s="218" t="s">
        <v>422</v>
      </c>
      <c r="C89" s="211"/>
      <c r="G89" s="211"/>
    </row>
    <row r="90" spans="1:7" ht="114.75">
      <c r="B90" s="218" t="s">
        <v>423</v>
      </c>
      <c r="C90" s="211"/>
      <c r="G90" s="211"/>
    </row>
    <row r="91" spans="1:7" ht="117" customHeight="1">
      <c r="B91" s="218" t="s">
        <v>424</v>
      </c>
      <c r="C91" s="211"/>
      <c r="G91" s="211"/>
    </row>
    <row r="92" spans="1:7" ht="38.25">
      <c r="B92" s="215" t="s">
        <v>425</v>
      </c>
      <c r="C92" s="211"/>
      <c r="G92" s="211"/>
    </row>
    <row r="93" spans="1:7" ht="63.75">
      <c r="B93" s="215" t="s">
        <v>426</v>
      </c>
      <c r="C93" s="211"/>
      <c r="G93" s="211"/>
    </row>
    <row r="94" spans="1:7" ht="14.25">
      <c r="B94" s="218" t="s">
        <v>427</v>
      </c>
      <c r="C94" s="211"/>
      <c r="G94" s="211"/>
    </row>
    <row r="95" spans="1:7" ht="15" customHeight="1">
      <c r="B95" s="218"/>
      <c r="C95" s="211"/>
      <c r="G95" s="211"/>
    </row>
    <row r="96" spans="1:7" ht="25.5">
      <c r="A96" s="252" t="s">
        <v>140</v>
      </c>
      <c r="B96" s="253" t="s">
        <v>428</v>
      </c>
      <c r="C96" s="211"/>
      <c r="G96" s="211"/>
    </row>
    <row r="97" spans="1:7" ht="42" customHeight="1">
      <c r="A97" s="205"/>
      <c r="B97" s="218" t="s">
        <v>429</v>
      </c>
      <c r="C97" s="211"/>
      <c r="G97" s="211"/>
    </row>
    <row r="98" spans="1:7" ht="15" customHeight="1">
      <c r="A98" s="205"/>
      <c r="B98" s="206" t="s">
        <v>430</v>
      </c>
      <c r="C98" s="207">
        <v>3170</v>
      </c>
      <c r="D98" s="208" t="s">
        <v>393</v>
      </c>
      <c r="E98" s="520"/>
      <c r="F98" s="208" t="s">
        <v>349</v>
      </c>
      <c r="G98" s="521">
        <f>C98*E98</f>
        <v>0</v>
      </c>
    </row>
    <row r="99" spans="1:7" ht="25.5">
      <c r="A99" s="252" t="s">
        <v>146</v>
      </c>
      <c r="B99" s="253" t="s">
        <v>431</v>
      </c>
      <c r="C99" s="211"/>
      <c r="G99" s="211"/>
    </row>
    <row r="100" spans="1:7" ht="38.25">
      <c r="A100" s="205"/>
      <c r="B100" s="218" t="s">
        <v>432</v>
      </c>
      <c r="C100" s="211"/>
      <c r="G100" s="211"/>
    </row>
    <row r="101" spans="1:7" ht="15" customHeight="1">
      <c r="A101" s="205"/>
      <c r="B101" s="206" t="s">
        <v>430</v>
      </c>
      <c r="C101" s="207">
        <v>375</v>
      </c>
      <c r="D101" s="208" t="s">
        <v>393</v>
      </c>
      <c r="E101" s="520"/>
      <c r="F101" s="208" t="s">
        <v>349</v>
      </c>
      <c r="G101" s="521">
        <f>C101*E101</f>
        <v>0</v>
      </c>
    </row>
    <row r="102" spans="1:7" hidden="1">
      <c r="A102" s="205"/>
      <c r="B102" s="218"/>
      <c r="C102" s="211"/>
      <c r="G102" s="211"/>
    </row>
    <row r="103" spans="1:7" ht="27" customHeight="1">
      <c r="A103" s="252" t="s">
        <v>150</v>
      </c>
      <c r="B103" s="253" t="s">
        <v>433</v>
      </c>
      <c r="C103" s="211"/>
      <c r="G103" s="211"/>
    </row>
    <row r="104" spans="1:7" ht="15" customHeight="1">
      <c r="B104" s="206" t="s">
        <v>430</v>
      </c>
      <c r="C104" s="207">
        <v>250</v>
      </c>
      <c r="D104" s="208" t="s">
        <v>393</v>
      </c>
      <c r="E104" s="520"/>
      <c r="F104" s="208" t="s">
        <v>349</v>
      </c>
      <c r="G104" s="521">
        <f>C104*E104</f>
        <v>0</v>
      </c>
    </row>
    <row r="105" spans="1:7" ht="15" customHeight="1">
      <c r="B105" s="218"/>
      <c r="C105" s="211"/>
      <c r="G105" s="211"/>
    </row>
    <row r="106" spans="1:7">
      <c r="A106" s="158" t="s">
        <v>5</v>
      </c>
      <c r="B106" s="215" t="s">
        <v>434</v>
      </c>
      <c r="C106" s="249"/>
      <c r="D106" s="160"/>
      <c r="E106" s="211"/>
      <c r="F106" s="160"/>
      <c r="G106" s="212"/>
    </row>
    <row r="107" spans="1:7" ht="25.5">
      <c r="B107" s="218" t="s">
        <v>435</v>
      </c>
    </row>
    <row r="108" spans="1:7" ht="25.5">
      <c r="B108" s="218" t="s">
        <v>436</v>
      </c>
    </row>
    <row r="109" spans="1:7" ht="14.25">
      <c r="B109" s="218" t="s">
        <v>437</v>
      </c>
    </row>
    <row r="110" spans="1:7" ht="27">
      <c r="B110" s="218" t="s">
        <v>438</v>
      </c>
    </row>
    <row r="111" spans="1:7" ht="15" customHeight="1">
      <c r="B111" s="206" t="s">
        <v>223</v>
      </c>
      <c r="C111" s="207">
        <v>1900</v>
      </c>
      <c r="D111" s="208" t="s">
        <v>393</v>
      </c>
      <c r="E111" s="520"/>
      <c r="F111" s="208" t="s">
        <v>349</v>
      </c>
      <c r="G111" s="521">
        <f>C111*E111</f>
        <v>0</v>
      </c>
    </row>
    <row r="112" spans="1:7" ht="15" customHeight="1">
      <c r="B112" s="163"/>
      <c r="C112" s="249"/>
      <c r="D112" s="160"/>
      <c r="E112" s="211"/>
      <c r="F112" s="160"/>
      <c r="G112" s="212"/>
    </row>
    <row r="113" spans="1:7" ht="51">
      <c r="A113" s="205" t="s">
        <v>6</v>
      </c>
      <c r="B113" s="215" t="s">
        <v>439</v>
      </c>
      <c r="C113" s="249"/>
      <c r="D113" s="160"/>
      <c r="E113" s="211"/>
      <c r="F113" s="160"/>
      <c r="G113" s="212"/>
    </row>
    <row r="114" spans="1:7" ht="52.5">
      <c r="B114" s="218" t="s">
        <v>440</v>
      </c>
      <c r="C114" s="249"/>
      <c r="D114" s="160"/>
      <c r="E114" s="211"/>
      <c r="F114" s="160"/>
      <c r="G114" s="212"/>
    </row>
    <row r="115" spans="1:7" ht="26.25" customHeight="1">
      <c r="B115" s="218" t="s">
        <v>441</v>
      </c>
      <c r="C115" s="249"/>
      <c r="D115" s="160"/>
      <c r="E115" s="211"/>
      <c r="F115" s="160"/>
      <c r="G115" s="212"/>
    </row>
    <row r="116" spans="1:7" ht="65.25">
      <c r="B116" s="218" t="s">
        <v>442</v>
      </c>
      <c r="C116" s="249"/>
      <c r="D116" s="160"/>
      <c r="E116" s="211"/>
      <c r="F116" s="160"/>
      <c r="G116" s="212"/>
    </row>
    <row r="117" spans="1:7" ht="38.25">
      <c r="B117" s="218" t="s">
        <v>443</v>
      </c>
      <c r="C117" s="249"/>
      <c r="D117" s="160"/>
      <c r="E117" s="211"/>
      <c r="F117" s="160"/>
      <c r="G117" s="212"/>
    </row>
    <row r="118" spans="1:7" ht="63.75">
      <c r="B118" s="215" t="s">
        <v>444</v>
      </c>
      <c r="C118" s="249"/>
      <c r="D118" s="160"/>
      <c r="E118" s="211"/>
      <c r="F118" s="160"/>
      <c r="G118" s="212"/>
    </row>
    <row r="119" spans="1:7" ht="39.75">
      <c r="B119" s="218" t="s">
        <v>445</v>
      </c>
    </row>
    <row r="120" spans="1:7" ht="15" customHeight="1">
      <c r="B120" s="206" t="s">
        <v>430</v>
      </c>
      <c r="C120" s="207">
        <v>1230</v>
      </c>
      <c r="D120" s="208" t="s">
        <v>393</v>
      </c>
      <c r="E120" s="520"/>
      <c r="F120" s="208" t="s">
        <v>349</v>
      </c>
      <c r="G120" s="521">
        <f>C120*E120</f>
        <v>0</v>
      </c>
    </row>
    <row r="121" spans="1:7">
      <c r="A121" s="254"/>
      <c r="C121" s="211"/>
      <c r="G121" s="211"/>
    </row>
    <row r="122" spans="1:7" s="261" customFormat="1" ht="63.75">
      <c r="A122" s="256" t="s">
        <v>8</v>
      </c>
      <c r="B122" s="257" t="s">
        <v>446</v>
      </c>
      <c r="C122" s="258"/>
      <c r="D122" s="259" t="s">
        <v>143</v>
      </c>
      <c r="E122" s="260"/>
      <c r="F122" s="259" t="s">
        <v>143</v>
      </c>
      <c r="G122" s="258"/>
    </row>
    <row r="123" spans="1:7" s="261" customFormat="1" ht="38.25">
      <c r="A123" s="262"/>
      <c r="B123" s="263" t="s">
        <v>447</v>
      </c>
      <c r="C123" s="258"/>
      <c r="D123" s="259"/>
      <c r="E123" s="260"/>
      <c r="F123" s="259"/>
      <c r="G123" s="258"/>
    </row>
    <row r="124" spans="1:7" s="261" customFormat="1">
      <c r="A124" s="262"/>
      <c r="B124" s="263" t="s">
        <v>448</v>
      </c>
      <c r="C124" s="258"/>
      <c r="D124" s="264"/>
      <c r="E124" s="260"/>
      <c r="F124" s="264"/>
      <c r="G124" s="258"/>
    </row>
    <row r="125" spans="1:7" s="261" customFormat="1" ht="14.25">
      <c r="A125" s="262"/>
      <c r="B125" s="265" t="s">
        <v>449</v>
      </c>
      <c r="C125" s="258"/>
      <c r="D125" s="264"/>
      <c r="E125" s="260"/>
      <c r="F125" s="264"/>
      <c r="G125" s="258"/>
    </row>
    <row r="126" spans="1:7" s="261" customFormat="1" ht="15" customHeight="1">
      <c r="A126" s="262"/>
      <c r="B126" s="266" t="s">
        <v>450</v>
      </c>
      <c r="C126" s="267">
        <v>4930</v>
      </c>
      <c r="D126" s="268" t="s">
        <v>393</v>
      </c>
      <c r="E126" s="524"/>
      <c r="F126" s="268" t="s">
        <v>349</v>
      </c>
      <c r="G126" s="521">
        <f>C126*E126</f>
        <v>0</v>
      </c>
    </row>
    <row r="127" spans="1:7" s="261" customFormat="1" ht="117.75" customHeight="1">
      <c r="A127" s="256" t="s">
        <v>10</v>
      </c>
      <c r="B127" s="257" t="s">
        <v>451</v>
      </c>
      <c r="C127" s="258"/>
      <c r="D127" s="259"/>
      <c r="E127" s="260"/>
      <c r="F127" s="259" t="s">
        <v>143</v>
      </c>
      <c r="G127" s="258"/>
    </row>
    <row r="128" spans="1:7" s="261" customFormat="1" ht="15" customHeight="1">
      <c r="A128" s="256"/>
      <c r="B128" s="266" t="s">
        <v>450</v>
      </c>
      <c r="C128" s="267">
        <v>1480</v>
      </c>
      <c r="D128" s="268" t="s">
        <v>393</v>
      </c>
      <c r="E128" s="524"/>
      <c r="F128" s="268" t="s">
        <v>349</v>
      </c>
      <c r="G128" s="521">
        <f>C128*E128</f>
        <v>0</v>
      </c>
    </row>
    <row r="129" spans="1:7" s="261" customFormat="1" ht="15" customHeight="1">
      <c r="A129" s="256"/>
      <c r="B129" s="258"/>
      <c r="C129" s="259"/>
      <c r="D129" s="269"/>
      <c r="E129" s="270"/>
      <c r="F129" s="269"/>
      <c r="G129" s="271"/>
    </row>
    <row r="130" spans="1:7" ht="38.25">
      <c r="A130" s="205" t="s">
        <v>13</v>
      </c>
      <c r="B130" s="215" t="s">
        <v>452</v>
      </c>
    </row>
    <row r="131" spans="1:7" ht="63.75">
      <c r="A131" s="272"/>
      <c r="B131" s="218" t="s">
        <v>453</v>
      </c>
    </row>
    <row r="132" spans="1:7" ht="89.25">
      <c r="B132" s="218" t="s">
        <v>454</v>
      </c>
    </row>
    <row r="133" spans="1:7" ht="65.25" customHeight="1">
      <c r="B133" s="215" t="s">
        <v>455</v>
      </c>
    </row>
    <row r="134" spans="1:7" ht="39.75" customHeight="1">
      <c r="B134" s="215" t="s">
        <v>456</v>
      </c>
    </row>
    <row r="135" spans="1:7" ht="81.75" customHeight="1">
      <c r="B135" s="218" t="s">
        <v>457</v>
      </c>
    </row>
    <row r="136" spans="1:7" s="261" customFormat="1" ht="15" customHeight="1">
      <c r="A136" s="262"/>
      <c r="B136" s="266" t="s">
        <v>430</v>
      </c>
      <c r="C136" s="267">
        <v>1980</v>
      </c>
      <c r="D136" s="268" t="s">
        <v>393</v>
      </c>
      <c r="E136" s="524"/>
      <c r="F136" s="268" t="s">
        <v>349</v>
      </c>
      <c r="G136" s="521">
        <f>C136*E136</f>
        <v>0</v>
      </c>
    </row>
    <row r="137" spans="1:7" s="261" customFormat="1" ht="15" customHeight="1">
      <c r="A137" s="262"/>
      <c r="B137" s="273"/>
      <c r="C137" s="270"/>
      <c r="D137" s="260"/>
      <c r="E137" s="270"/>
      <c r="F137" s="260"/>
      <c r="G137" s="222"/>
    </row>
    <row r="138" spans="1:7" ht="63.75">
      <c r="A138" s="252" t="s">
        <v>14</v>
      </c>
      <c r="B138" s="215" t="s">
        <v>458</v>
      </c>
    </row>
    <row r="139" spans="1:7" ht="38.25">
      <c r="A139" s="205"/>
      <c r="B139" s="218" t="s">
        <v>459</v>
      </c>
    </row>
    <row r="140" spans="1:7" ht="15" customHeight="1">
      <c r="A140" s="205"/>
      <c r="B140" s="206" t="s">
        <v>430</v>
      </c>
      <c r="C140" s="209">
        <v>7</v>
      </c>
      <c r="D140" s="208" t="s">
        <v>393</v>
      </c>
      <c r="E140" s="520"/>
      <c r="F140" s="208" t="s">
        <v>349</v>
      </c>
      <c r="G140" s="521">
        <f>C140*E140</f>
        <v>0</v>
      </c>
    </row>
    <row r="141" spans="1:7" ht="15" customHeight="1">
      <c r="A141" s="205"/>
      <c r="B141" s="185"/>
      <c r="C141" s="211"/>
      <c r="D141" s="162"/>
      <c r="E141" s="211"/>
      <c r="F141" s="162"/>
      <c r="G141" s="222"/>
    </row>
    <row r="142" spans="1:7" ht="25.5">
      <c r="A142" s="252" t="s">
        <v>15</v>
      </c>
      <c r="B142" s="215" t="s">
        <v>460</v>
      </c>
      <c r="C142" s="211"/>
      <c r="G142" s="162"/>
    </row>
    <row r="143" spans="1:7" ht="25.5">
      <c r="A143" s="205"/>
      <c r="B143" s="218" t="s">
        <v>461</v>
      </c>
      <c r="C143" s="211"/>
      <c r="G143" s="162"/>
    </row>
    <row r="144" spans="1:7">
      <c r="A144" s="205"/>
      <c r="B144" s="218" t="s">
        <v>462</v>
      </c>
      <c r="C144" s="211"/>
      <c r="G144" s="162"/>
    </row>
    <row r="145" spans="1:7" ht="25.5">
      <c r="A145" s="205"/>
      <c r="B145" s="218" t="s">
        <v>463</v>
      </c>
      <c r="C145" s="211"/>
      <c r="G145" s="162"/>
    </row>
    <row r="146" spans="1:7" ht="38.25">
      <c r="A146" s="205"/>
      <c r="B146" s="223" t="s">
        <v>464</v>
      </c>
      <c r="C146" s="211"/>
      <c r="D146" s="274"/>
      <c r="E146" s="211"/>
      <c r="F146" s="275"/>
      <c r="G146" s="211"/>
    </row>
    <row r="147" spans="1:7" ht="14.25">
      <c r="A147" s="205"/>
      <c r="B147" s="218" t="s">
        <v>465</v>
      </c>
      <c r="C147" s="211"/>
      <c r="G147" s="162"/>
    </row>
    <row r="148" spans="1:7" s="186" customFormat="1" ht="15" customHeight="1">
      <c r="A148" s="205"/>
      <c r="B148" s="206" t="s">
        <v>223</v>
      </c>
      <c r="C148" s="209">
        <v>60</v>
      </c>
      <c r="D148" s="208" t="s">
        <v>393</v>
      </c>
      <c r="E148" s="520"/>
      <c r="F148" s="208" t="s">
        <v>349</v>
      </c>
      <c r="G148" s="521">
        <f>C148*E148</f>
        <v>0</v>
      </c>
    </row>
    <row r="149" spans="1:7" s="186" customFormat="1" ht="15" customHeight="1">
      <c r="A149" s="205"/>
      <c r="B149" s="185"/>
      <c r="C149" s="211"/>
      <c r="D149" s="162"/>
      <c r="E149" s="211"/>
      <c r="F149" s="162"/>
      <c r="G149" s="211"/>
    </row>
    <row r="150" spans="1:7" ht="51">
      <c r="A150" s="205" t="s">
        <v>16</v>
      </c>
      <c r="B150" s="215" t="s">
        <v>466</v>
      </c>
      <c r="C150" s="211"/>
      <c r="G150" s="162"/>
    </row>
    <row r="151" spans="1:7" ht="27" customHeight="1">
      <c r="B151" s="218" t="s">
        <v>467</v>
      </c>
      <c r="C151" s="211"/>
      <c r="G151" s="162"/>
    </row>
    <row r="152" spans="1:7">
      <c r="B152" s="218" t="s">
        <v>468</v>
      </c>
      <c r="C152" s="211"/>
      <c r="G152" s="162"/>
    </row>
    <row r="153" spans="1:7" s="186" customFormat="1" ht="15" customHeight="1">
      <c r="A153" s="158"/>
      <c r="B153" s="206" t="s">
        <v>27</v>
      </c>
      <c r="C153" s="209">
        <v>10</v>
      </c>
      <c r="D153" s="208" t="s">
        <v>393</v>
      </c>
      <c r="E153" s="520"/>
      <c r="F153" s="208" t="s">
        <v>349</v>
      </c>
      <c r="G153" s="521">
        <f>C153*E153</f>
        <v>0</v>
      </c>
    </row>
    <row r="154" spans="1:7" s="186" customFormat="1">
      <c r="A154" s="158"/>
      <c r="B154" s="185"/>
      <c r="C154" s="211"/>
      <c r="D154" s="162"/>
      <c r="E154" s="211"/>
      <c r="F154" s="162"/>
      <c r="G154" s="211"/>
    </row>
    <row r="155" spans="1:7" s="186" customFormat="1" ht="15" customHeight="1">
      <c r="A155" s="158" t="s">
        <v>39</v>
      </c>
      <c r="B155" s="276" t="s">
        <v>469</v>
      </c>
      <c r="C155" s="211"/>
      <c r="D155" s="162"/>
      <c r="E155" s="211"/>
      <c r="F155" s="162"/>
      <c r="G155" s="211"/>
    </row>
    <row r="156" spans="1:7" s="186" customFormat="1" ht="51">
      <c r="A156" s="158"/>
      <c r="B156" s="200" t="s">
        <v>470</v>
      </c>
      <c r="C156" s="211"/>
      <c r="D156" s="162"/>
      <c r="E156" s="211"/>
      <c r="F156" s="162"/>
      <c r="G156" s="211"/>
    </row>
    <row r="157" spans="1:7" s="186" customFormat="1">
      <c r="A157" s="158"/>
      <c r="B157" s="200"/>
      <c r="C157" s="211"/>
      <c r="D157" s="162"/>
      <c r="E157" s="211"/>
      <c r="F157" s="162"/>
      <c r="G157" s="211"/>
    </row>
    <row r="158" spans="1:7" ht="38.25">
      <c r="A158" s="205" t="s">
        <v>471</v>
      </c>
      <c r="B158" s="223" t="s">
        <v>472</v>
      </c>
      <c r="C158" s="211"/>
      <c r="E158" s="211"/>
      <c r="F158" s="160"/>
      <c r="G158" s="211"/>
    </row>
    <row r="159" spans="1:7" ht="41.25" customHeight="1">
      <c r="A159" s="205"/>
      <c r="B159" s="223" t="s">
        <v>464</v>
      </c>
      <c r="C159" s="211"/>
      <c r="D159" s="274"/>
      <c r="E159" s="211"/>
      <c r="F159" s="275"/>
      <c r="G159" s="211"/>
    </row>
    <row r="160" spans="1:7" ht="15.75" customHeight="1">
      <c r="A160" s="205"/>
      <c r="B160" s="223" t="s">
        <v>473</v>
      </c>
      <c r="C160" s="211"/>
      <c r="E160" s="211"/>
      <c r="F160" s="160"/>
      <c r="G160" s="211"/>
    </row>
    <row r="161" spans="1:7" ht="67.5" customHeight="1">
      <c r="A161" s="252"/>
      <c r="B161" s="200" t="s">
        <v>474</v>
      </c>
      <c r="C161" s="211"/>
      <c r="E161" s="211"/>
      <c r="F161" s="160"/>
      <c r="G161" s="211"/>
    </row>
    <row r="162" spans="1:7" ht="12.75" customHeight="1">
      <c r="A162" s="252"/>
      <c r="B162" s="200" t="s">
        <v>475</v>
      </c>
      <c r="C162" s="277"/>
      <c r="E162" s="278"/>
      <c r="F162" s="279"/>
      <c r="G162" s="280"/>
    </row>
    <row r="163" spans="1:7" s="281" customFormat="1" ht="15" customHeight="1">
      <c r="A163" s="205"/>
      <c r="B163" s="206" t="s">
        <v>27</v>
      </c>
      <c r="C163" s="209">
        <v>40</v>
      </c>
      <c r="D163" s="208" t="s">
        <v>393</v>
      </c>
      <c r="E163" s="520"/>
      <c r="F163" s="208" t="s">
        <v>349</v>
      </c>
      <c r="G163" s="521">
        <f>C163*E163</f>
        <v>0</v>
      </c>
    </row>
    <row r="164" spans="1:7">
      <c r="A164" s="205"/>
      <c r="B164" s="282"/>
      <c r="C164" s="211"/>
      <c r="G164" s="211"/>
    </row>
    <row r="165" spans="1:7" s="200" customFormat="1" ht="51">
      <c r="A165" s="205" t="s">
        <v>476</v>
      </c>
      <c r="B165" s="218" t="s">
        <v>477</v>
      </c>
      <c r="C165" s="211"/>
      <c r="D165" s="283"/>
      <c r="E165" s="162"/>
      <c r="F165" s="283"/>
      <c r="G165" s="211"/>
    </row>
    <row r="166" spans="1:7" ht="38.25">
      <c r="B166" s="223" t="s">
        <v>478</v>
      </c>
      <c r="C166" s="211"/>
      <c r="E166" s="211"/>
      <c r="F166" s="160"/>
      <c r="G166" s="211"/>
    </row>
    <row r="167" spans="1:7" s="200" customFormat="1" ht="38.25">
      <c r="A167" s="158"/>
      <c r="B167" s="223" t="s">
        <v>464</v>
      </c>
      <c r="C167" s="211"/>
      <c r="D167" s="283"/>
      <c r="E167" s="162"/>
      <c r="F167" s="283"/>
      <c r="G167" s="211"/>
    </row>
    <row r="168" spans="1:7" s="200" customFormat="1" ht="14.25">
      <c r="A168" s="158"/>
      <c r="B168" s="218" t="s">
        <v>479</v>
      </c>
      <c r="C168" s="211"/>
      <c r="D168" s="283"/>
      <c r="E168" s="162"/>
      <c r="F168" s="283"/>
      <c r="G168" s="211"/>
    </row>
    <row r="169" spans="1:7" s="281" customFormat="1" ht="15" customHeight="1">
      <c r="A169" s="158"/>
      <c r="B169" s="206" t="s">
        <v>223</v>
      </c>
      <c r="C169" s="209">
        <v>60</v>
      </c>
      <c r="D169" s="208" t="s">
        <v>393</v>
      </c>
      <c r="E169" s="520"/>
      <c r="F169" s="208" t="s">
        <v>349</v>
      </c>
      <c r="G169" s="521">
        <f>C169*E169</f>
        <v>0</v>
      </c>
    </row>
    <row r="170" spans="1:7" s="281" customFormat="1" ht="15" customHeight="1">
      <c r="A170" s="158"/>
      <c r="B170" s="185"/>
      <c r="C170" s="211"/>
      <c r="D170" s="162"/>
      <c r="E170" s="211"/>
      <c r="F170" s="162"/>
      <c r="G170" s="222"/>
    </row>
    <row r="171" spans="1:7" s="286" customFormat="1" ht="28.5" customHeight="1">
      <c r="A171" s="252" t="s">
        <v>480</v>
      </c>
      <c r="B171" s="253" t="s">
        <v>481</v>
      </c>
      <c r="C171" s="284"/>
      <c r="D171" s="285"/>
      <c r="E171" s="254"/>
      <c r="F171" s="285"/>
      <c r="G171" s="284"/>
    </row>
    <row r="172" spans="1:7" ht="51">
      <c r="A172" s="252"/>
      <c r="B172" s="159" t="s">
        <v>482</v>
      </c>
      <c r="G172" s="160"/>
    </row>
    <row r="173" spans="1:7" ht="17.25" customHeight="1">
      <c r="A173" s="252"/>
      <c r="B173" s="159" t="s">
        <v>483</v>
      </c>
      <c r="G173" s="160"/>
    </row>
    <row r="174" spans="1:7" ht="15" customHeight="1">
      <c r="A174" s="205"/>
      <c r="B174" s="287" t="s">
        <v>223</v>
      </c>
      <c r="C174" s="288">
        <v>120</v>
      </c>
      <c r="D174" s="289" t="s">
        <v>393</v>
      </c>
      <c r="E174" s="520"/>
      <c r="F174" s="289" t="s">
        <v>349</v>
      </c>
      <c r="G174" s="525">
        <f>C174*E174</f>
        <v>0</v>
      </c>
    </row>
    <row r="175" spans="1:7" ht="38.25">
      <c r="A175" s="252" t="s">
        <v>484</v>
      </c>
      <c r="B175" s="215" t="s">
        <v>485</v>
      </c>
      <c r="C175" s="211"/>
      <c r="G175" s="162"/>
    </row>
    <row r="176" spans="1:7" ht="25.5">
      <c r="B176" s="218" t="s">
        <v>486</v>
      </c>
      <c r="C176" s="211"/>
      <c r="G176" s="162"/>
    </row>
    <row r="177" spans="1:7" ht="25.5">
      <c r="B177" s="218" t="s">
        <v>487</v>
      </c>
      <c r="C177" s="211"/>
      <c r="G177" s="162"/>
    </row>
    <row r="178" spans="1:7" ht="38.25">
      <c r="B178" s="223" t="s">
        <v>464</v>
      </c>
      <c r="C178" s="211"/>
      <c r="D178" s="274"/>
      <c r="E178" s="211"/>
      <c r="F178" s="275"/>
      <c r="G178" s="211"/>
    </row>
    <row r="179" spans="1:7" ht="14.25">
      <c r="B179" s="218" t="s">
        <v>488</v>
      </c>
      <c r="C179" s="211"/>
      <c r="G179" s="162"/>
    </row>
    <row r="180" spans="1:7" s="186" customFormat="1" ht="15" customHeight="1">
      <c r="A180" s="158"/>
      <c r="B180" s="206" t="s">
        <v>223</v>
      </c>
      <c r="C180" s="209">
        <v>60</v>
      </c>
      <c r="D180" s="208" t="s">
        <v>393</v>
      </c>
      <c r="E180" s="520"/>
      <c r="F180" s="208" t="s">
        <v>349</v>
      </c>
      <c r="G180" s="521">
        <f>C180*E180</f>
        <v>0</v>
      </c>
    </row>
    <row r="181" spans="1:7" ht="15" customHeight="1">
      <c r="B181" s="185"/>
      <c r="C181" s="221"/>
      <c r="D181" s="162"/>
      <c r="E181" s="211"/>
      <c r="F181" s="162"/>
      <c r="G181" s="222"/>
    </row>
    <row r="182" spans="1:7" ht="15" customHeight="1" thickBot="1">
      <c r="B182" s="163"/>
      <c r="C182" s="216"/>
      <c r="D182" s="160"/>
      <c r="E182" s="211"/>
      <c r="F182" s="160"/>
      <c r="G182" s="212"/>
    </row>
    <row r="183" spans="1:7" ht="15" customHeight="1" thickTop="1">
      <c r="B183" s="230"/>
      <c r="C183" s="231"/>
      <c r="D183" s="232"/>
      <c r="E183" s="233"/>
      <c r="F183" s="232"/>
      <c r="G183" s="234"/>
    </row>
    <row r="184" spans="1:7" ht="15" customHeight="1">
      <c r="B184" s="235"/>
      <c r="C184" s="236"/>
      <c r="D184" s="237"/>
      <c r="E184" s="238"/>
      <c r="F184" s="237"/>
      <c r="G184" s="239"/>
    </row>
    <row r="185" spans="1:7" ht="24.95" customHeight="1">
      <c r="B185" s="240" t="s">
        <v>202</v>
      </c>
      <c r="C185" s="241" t="s">
        <v>143</v>
      </c>
      <c r="D185" s="227" t="s">
        <v>143</v>
      </c>
      <c r="E185" s="242" t="s">
        <v>413</v>
      </c>
      <c r="F185" s="208" t="s">
        <v>349</v>
      </c>
      <c r="G185" s="523">
        <f>SUM(G98:G180)</f>
        <v>0</v>
      </c>
    </row>
    <row r="186" spans="1:7" ht="15" customHeight="1">
      <c r="B186" s="185"/>
      <c r="C186" s="221"/>
      <c r="D186" s="162"/>
      <c r="E186" s="211"/>
      <c r="F186" s="162"/>
      <c r="G186" s="222"/>
    </row>
    <row r="187" spans="1:7" ht="13.5" thickBot="1">
      <c r="B187" s="159"/>
    </row>
    <row r="188" spans="1:7" ht="24.95" customHeight="1" thickBot="1">
      <c r="A188" s="183" t="s">
        <v>489</v>
      </c>
      <c r="B188" s="711" t="s">
        <v>490</v>
      </c>
      <c r="C188" s="712"/>
      <c r="D188" s="713"/>
    </row>
    <row r="189" spans="1:7" ht="18">
      <c r="A189" s="214"/>
      <c r="B189" s="250"/>
      <c r="C189" s="250"/>
    </row>
    <row r="190" spans="1:7" ht="25.5">
      <c r="A190" s="205" t="s">
        <v>491</v>
      </c>
      <c r="B190" s="215" t="s">
        <v>492</v>
      </c>
    </row>
    <row r="191" spans="1:7" ht="25.5">
      <c r="B191" s="215" t="s">
        <v>493</v>
      </c>
    </row>
    <row r="192" spans="1:7" ht="51">
      <c r="B192" s="218" t="s">
        <v>494</v>
      </c>
      <c r="C192" s="290"/>
      <c r="D192" s="160"/>
      <c r="E192" s="211"/>
      <c r="F192" s="160"/>
      <c r="G192" s="212"/>
    </row>
    <row r="193" spans="1:7">
      <c r="B193" s="159" t="s">
        <v>495</v>
      </c>
      <c r="C193" s="290"/>
      <c r="D193" s="160"/>
      <c r="E193" s="211"/>
      <c r="F193" s="160"/>
      <c r="G193" s="212"/>
    </row>
    <row r="194" spans="1:7" ht="15" customHeight="1">
      <c r="B194" s="206" t="s">
        <v>27</v>
      </c>
      <c r="C194" s="209">
        <v>90</v>
      </c>
      <c r="D194" s="208" t="s">
        <v>393</v>
      </c>
      <c r="E194" s="520"/>
      <c r="F194" s="208" t="s">
        <v>349</v>
      </c>
      <c r="G194" s="521">
        <f>C194*E194</f>
        <v>0</v>
      </c>
    </row>
    <row r="195" spans="1:7" ht="15" customHeight="1">
      <c r="B195" s="163"/>
      <c r="C195" s="291"/>
      <c r="D195" s="160"/>
      <c r="E195" s="211"/>
      <c r="F195" s="160"/>
      <c r="G195" s="212"/>
    </row>
    <row r="196" spans="1:7" ht="41.25" customHeight="1">
      <c r="A196" s="205" t="s">
        <v>496</v>
      </c>
      <c r="B196" s="215" t="s">
        <v>497</v>
      </c>
    </row>
    <row r="197" spans="1:7" ht="28.5" customHeight="1">
      <c r="B197" s="215" t="s">
        <v>498</v>
      </c>
    </row>
    <row r="198" spans="1:7" ht="51">
      <c r="B198" s="218" t="s">
        <v>494</v>
      </c>
      <c r="C198" s="290"/>
      <c r="D198" s="160"/>
      <c r="E198" s="211"/>
      <c r="F198" s="160"/>
      <c r="G198" s="212"/>
    </row>
    <row r="199" spans="1:7">
      <c r="B199" s="159" t="s">
        <v>495</v>
      </c>
      <c r="C199" s="290"/>
      <c r="D199" s="160"/>
      <c r="E199" s="211"/>
      <c r="F199" s="160"/>
      <c r="G199" s="212"/>
    </row>
    <row r="200" spans="1:7" ht="15" customHeight="1">
      <c r="B200" s="206" t="s">
        <v>27</v>
      </c>
      <c r="C200" s="209">
        <v>13</v>
      </c>
      <c r="D200" s="208" t="s">
        <v>393</v>
      </c>
      <c r="E200" s="520"/>
      <c r="F200" s="208" t="s">
        <v>349</v>
      </c>
      <c r="G200" s="521">
        <f>C200*E200</f>
        <v>0</v>
      </c>
    </row>
    <row r="201" spans="1:7" ht="15" customHeight="1">
      <c r="B201" s="163"/>
      <c r="C201" s="291"/>
      <c r="D201" s="160"/>
      <c r="E201" s="211"/>
      <c r="F201" s="160"/>
      <c r="G201" s="212"/>
    </row>
    <row r="202" spans="1:7" ht="38.25">
      <c r="A202" s="205" t="s">
        <v>5</v>
      </c>
      <c r="B202" s="215" t="s">
        <v>499</v>
      </c>
    </row>
    <row r="203" spans="1:7" ht="25.5">
      <c r="A203" s="272"/>
      <c r="B203" s="218" t="s">
        <v>500</v>
      </c>
    </row>
    <row r="204" spans="1:7" ht="13.5" customHeight="1">
      <c r="A204" s="272"/>
      <c r="B204" s="387" t="s">
        <v>501</v>
      </c>
    </row>
    <row r="205" spans="1:7" ht="39.75" customHeight="1">
      <c r="B205" s="218" t="s">
        <v>502</v>
      </c>
    </row>
    <row r="206" spans="1:7" ht="25.5">
      <c r="B206" s="218" t="s">
        <v>503</v>
      </c>
      <c r="C206" s="290"/>
      <c r="D206" s="160"/>
      <c r="E206" s="211"/>
      <c r="F206" s="160"/>
      <c r="G206" s="212"/>
    </row>
    <row r="207" spans="1:7" ht="51">
      <c r="A207" s="272"/>
      <c r="B207" s="218" t="s">
        <v>504</v>
      </c>
    </row>
    <row r="208" spans="1:7" ht="25.5">
      <c r="B208" s="218" t="s">
        <v>505</v>
      </c>
    </row>
    <row r="209" spans="1:7" ht="25.5">
      <c r="B209" s="218" t="s">
        <v>506</v>
      </c>
      <c r="C209" s="290"/>
      <c r="D209" s="160"/>
      <c r="E209" s="211"/>
      <c r="F209" s="160"/>
      <c r="G209" s="212"/>
    </row>
    <row r="210" spans="1:7" ht="89.25">
      <c r="B210" s="218" t="s">
        <v>507</v>
      </c>
      <c r="C210" s="290"/>
      <c r="D210" s="160"/>
      <c r="E210" s="211"/>
      <c r="F210" s="160"/>
      <c r="G210" s="212"/>
    </row>
    <row r="211" spans="1:7" ht="25.5">
      <c r="A211" s="272"/>
      <c r="B211" s="218" t="s">
        <v>508</v>
      </c>
    </row>
    <row r="212" spans="1:7" ht="76.5">
      <c r="A212" s="272"/>
      <c r="B212" s="218" t="s">
        <v>509</v>
      </c>
    </row>
    <row r="213" spans="1:7" ht="25.5">
      <c r="B213" s="292" t="s">
        <v>510</v>
      </c>
    </row>
    <row r="214" spans="1:7" ht="114.75">
      <c r="B214" s="292" t="s">
        <v>511</v>
      </c>
    </row>
    <row r="215" spans="1:7" ht="63.75">
      <c r="B215" s="218" t="s">
        <v>512</v>
      </c>
      <c r="C215" s="290"/>
      <c r="D215" s="160"/>
      <c r="E215" s="211"/>
      <c r="F215" s="160"/>
      <c r="G215" s="212"/>
    </row>
    <row r="216" spans="1:7" ht="38.25">
      <c r="A216" s="272"/>
      <c r="B216" s="215" t="s">
        <v>513</v>
      </c>
    </row>
    <row r="217" spans="1:7">
      <c r="B217" s="218" t="s">
        <v>514</v>
      </c>
    </row>
    <row r="218" spans="1:7">
      <c r="B218" s="293"/>
      <c r="C218" s="290"/>
      <c r="D218" s="160"/>
      <c r="E218" s="211"/>
      <c r="F218" s="160"/>
      <c r="G218" s="212"/>
    </row>
    <row r="219" spans="1:7" ht="15" customHeight="1">
      <c r="A219" s="158" t="s">
        <v>515</v>
      </c>
      <c r="B219" s="714" t="s">
        <v>516</v>
      </c>
      <c r="C219" s="715"/>
    </row>
    <row r="220" spans="1:7" ht="9" customHeight="1">
      <c r="A220" s="272"/>
      <c r="B220" s="295"/>
    </row>
    <row r="221" spans="1:7" ht="15" customHeight="1">
      <c r="B221" s="159" t="s">
        <v>517</v>
      </c>
    </row>
    <row r="222" spans="1:7" ht="15" customHeight="1">
      <c r="B222" s="287" t="s">
        <v>430</v>
      </c>
      <c r="C222" s="207">
        <v>2.4</v>
      </c>
      <c r="D222" s="208" t="s">
        <v>393</v>
      </c>
      <c r="E222" s="520"/>
      <c r="F222" s="208" t="s">
        <v>349</v>
      </c>
      <c r="G222" s="521">
        <f>C222*E222</f>
        <v>0</v>
      </c>
    </row>
    <row r="223" spans="1:7" ht="15" customHeight="1">
      <c r="A223" s="272"/>
      <c r="B223" s="159" t="s">
        <v>518</v>
      </c>
      <c r="C223" s="296"/>
      <c r="D223" s="162"/>
      <c r="E223" s="211"/>
      <c r="F223" s="162"/>
      <c r="G223" s="297"/>
    </row>
    <row r="224" spans="1:7" ht="15" customHeight="1">
      <c r="A224" s="272"/>
      <c r="B224" s="287" t="s">
        <v>238</v>
      </c>
      <c r="C224" s="298">
        <v>120</v>
      </c>
      <c r="D224" s="208" t="s">
        <v>393</v>
      </c>
      <c r="E224" s="520"/>
      <c r="F224" s="208" t="s">
        <v>349</v>
      </c>
      <c r="G224" s="521">
        <f>C224*E224</f>
        <v>0</v>
      </c>
    </row>
    <row r="225" spans="1:7" ht="15" customHeight="1">
      <c r="B225" s="159" t="s">
        <v>519</v>
      </c>
      <c r="C225" s="299"/>
      <c r="D225" s="162"/>
      <c r="E225" s="211"/>
      <c r="F225" s="162"/>
      <c r="G225" s="297"/>
    </row>
    <row r="226" spans="1:7" ht="15" customHeight="1">
      <c r="B226" s="287" t="s">
        <v>223</v>
      </c>
      <c r="C226" s="207">
        <v>23</v>
      </c>
      <c r="D226" s="208" t="s">
        <v>393</v>
      </c>
      <c r="E226" s="520"/>
      <c r="F226" s="208" t="s">
        <v>349</v>
      </c>
      <c r="G226" s="521">
        <f>C226*E226</f>
        <v>0</v>
      </c>
    </row>
    <row r="227" spans="1:7" ht="15" customHeight="1">
      <c r="A227" s="272"/>
      <c r="B227" s="159" t="s">
        <v>520</v>
      </c>
      <c r="C227" s="299"/>
      <c r="D227" s="162"/>
      <c r="E227" s="211"/>
      <c r="F227" s="162"/>
      <c r="G227" s="297"/>
    </row>
    <row r="228" spans="1:7" ht="15" customHeight="1">
      <c r="A228" s="272"/>
      <c r="B228" s="287" t="s">
        <v>223</v>
      </c>
      <c r="C228" s="207">
        <v>9</v>
      </c>
      <c r="D228" s="208" t="s">
        <v>393</v>
      </c>
      <c r="E228" s="520"/>
      <c r="F228" s="208" t="s">
        <v>349</v>
      </c>
      <c r="G228" s="521">
        <f>C228*E228</f>
        <v>0</v>
      </c>
    </row>
    <row r="229" spans="1:7">
      <c r="A229" s="272"/>
      <c r="B229" s="159" t="s">
        <v>521</v>
      </c>
      <c r="C229" s="211"/>
      <c r="D229" s="162"/>
      <c r="E229" s="211"/>
      <c r="F229" s="162"/>
      <c r="G229" s="297"/>
    </row>
    <row r="230" spans="1:7" ht="15" customHeight="1">
      <c r="B230" s="287" t="s">
        <v>28</v>
      </c>
      <c r="C230" s="300">
        <v>1</v>
      </c>
      <c r="D230" s="208" t="s">
        <v>393</v>
      </c>
      <c r="E230" s="520"/>
      <c r="F230" s="208" t="s">
        <v>349</v>
      </c>
      <c r="G230" s="521">
        <f>C230*E230</f>
        <v>0</v>
      </c>
    </row>
    <row r="231" spans="1:7" ht="9.9499999999999993" customHeight="1" thickBot="1">
      <c r="B231" s="163"/>
      <c r="C231" s="290"/>
      <c r="D231" s="160"/>
      <c r="E231" s="211"/>
      <c r="F231" s="160"/>
      <c r="G231" s="212"/>
    </row>
    <row r="232" spans="1:7" ht="9.9499999999999993" customHeight="1" thickTop="1">
      <c r="A232" s="272"/>
      <c r="B232" s="301"/>
      <c r="C232" s="302"/>
      <c r="D232" s="303"/>
      <c r="E232" s="304"/>
      <c r="F232" s="303"/>
      <c r="G232" s="305"/>
    </row>
    <row r="233" spans="1:7" ht="15" customHeight="1">
      <c r="A233" s="272"/>
      <c r="B233" s="282" t="s">
        <v>514</v>
      </c>
      <c r="C233" s="162"/>
      <c r="D233" s="184"/>
      <c r="F233" s="184"/>
      <c r="G233" s="185"/>
    </row>
    <row r="234" spans="1:7" ht="15" customHeight="1">
      <c r="B234" s="206" t="s">
        <v>29</v>
      </c>
      <c r="C234" s="300">
        <v>39</v>
      </c>
      <c r="D234" s="208" t="s">
        <v>393</v>
      </c>
      <c r="E234" s="520">
        <f>G230+G228+G226+G224+G222</f>
        <v>0</v>
      </c>
      <c r="F234" s="208" t="s">
        <v>349</v>
      </c>
      <c r="G234" s="523">
        <f>C234*E234</f>
        <v>0</v>
      </c>
    </row>
    <row r="235" spans="1:7">
      <c r="B235" s="293"/>
      <c r="C235" s="290"/>
      <c r="D235" s="160"/>
      <c r="E235" s="211"/>
      <c r="F235" s="160"/>
      <c r="G235" s="212"/>
    </row>
    <row r="236" spans="1:7" ht="15" customHeight="1">
      <c r="A236" s="158" t="s">
        <v>522</v>
      </c>
      <c r="B236" s="714" t="s">
        <v>523</v>
      </c>
      <c r="C236" s="715"/>
    </row>
    <row r="237" spans="1:7" ht="9" customHeight="1">
      <c r="A237" s="272"/>
      <c r="B237" s="295"/>
    </row>
    <row r="238" spans="1:7" ht="15" customHeight="1">
      <c r="B238" s="159" t="s">
        <v>517</v>
      </c>
    </row>
    <row r="239" spans="1:7" ht="15" customHeight="1">
      <c r="B239" s="287" t="s">
        <v>430</v>
      </c>
      <c r="C239" s="306">
        <v>2.7</v>
      </c>
      <c r="D239" s="289" t="s">
        <v>393</v>
      </c>
      <c r="E239" s="520"/>
      <c r="F239" s="289" t="s">
        <v>349</v>
      </c>
      <c r="G239" s="521">
        <f>C239*E239</f>
        <v>0</v>
      </c>
    </row>
    <row r="240" spans="1:7" ht="15" customHeight="1">
      <c r="A240" s="272"/>
      <c r="B240" s="159" t="s">
        <v>518</v>
      </c>
      <c r="C240" s="307"/>
      <c r="D240" s="160"/>
      <c r="E240" s="211"/>
      <c r="F240" s="160"/>
      <c r="G240" s="212"/>
    </row>
    <row r="241" spans="1:7" ht="15" customHeight="1">
      <c r="A241" s="272"/>
      <c r="B241" s="287" t="s">
        <v>238</v>
      </c>
      <c r="C241" s="308">
        <v>150</v>
      </c>
      <c r="D241" s="289" t="s">
        <v>393</v>
      </c>
      <c r="E241" s="520"/>
      <c r="F241" s="289" t="s">
        <v>349</v>
      </c>
      <c r="G241" s="521">
        <f>C241*E241</f>
        <v>0</v>
      </c>
    </row>
    <row r="242" spans="1:7" ht="15" customHeight="1">
      <c r="B242" s="159" t="s">
        <v>519</v>
      </c>
      <c r="C242" s="309"/>
      <c r="D242" s="160"/>
      <c r="E242" s="211"/>
      <c r="F242" s="160"/>
      <c r="G242" s="212"/>
    </row>
    <row r="243" spans="1:7" ht="15" customHeight="1">
      <c r="B243" s="287" t="s">
        <v>223</v>
      </c>
      <c r="C243" s="306">
        <v>26</v>
      </c>
      <c r="D243" s="289" t="s">
        <v>393</v>
      </c>
      <c r="E243" s="520"/>
      <c r="F243" s="289" t="s">
        <v>349</v>
      </c>
      <c r="G243" s="521">
        <f>C243*E243</f>
        <v>0</v>
      </c>
    </row>
    <row r="244" spans="1:7" ht="15" customHeight="1">
      <c r="A244" s="272"/>
      <c r="B244" s="159" t="s">
        <v>520</v>
      </c>
      <c r="C244" s="309"/>
      <c r="D244" s="160"/>
      <c r="E244" s="211"/>
      <c r="F244" s="160"/>
      <c r="G244" s="212"/>
    </row>
    <row r="245" spans="1:7" ht="15" customHeight="1">
      <c r="A245" s="272"/>
      <c r="B245" s="287" t="s">
        <v>223</v>
      </c>
      <c r="C245" s="306">
        <v>10</v>
      </c>
      <c r="D245" s="289" t="s">
        <v>393</v>
      </c>
      <c r="E245" s="520"/>
      <c r="F245" s="289" t="s">
        <v>349</v>
      </c>
      <c r="G245" s="521">
        <f>C245*E245</f>
        <v>0</v>
      </c>
    </row>
    <row r="246" spans="1:7">
      <c r="A246" s="272"/>
      <c r="B246" s="159" t="s">
        <v>521</v>
      </c>
      <c r="C246" s="211"/>
      <c r="D246" s="162"/>
      <c r="E246" s="211"/>
      <c r="F246" s="162"/>
      <c r="G246" s="297"/>
    </row>
    <row r="247" spans="1:7" ht="15" customHeight="1">
      <c r="B247" s="287" t="s">
        <v>28</v>
      </c>
      <c r="C247" s="310">
        <v>1</v>
      </c>
      <c r="D247" s="289" t="s">
        <v>393</v>
      </c>
      <c r="E247" s="520"/>
      <c r="F247" s="289" t="s">
        <v>349</v>
      </c>
      <c r="G247" s="521">
        <f>C247*E247</f>
        <v>0</v>
      </c>
    </row>
    <row r="248" spans="1:7" ht="9.9499999999999993" customHeight="1" thickBot="1">
      <c r="B248" s="163"/>
      <c r="C248" s="290"/>
      <c r="D248" s="160"/>
      <c r="E248" s="211"/>
      <c r="F248" s="160"/>
      <c r="G248" s="212"/>
    </row>
    <row r="249" spans="1:7" ht="9.9499999999999993" customHeight="1" thickTop="1">
      <c r="A249" s="272"/>
      <c r="B249" s="301"/>
      <c r="C249" s="302"/>
      <c r="D249" s="303"/>
      <c r="E249" s="304"/>
      <c r="F249" s="303"/>
      <c r="G249" s="305"/>
    </row>
    <row r="250" spans="1:7" ht="15" customHeight="1">
      <c r="A250" s="272"/>
      <c r="B250" s="253" t="s">
        <v>514</v>
      </c>
    </row>
    <row r="251" spans="1:7" ht="15" customHeight="1">
      <c r="B251" s="287" t="s">
        <v>29</v>
      </c>
      <c r="C251" s="310">
        <v>2</v>
      </c>
      <c r="D251" s="289" t="s">
        <v>393</v>
      </c>
      <c r="E251" s="520">
        <f>G239+G241+G243+G245+G247</f>
        <v>0</v>
      </c>
      <c r="F251" s="289" t="s">
        <v>349</v>
      </c>
      <c r="G251" s="526">
        <f>C251*E251</f>
        <v>0</v>
      </c>
    </row>
    <row r="252" spans="1:7" ht="15" customHeight="1">
      <c r="B252" s="293"/>
      <c r="C252" s="290"/>
      <c r="D252" s="160"/>
      <c r="E252" s="211"/>
      <c r="F252" s="160"/>
      <c r="G252" s="212"/>
    </row>
    <row r="253" spans="1:7" ht="15" customHeight="1">
      <c r="A253" s="158" t="s">
        <v>524</v>
      </c>
      <c r="B253" s="295" t="s">
        <v>525</v>
      </c>
    </row>
    <row r="254" spans="1:7" ht="9" customHeight="1">
      <c r="A254" s="272"/>
      <c r="B254" s="295"/>
    </row>
    <row r="255" spans="1:7" s="186" customFormat="1" ht="15" customHeight="1">
      <c r="A255" s="158"/>
      <c r="B255" s="311" t="s">
        <v>517</v>
      </c>
      <c r="C255" s="162"/>
      <c r="D255" s="184"/>
      <c r="E255" s="162"/>
      <c r="F255" s="184"/>
      <c r="G255" s="185"/>
    </row>
    <row r="256" spans="1:7" s="186" customFormat="1" ht="15" customHeight="1">
      <c r="A256" s="158"/>
      <c r="B256" s="206" t="s">
        <v>430</v>
      </c>
      <c r="C256" s="207">
        <v>2.2000000000000002</v>
      </c>
      <c r="D256" s="208" t="s">
        <v>393</v>
      </c>
      <c r="E256" s="520"/>
      <c r="F256" s="208" t="s">
        <v>349</v>
      </c>
      <c r="G256" s="521">
        <f>C256*E256</f>
        <v>0</v>
      </c>
    </row>
    <row r="257" spans="1:7" s="186" customFormat="1" ht="15" customHeight="1">
      <c r="A257" s="272"/>
      <c r="B257" s="311" t="s">
        <v>518</v>
      </c>
      <c r="C257" s="296"/>
      <c r="D257" s="162"/>
      <c r="E257" s="211"/>
      <c r="F257" s="162"/>
      <c r="G257" s="297"/>
    </row>
    <row r="258" spans="1:7" s="186" customFormat="1" ht="15" customHeight="1">
      <c r="A258" s="272"/>
      <c r="B258" s="206" t="s">
        <v>238</v>
      </c>
      <c r="C258" s="298">
        <v>100</v>
      </c>
      <c r="D258" s="208" t="s">
        <v>393</v>
      </c>
      <c r="E258" s="520"/>
      <c r="F258" s="208" t="s">
        <v>349</v>
      </c>
      <c r="G258" s="521">
        <f>C258*E258</f>
        <v>0</v>
      </c>
    </row>
    <row r="259" spans="1:7" s="186" customFormat="1" ht="15" customHeight="1">
      <c r="A259" s="158"/>
      <c r="B259" s="311" t="s">
        <v>519</v>
      </c>
      <c r="C259" s="299"/>
      <c r="D259" s="162"/>
      <c r="E259" s="211"/>
      <c r="F259" s="162"/>
      <c r="G259" s="297"/>
    </row>
    <row r="260" spans="1:7" s="186" customFormat="1" ht="15" customHeight="1">
      <c r="A260" s="158"/>
      <c r="B260" s="206" t="s">
        <v>223</v>
      </c>
      <c r="C260" s="207">
        <v>21</v>
      </c>
      <c r="D260" s="208" t="s">
        <v>393</v>
      </c>
      <c r="E260" s="520"/>
      <c r="F260" s="208" t="s">
        <v>349</v>
      </c>
      <c r="G260" s="521">
        <f>C260*E260</f>
        <v>0</v>
      </c>
    </row>
    <row r="261" spans="1:7" s="186" customFormat="1" ht="15" customHeight="1">
      <c r="A261" s="272"/>
      <c r="B261" s="311" t="s">
        <v>520</v>
      </c>
      <c r="C261" s="299"/>
      <c r="D261" s="162"/>
      <c r="E261" s="211"/>
      <c r="F261" s="162"/>
      <c r="G261" s="297"/>
    </row>
    <row r="262" spans="1:7" ht="15" customHeight="1">
      <c r="A262" s="272"/>
      <c r="B262" s="287" t="s">
        <v>223</v>
      </c>
      <c r="C262" s="306">
        <v>8</v>
      </c>
      <c r="D262" s="289" t="s">
        <v>393</v>
      </c>
      <c r="E262" s="520"/>
      <c r="F262" s="289" t="s">
        <v>349</v>
      </c>
      <c r="G262" s="521">
        <f>C262*E262</f>
        <v>0</v>
      </c>
    </row>
    <row r="263" spans="1:7">
      <c r="A263" s="272"/>
      <c r="B263" s="159" t="s">
        <v>521</v>
      </c>
      <c r="C263" s="211"/>
      <c r="D263" s="162"/>
      <c r="E263" s="211"/>
      <c r="F263" s="162"/>
      <c r="G263" s="297"/>
    </row>
    <row r="264" spans="1:7" s="186" customFormat="1" ht="15" customHeight="1">
      <c r="A264" s="158"/>
      <c r="B264" s="206" t="s">
        <v>28</v>
      </c>
      <c r="C264" s="300">
        <v>1</v>
      </c>
      <c r="D264" s="208" t="s">
        <v>393</v>
      </c>
      <c r="E264" s="520"/>
      <c r="F264" s="208" t="s">
        <v>349</v>
      </c>
      <c r="G264" s="521">
        <f>C264*E264</f>
        <v>0</v>
      </c>
    </row>
    <row r="265" spans="1:7" s="186" customFormat="1" ht="9.9499999999999993" customHeight="1" thickBot="1">
      <c r="A265" s="158"/>
      <c r="B265" s="185"/>
      <c r="C265" s="312"/>
      <c r="D265" s="162"/>
      <c r="E265" s="211"/>
      <c r="F265" s="162"/>
      <c r="G265" s="297"/>
    </row>
    <row r="266" spans="1:7" s="186" customFormat="1" ht="9.9499999999999993" customHeight="1" thickTop="1">
      <c r="A266" s="272"/>
      <c r="B266" s="313"/>
      <c r="C266" s="314"/>
      <c r="D266" s="315"/>
      <c r="E266" s="304"/>
      <c r="F266" s="315"/>
      <c r="G266" s="316"/>
    </row>
    <row r="267" spans="1:7" s="186" customFormat="1" ht="15" customHeight="1">
      <c r="A267" s="272"/>
      <c r="B267" s="282" t="s">
        <v>514</v>
      </c>
      <c r="C267" s="162"/>
      <c r="D267" s="184"/>
      <c r="E267" s="162"/>
      <c r="F267" s="184"/>
      <c r="G267" s="185"/>
    </row>
    <row r="268" spans="1:7" s="186" customFormat="1" ht="15" customHeight="1">
      <c r="A268" s="158"/>
      <c r="B268" s="206" t="s">
        <v>29</v>
      </c>
      <c r="C268" s="300">
        <v>2</v>
      </c>
      <c r="D268" s="208" t="s">
        <v>393</v>
      </c>
      <c r="E268" s="520">
        <f>G256+G258+G260+G262+G264</f>
        <v>0</v>
      </c>
      <c r="F268" s="208" t="s">
        <v>349</v>
      </c>
      <c r="G268" s="521">
        <f>C268*E268</f>
        <v>0</v>
      </c>
    </row>
    <row r="269" spans="1:7" ht="15" customHeight="1">
      <c r="B269" s="293"/>
      <c r="C269" s="290"/>
      <c r="D269" s="160"/>
      <c r="E269" s="211"/>
      <c r="F269" s="160"/>
      <c r="G269" s="212"/>
    </row>
    <row r="270" spans="1:7" ht="15" customHeight="1">
      <c r="A270" s="158" t="s">
        <v>526</v>
      </c>
      <c r="B270" s="714" t="s">
        <v>527</v>
      </c>
      <c r="C270" s="715"/>
    </row>
    <row r="271" spans="1:7" ht="9" customHeight="1">
      <c r="A271" s="272"/>
      <c r="B271" s="295"/>
    </row>
    <row r="272" spans="1:7" ht="15" customHeight="1">
      <c r="B272" s="159" t="s">
        <v>517</v>
      </c>
    </row>
    <row r="273" spans="1:7" ht="15" customHeight="1">
      <c r="B273" s="206" t="s">
        <v>430</v>
      </c>
      <c r="C273" s="207">
        <v>3</v>
      </c>
      <c r="D273" s="208" t="s">
        <v>393</v>
      </c>
      <c r="E273" s="520"/>
      <c r="F273" s="208" t="s">
        <v>349</v>
      </c>
      <c r="G273" s="521">
        <f>C273*E273</f>
        <v>0</v>
      </c>
    </row>
    <row r="274" spans="1:7" ht="15" customHeight="1">
      <c r="A274" s="272"/>
      <c r="B274" s="311" t="s">
        <v>518</v>
      </c>
      <c r="C274" s="296"/>
      <c r="D274" s="162"/>
      <c r="E274" s="211"/>
      <c r="F274" s="162"/>
      <c r="G274" s="297"/>
    </row>
    <row r="275" spans="1:7" ht="15" customHeight="1">
      <c r="A275" s="272"/>
      <c r="B275" s="206" t="s">
        <v>238</v>
      </c>
      <c r="C275" s="298">
        <v>150</v>
      </c>
      <c r="D275" s="208" t="s">
        <v>393</v>
      </c>
      <c r="E275" s="520"/>
      <c r="F275" s="208" t="s">
        <v>349</v>
      </c>
      <c r="G275" s="521">
        <f>C275*E275</f>
        <v>0</v>
      </c>
    </row>
    <row r="276" spans="1:7" ht="15" customHeight="1">
      <c r="B276" s="311" t="s">
        <v>519</v>
      </c>
      <c r="C276" s="299"/>
      <c r="D276" s="162"/>
      <c r="E276" s="211"/>
      <c r="F276" s="162"/>
      <c r="G276" s="297"/>
    </row>
    <row r="277" spans="1:7" ht="15" customHeight="1">
      <c r="B277" s="206" t="s">
        <v>223</v>
      </c>
      <c r="C277" s="207">
        <v>30</v>
      </c>
      <c r="D277" s="208" t="s">
        <v>393</v>
      </c>
      <c r="E277" s="520"/>
      <c r="F277" s="208" t="s">
        <v>349</v>
      </c>
      <c r="G277" s="521">
        <f>C277*E277</f>
        <v>0</v>
      </c>
    </row>
    <row r="278" spans="1:7" ht="15" customHeight="1">
      <c r="A278" s="272"/>
      <c r="B278" s="311" t="s">
        <v>520</v>
      </c>
      <c r="C278" s="299"/>
      <c r="D278" s="162"/>
      <c r="E278" s="211"/>
      <c r="F278" s="162"/>
      <c r="G278" s="297"/>
    </row>
    <row r="279" spans="1:7" ht="15" customHeight="1">
      <c r="A279" s="272"/>
      <c r="B279" s="206" t="s">
        <v>223</v>
      </c>
      <c r="C279" s="207">
        <v>11</v>
      </c>
      <c r="D279" s="208" t="s">
        <v>393</v>
      </c>
      <c r="E279" s="520"/>
      <c r="F279" s="208" t="s">
        <v>349</v>
      </c>
      <c r="G279" s="521">
        <f>C279*E279</f>
        <v>0</v>
      </c>
    </row>
    <row r="280" spans="1:7">
      <c r="A280" s="272"/>
      <c r="B280" s="159" t="s">
        <v>521</v>
      </c>
      <c r="C280" s="211"/>
      <c r="D280" s="162"/>
      <c r="E280" s="211"/>
      <c r="F280" s="162"/>
      <c r="G280" s="297"/>
    </row>
    <row r="281" spans="1:7" ht="15" customHeight="1">
      <c r="B281" s="287" t="s">
        <v>28</v>
      </c>
      <c r="C281" s="310">
        <v>1</v>
      </c>
      <c r="D281" s="289" t="s">
        <v>393</v>
      </c>
      <c r="E281" s="520"/>
      <c r="F281" s="289" t="s">
        <v>349</v>
      </c>
      <c r="G281" s="521">
        <f>C281*E281</f>
        <v>0</v>
      </c>
    </row>
    <row r="282" spans="1:7" ht="9.9499999999999993" customHeight="1" thickBot="1">
      <c r="B282" s="163"/>
      <c r="C282" s="290"/>
      <c r="D282" s="160"/>
      <c r="E282" s="211"/>
      <c r="F282" s="160"/>
      <c r="G282" s="212"/>
    </row>
    <row r="283" spans="1:7" ht="9.9499999999999993" customHeight="1" thickTop="1">
      <c r="A283" s="272"/>
      <c r="B283" s="301"/>
      <c r="C283" s="302"/>
      <c r="D283" s="303"/>
      <c r="E283" s="304"/>
      <c r="F283" s="303"/>
      <c r="G283" s="305"/>
    </row>
    <row r="284" spans="1:7" ht="15" customHeight="1">
      <c r="A284" s="272"/>
      <c r="B284" s="253" t="s">
        <v>514</v>
      </c>
    </row>
    <row r="285" spans="1:7" ht="15" customHeight="1">
      <c r="B285" s="206" t="s">
        <v>29</v>
      </c>
      <c r="C285" s="300">
        <v>1</v>
      </c>
      <c r="D285" s="208" t="s">
        <v>393</v>
      </c>
      <c r="E285" s="520">
        <f>G273+G275+G277+G279+G281</f>
        <v>0</v>
      </c>
      <c r="F285" s="208" t="s">
        <v>349</v>
      </c>
      <c r="G285" s="523">
        <f>C285*E285</f>
        <v>0</v>
      </c>
    </row>
    <row r="286" spans="1:7">
      <c r="B286" s="293"/>
      <c r="C286" s="290"/>
      <c r="D286" s="160"/>
      <c r="E286" s="211"/>
      <c r="F286" s="160"/>
      <c r="G286" s="212"/>
    </row>
    <row r="287" spans="1:7">
      <c r="A287" s="317" t="s">
        <v>528</v>
      </c>
      <c r="B287" s="714" t="s">
        <v>529</v>
      </c>
      <c r="C287" s="715"/>
    </row>
    <row r="288" spans="1:7" ht="9" customHeight="1">
      <c r="B288" s="295"/>
    </row>
    <row r="289" spans="1:7" ht="15" customHeight="1">
      <c r="B289" s="159" t="s">
        <v>517</v>
      </c>
    </row>
    <row r="290" spans="1:7" ht="15" customHeight="1">
      <c r="B290" s="287" t="s">
        <v>430</v>
      </c>
      <c r="C290" s="207">
        <v>5</v>
      </c>
      <c r="D290" s="208" t="s">
        <v>393</v>
      </c>
      <c r="E290" s="520"/>
      <c r="F290" s="208" t="s">
        <v>349</v>
      </c>
      <c r="G290" s="521">
        <f>C290*E290</f>
        <v>0</v>
      </c>
    </row>
    <row r="291" spans="1:7" ht="15" customHeight="1">
      <c r="A291" s="272"/>
      <c r="B291" s="159" t="s">
        <v>518</v>
      </c>
      <c r="C291" s="296"/>
      <c r="D291" s="162"/>
      <c r="E291" s="211"/>
      <c r="F291" s="162"/>
      <c r="G291" s="297"/>
    </row>
    <row r="292" spans="1:7" ht="15" customHeight="1">
      <c r="A292" s="272"/>
      <c r="B292" s="287" t="s">
        <v>238</v>
      </c>
      <c r="C292" s="298">
        <v>250</v>
      </c>
      <c r="D292" s="208" t="s">
        <v>393</v>
      </c>
      <c r="E292" s="520"/>
      <c r="F292" s="208" t="s">
        <v>349</v>
      </c>
      <c r="G292" s="521">
        <f>C292*E292</f>
        <v>0</v>
      </c>
    </row>
    <row r="293" spans="1:7" ht="15" customHeight="1">
      <c r="B293" s="159" t="s">
        <v>519</v>
      </c>
      <c r="C293" s="299"/>
      <c r="D293" s="162"/>
      <c r="E293" s="211"/>
      <c r="F293" s="162"/>
      <c r="G293" s="297"/>
    </row>
    <row r="294" spans="1:7" ht="15" customHeight="1">
      <c r="B294" s="287" t="s">
        <v>223</v>
      </c>
      <c r="C294" s="207">
        <v>40</v>
      </c>
      <c r="D294" s="208" t="s">
        <v>393</v>
      </c>
      <c r="E294" s="520"/>
      <c r="F294" s="208" t="s">
        <v>349</v>
      </c>
      <c r="G294" s="521">
        <f>C294*E294</f>
        <v>0</v>
      </c>
    </row>
    <row r="295" spans="1:7" ht="15" customHeight="1">
      <c r="A295" s="272"/>
      <c r="B295" s="159" t="s">
        <v>520</v>
      </c>
      <c r="C295" s="299"/>
      <c r="D295" s="162"/>
      <c r="E295" s="211"/>
      <c r="F295" s="162"/>
      <c r="G295" s="297"/>
    </row>
    <row r="296" spans="1:7" ht="15" customHeight="1">
      <c r="A296" s="272"/>
      <c r="B296" s="287" t="s">
        <v>223</v>
      </c>
      <c r="C296" s="207">
        <v>12</v>
      </c>
      <c r="D296" s="208" t="s">
        <v>393</v>
      </c>
      <c r="E296" s="520"/>
      <c r="F296" s="208" t="s">
        <v>349</v>
      </c>
      <c r="G296" s="521">
        <f>C296*E296</f>
        <v>0</v>
      </c>
    </row>
    <row r="297" spans="1:7">
      <c r="A297" s="272"/>
      <c r="B297" s="159" t="s">
        <v>521</v>
      </c>
      <c r="C297" s="211"/>
      <c r="D297" s="162"/>
      <c r="E297" s="211"/>
      <c r="F297" s="162"/>
      <c r="G297" s="297"/>
    </row>
    <row r="298" spans="1:7">
      <c r="B298" s="287" t="s">
        <v>28</v>
      </c>
      <c r="C298" s="310">
        <v>1</v>
      </c>
      <c r="D298" s="289" t="s">
        <v>393</v>
      </c>
      <c r="E298" s="520"/>
      <c r="F298" s="289" t="s">
        <v>349</v>
      </c>
      <c r="G298" s="521">
        <f>C298*E298</f>
        <v>0</v>
      </c>
    </row>
    <row r="299" spans="1:7" ht="9.9499999999999993" customHeight="1" thickBot="1">
      <c r="B299" s="163"/>
      <c r="C299" s="290"/>
      <c r="D299" s="160"/>
      <c r="E299" s="211"/>
      <c r="F299" s="160"/>
      <c r="G299" s="212"/>
    </row>
    <row r="300" spans="1:7" ht="9.9499999999999993" customHeight="1" thickTop="1">
      <c r="A300" s="272"/>
      <c r="B300" s="301"/>
      <c r="C300" s="302"/>
      <c r="D300" s="303"/>
      <c r="E300" s="304"/>
      <c r="F300" s="303"/>
      <c r="G300" s="305"/>
    </row>
    <row r="301" spans="1:7" ht="15" customHeight="1">
      <c r="A301" s="272"/>
      <c r="B301" s="253" t="s">
        <v>530</v>
      </c>
    </row>
    <row r="302" spans="1:7" ht="15" customHeight="1">
      <c r="A302" s="254"/>
      <c r="B302" s="206" t="s">
        <v>28</v>
      </c>
      <c r="C302" s="300">
        <v>1</v>
      </c>
      <c r="D302" s="208"/>
      <c r="E302" s="520">
        <f>G290+G292+G294+G296+G298</f>
        <v>0</v>
      </c>
      <c r="F302" s="208" t="s">
        <v>349</v>
      </c>
      <c r="G302" s="523">
        <f>C302*E302</f>
        <v>0</v>
      </c>
    </row>
    <row r="303" spans="1:7">
      <c r="A303" s="318"/>
      <c r="B303" s="159"/>
      <c r="C303" s="164"/>
      <c r="D303" s="164"/>
      <c r="F303" s="164"/>
    </row>
    <row r="304" spans="1:7" ht="25.5">
      <c r="A304" s="319" t="s">
        <v>6</v>
      </c>
      <c r="B304" s="215" t="s">
        <v>531</v>
      </c>
      <c r="C304" s="164"/>
      <c r="D304" s="164"/>
      <c r="F304" s="164"/>
    </row>
    <row r="305" spans="1:7" ht="102">
      <c r="A305" s="318"/>
      <c r="B305" s="218" t="s">
        <v>532</v>
      </c>
      <c r="C305" s="164"/>
      <c r="D305" s="164"/>
      <c r="F305" s="164"/>
    </row>
    <row r="306" spans="1:7" ht="38.25">
      <c r="A306" s="272"/>
      <c r="B306" s="215" t="s">
        <v>513</v>
      </c>
    </row>
    <row r="307" spans="1:7">
      <c r="A307" s="318"/>
      <c r="B307" s="218" t="s">
        <v>533</v>
      </c>
      <c r="C307" s="164"/>
      <c r="D307" s="164"/>
      <c r="F307" s="164"/>
    </row>
    <row r="308" spans="1:7" s="186" customFormat="1" ht="15" customHeight="1">
      <c r="A308" s="318"/>
      <c r="B308" s="206" t="s">
        <v>28</v>
      </c>
      <c r="C308" s="300">
        <v>3</v>
      </c>
      <c r="D308" s="208"/>
      <c r="E308" s="520"/>
      <c r="F308" s="208" t="s">
        <v>349</v>
      </c>
      <c r="G308" s="523">
        <f>C308*E308</f>
        <v>0</v>
      </c>
    </row>
    <row r="309" spans="1:7">
      <c r="B309" s="163"/>
      <c r="C309" s="249"/>
      <c r="D309" s="160"/>
      <c r="E309" s="211"/>
      <c r="F309" s="160"/>
      <c r="G309" s="212"/>
    </row>
    <row r="310" spans="1:7" ht="38.25">
      <c r="A310" s="205" t="s">
        <v>8</v>
      </c>
      <c r="B310" s="215" t="s">
        <v>534</v>
      </c>
      <c r="G310" s="160"/>
    </row>
    <row r="311" spans="1:7" ht="25.5">
      <c r="B311" s="218" t="s">
        <v>500</v>
      </c>
      <c r="G311" s="160"/>
    </row>
    <row r="312" spans="1:7" ht="15" customHeight="1">
      <c r="B312" s="235" t="s">
        <v>535</v>
      </c>
      <c r="G312" s="160"/>
    </row>
    <row r="313" spans="1:7" ht="78.75" customHeight="1">
      <c r="B313" s="218" t="s">
        <v>536</v>
      </c>
      <c r="G313" s="160"/>
    </row>
    <row r="314" spans="1:7">
      <c r="A314" s="272"/>
      <c r="B314" s="218" t="s">
        <v>537</v>
      </c>
      <c r="G314" s="160"/>
    </row>
    <row r="315" spans="1:7">
      <c r="A315" s="318"/>
      <c r="B315" s="218" t="s">
        <v>538</v>
      </c>
      <c r="D315" s="164"/>
      <c r="F315" s="164"/>
      <c r="G315" s="164"/>
    </row>
    <row r="316" spans="1:7" ht="25.5">
      <c r="B316" s="218" t="s">
        <v>505</v>
      </c>
      <c r="G316" s="160"/>
    </row>
    <row r="317" spans="1:7" ht="38.25">
      <c r="B317" s="218" t="s">
        <v>539</v>
      </c>
      <c r="G317" s="160"/>
    </row>
    <row r="318" spans="1:7" ht="27.75" customHeight="1">
      <c r="B318" s="292" t="s">
        <v>540</v>
      </c>
      <c r="G318" s="160"/>
    </row>
    <row r="319" spans="1:7" ht="63.75">
      <c r="A319" s="254"/>
      <c r="B319" s="215" t="s">
        <v>541</v>
      </c>
      <c r="D319" s="164"/>
      <c r="F319" s="164"/>
      <c r="G319" s="164"/>
    </row>
    <row r="320" spans="1:7">
      <c r="B320" s="218" t="s">
        <v>542</v>
      </c>
      <c r="G320" s="160"/>
    </row>
    <row r="321" spans="1:7">
      <c r="B321" s="215"/>
      <c r="C321" s="290"/>
      <c r="D321" s="160"/>
      <c r="E321" s="211"/>
      <c r="F321" s="160"/>
      <c r="G321" s="161"/>
    </row>
    <row r="322" spans="1:7" ht="15" customHeight="1">
      <c r="A322" s="158" t="s">
        <v>543</v>
      </c>
      <c r="B322" s="295" t="s">
        <v>544</v>
      </c>
      <c r="G322" s="160"/>
    </row>
    <row r="323" spans="1:7">
      <c r="A323" s="254"/>
      <c r="B323" s="159" t="s">
        <v>545</v>
      </c>
      <c r="C323" s="320"/>
      <c r="D323" s="164"/>
      <c r="E323" s="299"/>
      <c r="F323" s="164"/>
      <c r="G323" s="164"/>
    </row>
    <row r="324" spans="1:7" s="186" customFormat="1" ht="15" customHeight="1">
      <c r="A324" s="158"/>
      <c r="B324" s="206" t="s">
        <v>430</v>
      </c>
      <c r="C324" s="207">
        <v>1.5</v>
      </c>
      <c r="D324" s="208" t="s">
        <v>393</v>
      </c>
      <c r="E324" s="520"/>
      <c r="F324" s="208" t="s">
        <v>349</v>
      </c>
      <c r="G324" s="521">
        <f>C324*E324</f>
        <v>0</v>
      </c>
    </row>
    <row r="325" spans="1:7">
      <c r="A325" s="254"/>
      <c r="B325" s="159" t="s">
        <v>546</v>
      </c>
      <c r="C325" s="320"/>
      <c r="D325" s="164"/>
      <c r="E325" s="299"/>
      <c r="F325" s="164"/>
      <c r="G325" s="164"/>
    </row>
    <row r="326" spans="1:7" s="186" customFormat="1" ht="15" customHeight="1">
      <c r="A326" s="158"/>
      <c r="B326" s="206" t="s">
        <v>223</v>
      </c>
      <c r="C326" s="207">
        <v>7.2</v>
      </c>
      <c r="D326" s="208" t="s">
        <v>393</v>
      </c>
      <c r="E326" s="520"/>
      <c r="F326" s="208" t="s">
        <v>349</v>
      </c>
      <c r="G326" s="521">
        <f>C326*E326</f>
        <v>0</v>
      </c>
    </row>
    <row r="327" spans="1:7">
      <c r="A327" s="272"/>
      <c r="B327" s="159" t="s">
        <v>518</v>
      </c>
      <c r="C327" s="307"/>
      <c r="D327" s="160"/>
      <c r="E327" s="211"/>
      <c r="F327" s="160"/>
      <c r="G327" s="212"/>
    </row>
    <row r="328" spans="1:7" ht="15" customHeight="1">
      <c r="A328" s="272"/>
      <c r="B328" s="287" t="s">
        <v>238</v>
      </c>
      <c r="C328" s="308">
        <v>75</v>
      </c>
      <c r="D328" s="289" t="s">
        <v>393</v>
      </c>
      <c r="E328" s="520"/>
      <c r="F328" s="289" t="s">
        <v>349</v>
      </c>
      <c r="G328" s="521">
        <f>C328*E328</f>
        <v>0</v>
      </c>
    </row>
    <row r="329" spans="1:7" ht="25.5">
      <c r="A329" s="254"/>
      <c r="B329" s="159" t="s">
        <v>547</v>
      </c>
      <c r="D329" s="164"/>
      <c r="E329" s="299"/>
      <c r="F329" s="164"/>
      <c r="G329" s="164"/>
    </row>
    <row r="330" spans="1:7" s="186" customFormat="1" ht="15" customHeight="1">
      <c r="A330" s="158"/>
      <c r="B330" s="206" t="s">
        <v>27</v>
      </c>
      <c r="C330" s="209">
        <v>1.7</v>
      </c>
      <c r="D330" s="208" t="s">
        <v>393</v>
      </c>
      <c r="E330" s="520"/>
      <c r="F330" s="208" t="s">
        <v>349</v>
      </c>
      <c r="G330" s="521">
        <f>C330*E330</f>
        <v>0</v>
      </c>
    </row>
    <row r="331" spans="1:7" ht="25.5">
      <c r="A331" s="254"/>
      <c r="B331" s="321" t="s">
        <v>548</v>
      </c>
      <c r="D331" s="164"/>
      <c r="F331" s="164"/>
      <c r="G331" s="164"/>
    </row>
    <row r="332" spans="1:7" s="186" customFormat="1" ht="15" customHeight="1">
      <c r="A332" s="158"/>
      <c r="B332" s="206" t="s">
        <v>28</v>
      </c>
      <c r="C332" s="300">
        <v>1</v>
      </c>
      <c r="D332" s="208" t="s">
        <v>393</v>
      </c>
      <c r="E332" s="520"/>
      <c r="F332" s="208" t="s">
        <v>349</v>
      </c>
      <c r="G332" s="521">
        <f>C332*E332</f>
        <v>0</v>
      </c>
    </row>
    <row r="333" spans="1:7" s="327" customFormat="1" ht="9.9499999999999993" customHeight="1" thickBot="1">
      <c r="A333" s="158"/>
      <c r="B333" s="322"/>
      <c r="C333" s="323"/>
      <c r="D333" s="324"/>
      <c r="E333" s="325"/>
      <c r="F333" s="326"/>
      <c r="G333" s="324"/>
    </row>
    <row r="334" spans="1:7" ht="9.9499999999999993" customHeight="1">
      <c r="B334" s="218"/>
      <c r="G334" s="160"/>
    </row>
    <row r="335" spans="1:7" s="332" customFormat="1" ht="15" customHeight="1" thickBot="1">
      <c r="A335" s="158"/>
      <c r="B335" s="328" t="s">
        <v>402</v>
      </c>
      <c r="C335" s="329"/>
      <c r="D335" s="330"/>
      <c r="E335" s="528"/>
      <c r="F335" s="331" t="s">
        <v>349</v>
      </c>
      <c r="G335" s="527">
        <f>G324+G326+G328+G330+G332</f>
        <v>0</v>
      </c>
    </row>
    <row r="336" spans="1:7" ht="12.95" customHeight="1" thickTop="1">
      <c r="B336" s="301"/>
      <c r="C336" s="302"/>
      <c r="D336" s="303"/>
      <c r="E336" s="304"/>
      <c r="F336" s="303"/>
      <c r="G336" s="333"/>
    </row>
    <row r="337" spans="1:7" s="338" customFormat="1" ht="25.5">
      <c r="A337" s="334"/>
      <c r="B337" s="215" t="s">
        <v>549</v>
      </c>
      <c r="C337" s="335"/>
      <c r="D337" s="336"/>
      <c r="E337" s="337"/>
      <c r="F337" s="336"/>
      <c r="G337" s="335"/>
    </row>
    <row r="338" spans="1:7" s="186" customFormat="1" ht="15" customHeight="1">
      <c r="A338" s="254"/>
      <c r="B338" s="206" t="s">
        <v>28</v>
      </c>
      <c r="C338" s="300">
        <v>7</v>
      </c>
      <c r="D338" s="208" t="s">
        <v>393</v>
      </c>
      <c r="E338" s="520">
        <f>G335</f>
        <v>0</v>
      </c>
      <c r="F338" s="208" t="s">
        <v>349</v>
      </c>
      <c r="G338" s="529">
        <f>C338*E338</f>
        <v>0</v>
      </c>
    </row>
    <row r="339" spans="1:7">
      <c r="B339" s="215"/>
      <c r="C339" s="290"/>
      <c r="D339" s="160"/>
      <c r="E339" s="211"/>
      <c r="F339" s="160"/>
      <c r="G339" s="161"/>
    </row>
    <row r="340" spans="1:7" ht="15" customHeight="1">
      <c r="A340" s="158" t="s">
        <v>219</v>
      </c>
      <c r="B340" s="295" t="s">
        <v>550</v>
      </c>
      <c r="G340" s="160"/>
    </row>
    <row r="341" spans="1:7">
      <c r="A341" s="254"/>
      <c r="B341" s="159" t="s">
        <v>545</v>
      </c>
      <c r="C341" s="320"/>
      <c r="D341" s="164"/>
      <c r="E341" s="299"/>
      <c r="F341" s="164"/>
      <c r="G341" s="164"/>
    </row>
    <row r="342" spans="1:7" s="186" customFormat="1" ht="15" customHeight="1">
      <c r="A342" s="158"/>
      <c r="B342" s="206" t="s">
        <v>430</v>
      </c>
      <c r="C342" s="207">
        <v>2</v>
      </c>
      <c r="D342" s="208" t="s">
        <v>393</v>
      </c>
      <c r="E342" s="520"/>
      <c r="F342" s="208" t="s">
        <v>349</v>
      </c>
      <c r="G342" s="521">
        <f>C342*E342</f>
        <v>0</v>
      </c>
    </row>
    <row r="343" spans="1:7">
      <c r="A343" s="254"/>
      <c r="B343" s="159" t="s">
        <v>546</v>
      </c>
      <c r="C343" s="320"/>
      <c r="D343" s="164"/>
      <c r="E343" s="299"/>
      <c r="F343" s="164"/>
      <c r="G343" s="164"/>
    </row>
    <row r="344" spans="1:7" s="186" customFormat="1" ht="15" customHeight="1">
      <c r="A344" s="158"/>
      <c r="B344" s="206" t="s">
        <v>223</v>
      </c>
      <c r="C344" s="207">
        <v>10</v>
      </c>
      <c r="D344" s="208" t="s">
        <v>393</v>
      </c>
      <c r="E344" s="520"/>
      <c r="F344" s="208" t="s">
        <v>349</v>
      </c>
      <c r="G344" s="521">
        <f>C344*E344</f>
        <v>0</v>
      </c>
    </row>
    <row r="345" spans="1:7">
      <c r="A345" s="272"/>
      <c r="B345" s="159" t="s">
        <v>518</v>
      </c>
      <c r="C345" s="307"/>
      <c r="D345" s="160"/>
      <c r="E345" s="211"/>
      <c r="F345" s="160"/>
      <c r="G345" s="212"/>
    </row>
    <row r="346" spans="1:7" ht="15" customHeight="1">
      <c r="A346" s="272"/>
      <c r="B346" s="287" t="s">
        <v>238</v>
      </c>
      <c r="C346" s="308">
        <v>100</v>
      </c>
      <c r="D346" s="289" t="s">
        <v>393</v>
      </c>
      <c r="E346" s="520"/>
      <c r="F346" s="289" t="s">
        <v>349</v>
      </c>
      <c r="G346" s="521">
        <f>C346*E346</f>
        <v>0</v>
      </c>
    </row>
    <row r="347" spans="1:7" ht="25.5">
      <c r="A347" s="254"/>
      <c r="B347" s="159" t="s">
        <v>547</v>
      </c>
      <c r="D347" s="164"/>
      <c r="E347" s="299"/>
      <c r="F347" s="164"/>
      <c r="G347" s="164"/>
    </row>
    <row r="348" spans="1:7" s="186" customFormat="1" ht="15" customHeight="1">
      <c r="A348" s="158"/>
      <c r="B348" s="206" t="s">
        <v>27</v>
      </c>
      <c r="C348" s="209">
        <v>1.7</v>
      </c>
      <c r="D348" s="208" t="s">
        <v>393</v>
      </c>
      <c r="E348" s="520"/>
      <c r="F348" s="208" t="s">
        <v>349</v>
      </c>
      <c r="G348" s="521">
        <f>C348*E348</f>
        <v>0</v>
      </c>
    </row>
    <row r="349" spans="1:7" ht="25.5">
      <c r="A349" s="254"/>
      <c r="B349" s="321" t="s">
        <v>551</v>
      </c>
      <c r="D349" s="164"/>
      <c r="F349" s="164"/>
      <c r="G349" s="164"/>
    </row>
    <row r="350" spans="1:7" s="186" customFormat="1" ht="15" customHeight="1">
      <c r="A350" s="158"/>
      <c r="B350" s="206" t="s">
        <v>28</v>
      </c>
      <c r="C350" s="300">
        <v>1</v>
      </c>
      <c r="D350" s="208" t="s">
        <v>393</v>
      </c>
      <c r="E350" s="520"/>
      <c r="F350" s="208" t="s">
        <v>349</v>
      </c>
      <c r="G350" s="521">
        <f>C350*E350</f>
        <v>0</v>
      </c>
    </row>
    <row r="351" spans="1:7" s="327" customFormat="1" ht="9.9499999999999993" customHeight="1" thickBot="1">
      <c r="A351" s="158"/>
      <c r="B351" s="322"/>
      <c r="C351" s="323"/>
      <c r="D351" s="324"/>
      <c r="E351" s="325"/>
      <c r="F351" s="326"/>
      <c r="G351" s="324"/>
    </row>
    <row r="352" spans="1:7" ht="9.9499999999999993" customHeight="1">
      <c r="B352" s="218"/>
      <c r="G352" s="160"/>
    </row>
    <row r="353" spans="1:7" s="332" customFormat="1" ht="15" customHeight="1" thickBot="1">
      <c r="A353" s="158"/>
      <c r="B353" s="328" t="s">
        <v>402</v>
      </c>
      <c r="C353" s="329"/>
      <c r="D353" s="330"/>
      <c r="E353" s="528"/>
      <c r="F353" s="331" t="s">
        <v>349</v>
      </c>
      <c r="G353" s="527">
        <f>G342+G344+G346+G348+G350</f>
        <v>0</v>
      </c>
    </row>
    <row r="354" spans="1:7" ht="12.95" customHeight="1" thickTop="1">
      <c r="B354" s="301"/>
      <c r="C354" s="302"/>
      <c r="D354" s="303"/>
      <c r="E354" s="304"/>
      <c r="F354" s="303"/>
      <c r="G354" s="333"/>
    </row>
    <row r="355" spans="1:7" s="338" customFormat="1" ht="25.5">
      <c r="A355" s="334"/>
      <c r="B355" s="215" t="s">
        <v>552</v>
      </c>
      <c r="C355" s="335"/>
      <c r="D355" s="336"/>
      <c r="E355" s="337"/>
      <c r="F355" s="336"/>
      <c r="G355" s="335"/>
    </row>
    <row r="356" spans="1:7" s="186" customFormat="1" ht="15" customHeight="1">
      <c r="A356" s="254"/>
      <c r="B356" s="206" t="s">
        <v>28</v>
      </c>
      <c r="C356" s="300">
        <v>21</v>
      </c>
      <c r="D356" s="208" t="s">
        <v>393</v>
      </c>
      <c r="E356" s="520">
        <f>G353</f>
        <v>0</v>
      </c>
      <c r="F356" s="208" t="s">
        <v>349</v>
      </c>
      <c r="G356" s="521">
        <f>C356*E356</f>
        <v>0</v>
      </c>
    </row>
    <row r="357" spans="1:7" s="186" customFormat="1" ht="15" customHeight="1">
      <c r="A357" s="254"/>
      <c r="B357" s="185"/>
      <c r="C357" s="312"/>
      <c r="D357" s="162"/>
      <c r="E357" s="211"/>
      <c r="F357" s="162"/>
      <c r="G357" s="184"/>
    </row>
    <row r="358" spans="1:7" ht="39.75" customHeight="1">
      <c r="A358" s="205" t="s">
        <v>553</v>
      </c>
      <c r="B358" s="714" t="s">
        <v>554</v>
      </c>
      <c r="C358" s="715"/>
      <c r="G358" s="160"/>
    </row>
    <row r="359" spans="1:7">
      <c r="A359" s="254"/>
      <c r="B359" s="159" t="s">
        <v>545</v>
      </c>
      <c r="C359" s="320"/>
      <c r="D359" s="164"/>
      <c r="E359" s="299"/>
      <c r="F359" s="164"/>
      <c r="G359" s="164"/>
    </row>
    <row r="360" spans="1:7" s="186" customFormat="1" ht="15" customHeight="1">
      <c r="A360" s="158"/>
      <c r="B360" s="206" t="s">
        <v>430</v>
      </c>
      <c r="C360" s="207">
        <v>0.5</v>
      </c>
      <c r="D360" s="208" t="s">
        <v>393</v>
      </c>
      <c r="E360" s="520"/>
      <c r="F360" s="208" t="s">
        <v>349</v>
      </c>
      <c r="G360" s="521">
        <f>C360*E360</f>
        <v>0</v>
      </c>
    </row>
    <row r="361" spans="1:7">
      <c r="A361" s="254"/>
      <c r="B361" s="159" t="s">
        <v>546</v>
      </c>
      <c r="C361" s="320"/>
      <c r="D361" s="164"/>
      <c r="E361" s="299"/>
      <c r="F361" s="164"/>
      <c r="G361" s="164"/>
    </row>
    <row r="362" spans="1:7" s="186" customFormat="1" ht="15" customHeight="1">
      <c r="A362" s="158"/>
      <c r="B362" s="206" t="s">
        <v>223</v>
      </c>
      <c r="C362" s="207">
        <v>5</v>
      </c>
      <c r="D362" s="208" t="s">
        <v>393</v>
      </c>
      <c r="E362" s="520"/>
      <c r="F362" s="208" t="s">
        <v>349</v>
      </c>
      <c r="G362" s="521">
        <f>C362*E362</f>
        <v>0</v>
      </c>
    </row>
    <row r="363" spans="1:7">
      <c r="A363" s="272"/>
      <c r="B363" s="159" t="s">
        <v>518</v>
      </c>
      <c r="C363" s="307"/>
      <c r="D363" s="160"/>
      <c r="E363" s="211"/>
      <c r="F363" s="160"/>
      <c r="G363" s="212"/>
    </row>
    <row r="364" spans="1:7" ht="15" customHeight="1">
      <c r="A364" s="272"/>
      <c r="B364" s="287" t="s">
        <v>238</v>
      </c>
      <c r="C364" s="308">
        <v>25</v>
      </c>
      <c r="D364" s="289" t="s">
        <v>393</v>
      </c>
      <c r="E364" s="520"/>
      <c r="F364" s="289" t="s">
        <v>349</v>
      </c>
      <c r="G364" s="521">
        <f>C364*E364</f>
        <v>0</v>
      </c>
    </row>
    <row r="365" spans="1:7" ht="25.5">
      <c r="A365" s="254"/>
      <c r="B365" s="321" t="s">
        <v>555</v>
      </c>
      <c r="D365" s="164"/>
      <c r="F365" s="164"/>
      <c r="G365" s="164"/>
    </row>
    <row r="366" spans="1:7" s="186" customFormat="1" ht="15" customHeight="1">
      <c r="A366" s="158"/>
      <c r="B366" s="206" t="s">
        <v>28</v>
      </c>
      <c r="C366" s="300">
        <v>2</v>
      </c>
      <c r="D366" s="208" t="s">
        <v>393</v>
      </c>
      <c r="E366" s="520"/>
      <c r="F366" s="208" t="s">
        <v>349</v>
      </c>
      <c r="G366" s="521">
        <f>C366*E366</f>
        <v>0</v>
      </c>
    </row>
    <row r="367" spans="1:7" s="327" customFormat="1" ht="9.9499999999999993" customHeight="1" thickBot="1">
      <c r="A367" s="158"/>
      <c r="B367" s="322"/>
      <c r="C367" s="323"/>
      <c r="D367" s="324"/>
      <c r="E367" s="325"/>
      <c r="F367" s="326"/>
      <c r="G367" s="324"/>
    </row>
    <row r="368" spans="1:7" ht="9.9499999999999993" customHeight="1">
      <c r="B368" s="218"/>
      <c r="G368" s="160"/>
    </row>
    <row r="369" spans="1:7" s="332" customFormat="1" ht="15" customHeight="1" thickBot="1">
      <c r="A369" s="158"/>
      <c r="B369" s="328" t="s">
        <v>402</v>
      </c>
      <c r="C369" s="329"/>
      <c r="D369" s="330"/>
      <c r="E369" s="528"/>
      <c r="F369" s="331" t="s">
        <v>349</v>
      </c>
      <c r="G369" s="527">
        <f>G360+G362+G364+G366</f>
        <v>0</v>
      </c>
    </row>
    <row r="370" spans="1:7" ht="12.95" customHeight="1" thickTop="1">
      <c r="B370" s="301"/>
      <c r="C370" s="302"/>
      <c r="D370" s="303"/>
      <c r="E370" s="304"/>
      <c r="F370" s="303"/>
      <c r="G370" s="333"/>
    </row>
    <row r="371" spans="1:7" s="338" customFormat="1" ht="25.5">
      <c r="A371" s="334"/>
      <c r="B371" s="215" t="s">
        <v>556</v>
      </c>
      <c r="C371" s="335"/>
      <c r="D371" s="336"/>
      <c r="E371" s="337"/>
      <c r="F371" s="336"/>
      <c r="G371" s="335"/>
    </row>
    <row r="372" spans="1:7" s="186" customFormat="1" ht="15" customHeight="1">
      <c r="A372" s="254"/>
      <c r="B372" s="206" t="s">
        <v>28</v>
      </c>
      <c r="C372" s="300">
        <v>14</v>
      </c>
      <c r="D372" s="208" t="s">
        <v>393</v>
      </c>
      <c r="E372" s="520"/>
      <c r="F372" s="208" t="s">
        <v>349</v>
      </c>
      <c r="G372" s="521">
        <f>C372*E372</f>
        <v>0</v>
      </c>
    </row>
    <row r="373" spans="1:7" s="327" customFormat="1">
      <c r="A373" s="158"/>
      <c r="B373" s="321"/>
      <c r="C373" s="339"/>
      <c r="E373" s="340"/>
      <c r="G373" s="341"/>
    </row>
    <row r="374" spans="1:7" ht="25.5">
      <c r="A374" s="205" t="s">
        <v>10</v>
      </c>
      <c r="B374" s="215" t="s">
        <v>557</v>
      </c>
      <c r="G374" s="160"/>
    </row>
    <row r="375" spans="1:7" ht="51">
      <c r="B375" s="218" t="s">
        <v>558</v>
      </c>
      <c r="G375" s="160"/>
    </row>
    <row r="376" spans="1:7" ht="51">
      <c r="B376" s="218" t="s">
        <v>559</v>
      </c>
      <c r="G376" s="160"/>
    </row>
    <row r="377" spans="1:7" ht="25.5">
      <c r="B377" s="218" t="s">
        <v>560</v>
      </c>
      <c r="G377" s="160"/>
    </row>
    <row r="378" spans="1:7" ht="25.5">
      <c r="B378" s="218" t="s">
        <v>561</v>
      </c>
      <c r="G378" s="160"/>
    </row>
    <row r="379" spans="1:7" ht="25.5">
      <c r="B379" s="218" t="s">
        <v>505</v>
      </c>
      <c r="G379" s="160"/>
    </row>
    <row r="380" spans="1:7" ht="63.75">
      <c r="B380" s="218" t="s">
        <v>562</v>
      </c>
      <c r="C380" s="249"/>
      <c r="D380" s="164"/>
      <c r="F380" s="164"/>
      <c r="G380" s="164"/>
    </row>
    <row r="381" spans="1:7" ht="89.25">
      <c r="B381" s="218" t="s">
        <v>563</v>
      </c>
      <c r="G381" s="160"/>
    </row>
    <row r="382" spans="1:7" ht="38.25">
      <c r="A382" s="254"/>
      <c r="B382" s="253" t="s">
        <v>564</v>
      </c>
      <c r="D382" s="164"/>
      <c r="F382" s="164"/>
      <c r="G382" s="164"/>
    </row>
    <row r="383" spans="1:7">
      <c r="B383" s="159" t="s">
        <v>565</v>
      </c>
      <c r="G383" s="160"/>
    </row>
    <row r="384" spans="1:7" ht="15" customHeight="1">
      <c r="B384" s="159"/>
      <c r="G384" s="160"/>
    </row>
    <row r="385" spans="1:7">
      <c r="A385" s="158" t="s">
        <v>566</v>
      </c>
      <c r="B385" s="295" t="s">
        <v>567</v>
      </c>
      <c r="G385" s="160"/>
    </row>
    <row r="386" spans="1:7">
      <c r="B386" s="295" t="s">
        <v>568</v>
      </c>
      <c r="G386" s="160"/>
    </row>
    <row r="387" spans="1:7">
      <c r="B387" s="159" t="s">
        <v>569</v>
      </c>
      <c r="C387" s="249"/>
      <c r="D387" s="160"/>
      <c r="E387" s="211"/>
      <c r="F387" s="160"/>
      <c r="G387" s="161"/>
    </row>
    <row r="388" spans="1:7" ht="15" customHeight="1">
      <c r="B388" s="287" t="s">
        <v>430</v>
      </c>
      <c r="C388" s="207">
        <v>1.1000000000000001</v>
      </c>
      <c r="D388" s="208" t="s">
        <v>393</v>
      </c>
      <c r="E388" s="520"/>
      <c r="F388" s="208" t="s">
        <v>349</v>
      </c>
      <c r="G388" s="521">
        <f>C388*E388</f>
        <v>0</v>
      </c>
    </row>
    <row r="389" spans="1:7">
      <c r="B389" s="159" t="s">
        <v>570</v>
      </c>
      <c r="C389" s="299"/>
      <c r="D389" s="162"/>
      <c r="E389" s="211"/>
      <c r="F389" s="162"/>
      <c r="G389" s="184"/>
    </row>
    <row r="390" spans="1:7" ht="15" customHeight="1">
      <c r="B390" s="287" t="s">
        <v>223</v>
      </c>
      <c r="C390" s="207">
        <v>12</v>
      </c>
      <c r="D390" s="208" t="s">
        <v>393</v>
      </c>
      <c r="E390" s="520"/>
      <c r="F390" s="208" t="s">
        <v>349</v>
      </c>
      <c r="G390" s="521">
        <f>C390*E390</f>
        <v>0</v>
      </c>
    </row>
    <row r="391" spans="1:7">
      <c r="A391" s="272"/>
      <c r="B391" s="159" t="s">
        <v>518</v>
      </c>
      <c r="C391" s="296"/>
      <c r="D391" s="162"/>
      <c r="E391" s="211"/>
      <c r="F391" s="162"/>
      <c r="G391" s="297"/>
    </row>
    <row r="392" spans="1:7" ht="15" customHeight="1">
      <c r="A392" s="272"/>
      <c r="B392" s="287" t="s">
        <v>238</v>
      </c>
      <c r="C392" s="298">
        <v>55</v>
      </c>
      <c r="D392" s="208" t="s">
        <v>393</v>
      </c>
      <c r="E392" s="520"/>
      <c r="F392" s="208" t="s">
        <v>349</v>
      </c>
      <c r="G392" s="521">
        <f>C392*E392</f>
        <v>0</v>
      </c>
    </row>
    <row r="393" spans="1:7">
      <c r="B393" s="159" t="s">
        <v>520</v>
      </c>
      <c r="C393" s="299"/>
      <c r="D393" s="162"/>
      <c r="E393" s="211"/>
      <c r="F393" s="162"/>
      <c r="G393" s="184"/>
    </row>
    <row r="394" spans="1:7" ht="15" customHeight="1">
      <c r="B394" s="287" t="s">
        <v>223</v>
      </c>
      <c r="C394" s="207">
        <v>5</v>
      </c>
      <c r="D394" s="208" t="s">
        <v>393</v>
      </c>
      <c r="E394" s="520"/>
      <c r="F394" s="208" t="s">
        <v>349</v>
      </c>
      <c r="G394" s="521">
        <f>C394*E394</f>
        <v>0</v>
      </c>
    </row>
    <row r="395" spans="1:7" ht="25.5">
      <c r="B395" s="159" t="s">
        <v>571</v>
      </c>
      <c r="C395" s="211"/>
      <c r="D395" s="162"/>
      <c r="E395" s="211"/>
      <c r="F395" s="162"/>
      <c r="G395" s="184"/>
    </row>
    <row r="396" spans="1:7" ht="15" customHeight="1">
      <c r="B396" s="287" t="s">
        <v>28</v>
      </c>
      <c r="C396" s="208">
        <v>7</v>
      </c>
      <c r="D396" s="208" t="s">
        <v>393</v>
      </c>
      <c r="E396" s="520"/>
      <c r="F396" s="208" t="s">
        <v>349</v>
      </c>
      <c r="G396" s="521">
        <f>C396*E396</f>
        <v>0</v>
      </c>
    </row>
    <row r="397" spans="1:7" ht="10.5" customHeight="1" thickBot="1">
      <c r="A397" s="254"/>
      <c r="B397" s="342"/>
      <c r="C397" s="343"/>
      <c r="D397" s="344"/>
      <c r="E397" s="343"/>
      <c r="F397" s="344"/>
      <c r="G397" s="344"/>
    </row>
    <row r="398" spans="1:7" ht="13.5" thickTop="1">
      <c r="B398" s="253" t="s">
        <v>572</v>
      </c>
      <c r="C398" s="162"/>
      <c r="D398" s="184"/>
      <c r="F398" s="184"/>
      <c r="G398" s="162"/>
    </row>
    <row r="399" spans="1:7" ht="15" customHeight="1">
      <c r="B399" s="287" t="s">
        <v>29</v>
      </c>
      <c r="C399" s="300">
        <v>2</v>
      </c>
      <c r="D399" s="208" t="s">
        <v>393</v>
      </c>
      <c r="E399" s="520">
        <f>G388+G390+G392+G394+G396</f>
        <v>0</v>
      </c>
      <c r="F399" s="208" t="s">
        <v>349</v>
      </c>
      <c r="G399" s="521">
        <f>C399*E399</f>
        <v>0</v>
      </c>
    </row>
    <row r="400" spans="1:7" ht="15" customHeight="1">
      <c r="B400" s="159"/>
      <c r="G400" s="160"/>
    </row>
    <row r="401" spans="1:7">
      <c r="A401" s="158" t="s">
        <v>247</v>
      </c>
      <c r="B401" s="295" t="s">
        <v>573</v>
      </c>
      <c r="G401" s="160"/>
    </row>
    <row r="402" spans="1:7">
      <c r="B402" s="295" t="s">
        <v>574</v>
      </c>
      <c r="G402" s="160"/>
    </row>
    <row r="403" spans="1:7" ht="10.5" customHeight="1">
      <c r="B403" s="295"/>
      <c r="G403" s="160"/>
    </row>
    <row r="404" spans="1:7">
      <c r="B404" s="159" t="s">
        <v>569</v>
      </c>
      <c r="C404" s="249"/>
      <c r="D404" s="160"/>
      <c r="E404" s="211"/>
      <c r="F404" s="160"/>
      <c r="G404" s="161"/>
    </row>
    <row r="405" spans="1:7" ht="15" customHeight="1">
      <c r="B405" s="287" t="s">
        <v>430</v>
      </c>
      <c r="C405" s="207">
        <v>1.75</v>
      </c>
      <c r="D405" s="208" t="s">
        <v>393</v>
      </c>
      <c r="E405" s="520"/>
      <c r="F405" s="208" t="s">
        <v>349</v>
      </c>
      <c r="G405" s="521">
        <f>C405*E405</f>
        <v>0</v>
      </c>
    </row>
    <row r="406" spans="1:7">
      <c r="B406" s="159" t="s">
        <v>570</v>
      </c>
      <c r="C406" s="299"/>
      <c r="D406" s="162"/>
      <c r="E406" s="211"/>
      <c r="F406" s="162"/>
      <c r="G406" s="184"/>
    </row>
    <row r="407" spans="1:7" ht="15" customHeight="1">
      <c r="B407" s="287" t="s">
        <v>223</v>
      </c>
      <c r="C407" s="207">
        <v>16</v>
      </c>
      <c r="D407" s="208" t="s">
        <v>393</v>
      </c>
      <c r="E407" s="520"/>
      <c r="F407" s="208" t="s">
        <v>349</v>
      </c>
      <c r="G407" s="521">
        <f>C407*E407</f>
        <v>0</v>
      </c>
    </row>
    <row r="408" spans="1:7">
      <c r="A408" s="272"/>
      <c r="B408" s="159" t="s">
        <v>518</v>
      </c>
      <c r="C408" s="296"/>
      <c r="D408" s="162"/>
      <c r="E408" s="211"/>
      <c r="F408" s="162"/>
      <c r="G408" s="297"/>
    </row>
    <row r="409" spans="1:7" ht="15" customHeight="1">
      <c r="A409" s="272"/>
      <c r="B409" s="287" t="s">
        <v>238</v>
      </c>
      <c r="C409" s="298">
        <v>90</v>
      </c>
      <c r="D409" s="208" t="s">
        <v>393</v>
      </c>
      <c r="E409" s="520"/>
      <c r="F409" s="208" t="s">
        <v>349</v>
      </c>
      <c r="G409" s="521">
        <f>C409*E409</f>
        <v>0</v>
      </c>
    </row>
    <row r="410" spans="1:7">
      <c r="B410" s="159" t="s">
        <v>520</v>
      </c>
      <c r="C410" s="299"/>
      <c r="D410" s="162"/>
      <c r="E410" s="211"/>
      <c r="F410" s="162"/>
      <c r="G410" s="184"/>
    </row>
    <row r="411" spans="1:7" ht="15" customHeight="1">
      <c r="B411" s="287" t="s">
        <v>223</v>
      </c>
      <c r="C411" s="207">
        <v>7</v>
      </c>
      <c r="D411" s="208" t="s">
        <v>393</v>
      </c>
      <c r="E411" s="520"/>
      <c r="F411" s="208" t="s">
        <v>349</v>
      </c>
      <c r="G411" s="521">
        <f>C411*E411</f>
        <v>0</v>
      </c>
    </row>
    <row r="412" spans="1:7" ht="25.5">
      <c r="B412" s="159" t="s">
        <v>571</v>
      </c>
      <c r="C412" s="211"/>
      <c r="D412" s="162"/>
      <c r="E412" s="211"/>
      <c r="F412" s="162"/>
      <c r="G412" s="184"/>
    </row>
    <row r="413" spans="1:7" ht="15" customHeight="1">
      <c r="B413" s="287" t="s">
        <v>28</v>
      </c>
      <c r="C413" s="208">
        <v>11</v>
      </c>
      <c r="D413" s="208" t="s">
        <v>393</v>
      </c>
      <c r="E413" s="520"/>
      <c r="F413" s="208" t="s">
        <v>349</v>
      </c>
      <c r="G413" s="521">
        <f>C413*E413</f>
        <v>0</v>
      </c>
    </row>
    <row r="414" spans="1:7" ht="13.5" thickBot="1">
      <c r="A414" s="254"/>
      <c r="B414" s="342"/>
      <c r="C414" s="345"/>
      <c r="D414" s="342"/>
      <c r="E414" s="343"/>
      <c r="F414" s="342"/>
      <c r="G414" s="342"/>
    </row>
    <row r="415" spans="1:7" ht="13.5" thickTop="1">
      <c r="B415" s="253" t="s">
        <v>572</v>
      </c>
      <c r="G415" s="160"/>
    </row>
    <row r="416" spans="1:7" ht="15" customHeight="1">
      <c r="B416" s="206" t="s">
        <v>29</v>
      </c>
      <c r="C416" s="300">
        <v>2</v>
      </c>
      <c r="D416" s="208" t="s">
        <v>393</v>
      </c>
      <c r="E416" s="520">
        <f>G405+G407+G409+G411+G413</f>
        <v>0</v>
      </c>
      <c r="F416" s="208" t="s">
        <v>349</v>
      </c>
      <c r="G416" s="521">
        <f>C416*E416</f>
        <v>0</v>
      </c>
    </row>
    <row r="417" spans="1:7">
      <c r="A417" s="318"/>
      <c r="B417" s="159"/>
      <c r="C417" s="164"/>
      <c r="D417" s="164"/>
      <c r="F417" s="164"/>
    </row>
    <row r="418" spans="1:7" ht="76.5">
      <c r="A418" s="252" t="s">
        <v>13</v>
      </c>
      <c r="B418" s="215" t="s">
        <v>575</v>
      </c>
      <c r="G418" s="160"/>
    </row>
    <row r="419" spans="1:7" ht="38.25">
      <c r="A419" s="272"/>
      <c r="B419" s="218" t="s">
        <v>576</v>
      </c>
      <c r="G419" s="160"/>
    </row>
    <row r="420" spans="1:7">
      <c r="A420" s="272"/>
      <c r="B420" s="159" t="s">
        <v>577</v>
      </c>
      <c r="G420" s="160"/>
    </row>
    <row r="421" spans="1:7" ht="15" customHeight="1">
      <c r="B421" s="206" t="s">
        <v>223</v>
      </c>
      <c r="C421" s="209">
        <v>10</v>
      </c>
      <c r="D421" s="208" t="s">
        <v>393</v>
      </c>
      <c r="E421" s="520"/>
      <c r="F421" s="208" t="s">
        <v>349</v>
      </c>
      <c r="G421" s="529">
        <f>C421*E421</f>
        <v>0</v>
      </c>
    </row>
    <row r="422" spans="1:7" ht="15" customHeight="1">
      <c r="A422" s="318"/>
      <c r="B422" s="159"/>
      <c r="C422" s="164"/>
      <c r="D422" s="164"/>
      <c r="F422" s="164"/>
    </row>
    <row r="423" spans="1:7" ht="191.25">
      <c r="A423" s="252" t="s">
        <v>14</v>
      </c>
      <c r="B423" s="218" t="s">
        <v>578</v>
      </c>
      <c r="G423" s="160"/>
    </row>
    <row r="424" spans="1:7">
      <c r="A424" s="272"/>
      <c r="B424" s="159" t="s">
        <v>579</v>
      </c>
      <c r="G424" s="160"/>
    </row>
    <row r="425" spans="1:7" ht="14.25">
      <c r="B425" s="287" t="s">
        <v>223</v>
      </c>
      <c r="C425" s="288">
        <v>28</v>
      </c>
      <c r="D425" s="289" t="s">
        <v>393</v>
      </c>
      <c r="E425" s="520"/>
      <c r="F425" s="289" t="s">
        <v>349</v>
      </c>
      <c r="G425" s="525">
        <f>C425*E425</f>
        <v>0</v>
      </c>
    </row>
    <row r="426" spans="1:7" ht="15" customHeight="1">
      <c r="A426" s="318"/>
      <c r="B426" s="159"/>
      <c r="C426" s="164"/>
      <c r="D426" s="164"/>
      <c r="F426" s="164"/>
    </row>
    <row r="427" spans="1:7" ht="38.25">
      <c r="A427" s="252" t="s">
        <v>15</v>
      </c>
      <c r="B427" s="159" t="s">
        <v>580</v>
      </c>
      <c r="G427" s="160"/>
    </row>
    <row r="428" spans="1:7" ht="141.75" customHeight="1">
      <c r="A428" s="272"/>
      <c r="B428" s="218" t="s">
        <v>581</v>
      </c>
      <c r="G428" s="160"/>
    </row>
    <row r="429" spans="1:7">
      <c r="A429" s="272"/>
      <c r="B429" s="159" t="s">
        <v>582</v>
      </c>
      <c r="G429" s="160"/>
    </row>
    <row r="430" spans="1:7" s="186" customFormat="1" ht="15" customHeight="1">
      <c r="A430" s="158"/>
      <c r="B430" s="206" t="s">
        <v>27</v>
      </c>
      <c r="C430" s="209">
        <v>10</v>
      </c>
      <c r="D430" s="208" t="s">
        <v>393</v>
      </c>
      <c r="E430" s="520"/>
      <c r="F430" s="208" t="s">
        <v>349</v>
      </c>
      <c r="G430" s="529">
        <f>C430*E430</f>
        <v>0</v>
      </c>
    </row>
    <row r="431" spans="1:7" ht="15" customHeight="1">
      <c r="A431" s="318"/>
      <c r="B431" s="159"/>
      <c r="C431" s="164"/>
      <c r="D431" s="164"/>
      <c r="F431" s="164"/>
    </row>
    <row r="432" spans="1:7" ht="25.5">
      <c r="A432" s="252" t="s">
        <v>16</v>
      </c>
      <c r="B432" s="253" t="s">
        <v>583</v>
      </c>
      <c r="G432" s="160"/>
    </row>
    <row r="433" spans="1:7" ht="114.75" customHeight="1">
      <c r="A433" s="272"/>
      <c r="B433" s="159" t="s">
        <v>584</v>
      </c>
      <c r="G433" s="160"/>
    </row>
    <row r="434" spans="1:7" ht="78.75" customHeight="1">
      <c r="A434" s="272"/>
      <c r="B434" s="159" t="s">
        <v>585</v>
      </c>
      <c r="G434" s="160"/>
    </row>
    <row r="435" spans="1:7" s="186" customFormat="1" ht="14.25">
      <c r="A435" s="158"/>
      <c r="B435" s="206" t="s">
        <v>223</v>
      </c>
      <c r="C435" s="209">
        <v>40</v>
      </c>
      <c r="D435" s="208" t="s">
        <v>393</v>
      </c>
      <c r="E435" s="520"/>
      <c r="F435" s="208" t="s">
        <v>349</v>
      </c>
      <c r="G435" s="529">
        <f>C435*E435</f>
        <v>0</v>
      </c>
    </row>
    <row r="436" spans="1:7" ht="15" customHeight="1">
      <c r="A436" s="318"/>
      <c r="B436" s="159"/>
      <c r="C436" s="164"/>
      <c r="D436" s="164"/>
      <c r="F436" s="164"/>
    </row>
    <row r="437" spans="1:7" ht="25.5">
      <c r="A437" s="252" t="s">
        <v>39</v>
      </c>
      <c r="B437" s="253" t="s">
        <v>586</v>
      </c>
      <c r="G437" s="160"/>
    </row>
    <row r="438" spans="1:7" ht="117.75" customHeight="1">
      <c r="A438" s="272"/>
      <c r="B438" s="159" t="s">
        <v>587</v>
      </c>
      <c r="G438" s="160"/>
    </row>
    <row r="439" spans="1:7">
      <c r="A439" s="272"/>
      <c r="B439" s="159" t="s">
        <v>588</v>
      </c>
      <c r="G439" s="160"/>
    </row>
    <row r="440" spans="1:7" s="186" customFormat="1" ht="14.25">
      <c r="A440" s="158"/>
      <c r="B440" s="206" t="s">
        <v>223</v>
      </c>
      <c r="C440" s="209">
        <v>20</v>
      </c>
      <c r="D440" s="208" t="s">
        <v>393</v>
      </c>
      <c r="E440" s="520"/>
      <c r="F440" s="208" t="s">
        <v>349</v>
      </c>
      <c r="G440" s="529">
        <f>C440*E440</f>
        <v>0</v>
      </c>
    </row>
    <row r="441" spans="1:7" ht="15" customHeight="1">
      <c r="B441" s="163"/>
      <c r="C441" s="249"/>
      <c r="D441" s="160"/>
      <c r="E441" s="211"/>
      <c r="F441" s="160"/>
      <c r="G441" s="161"/>
    </row>
    <row r="442" spans="1:7" ht="38.25">
      <c r="A442" s="252" t="s">
        <v>484</v>
      </c>
      <c r="B442" s="215" t="s">
        <v>589</v>
      </c>
      <c r="G442" s="160"/>
    </row>
    <row r="443" spans="1:7" ht="216.75">
      <c r="A443" s="272"/>
      <c r="B443" s="218" t="s">
        <v>590</v>
      </c>
      <c r="G443" s="160"/>
    </row>
    <row r="444" spans="1:7" ht="17.25" customHeight="1">
      <c r="A444" s="272"/>
      <c r="B444" s="159" t="s">
        <v>591</v>
      </c>
      <c r="G444" s="160"/>
    </row>
    <row r="445" spans="1:7" s="186" customFormat="1" ht="15" customHeight="1">
      <c r="A445" s="158"/>
      <c r="B445" s="206" t="s">
        <v>223</v>
      </c>
      <c r="C445" s="209">
        <v>120</v>
      </c>
      <c r="D445" s="208" t="s">
        <v>393</v>
      </c>
      <c r="E445" s="520"/>
      <c r="F445" s="208" t="s">
        <v>349</v>
      </c>
      <c r="G445" s="529">
        <f>C445*E445</f>
        <v>0</v>
      </c>
    </row>
    <row r="446" spans="1:7" ht="15" customHeight="1">
      <c r="B446" s="163"/>
      <c r="C446" s="249"/>
      <c r="D446" s="160"/>
      <c r="E446" s="211"/>
      <c r="F446" s="160"/>
      <c r="G446" s="161"/>
    </row>
    <row r="447" spans="1:7" ht="27" customHeight="1">
      <c r="A447" s="252" t="s">
        <v>592</v>
      </c>
      <c r="B447" s="215" t="s">
        <v>593</v>
      </c>
      <c r="G447" s="160"/>
    </row>
    <row r="448" spans="1:7" ht="89.25">
      <c r="A448" s="272"/>
      <c r="B448" s="218" t="s">
        <v>594</v>
      </c>
      <c r="G448" s="160"/>
    </row>
    <row r="449" spans="1:7" ht="102.75" customHeight="1">
      <c r="A449" s="272"/>
      <c r="B449" s="218" t="s">
        <v>595</v>
      </c>
      <c r="G449" s="160"/>
    </row>
    <row r="450" spans="1:7" ht="17.25" customHeight="1">
      <c r="A450" s="272"/>
      <c r="B450" s="218" t="s">
        <v>596</v>
      </c>
      <c r="G450" s="160"/>
    </row>
    <row r="451" spans="1:7" s="186" customFormat="1" ht="15" customHeight="1">
      <c r="A451" s="158"/>
      <c r="B451" s="206" t="s">
        <v>402</v>
      </c>
      <c r="C451" s="209">
        <v>1</v>
      </c>
      <c r="D451" s="208" t="s">
        <v>393</v>
      </c>
      <c r="E451" s="520"/>
      <c r="F451" s="208" t="s">
        <v>349</v>
      </c>
      <c r="G451" s="529">
        <f>C451*E451</f>
        <v>0</v>
      </c>
    </row>
    <row r="452" spans="1:7" ht="15" customHeight="1">
      <c r="B452" s="185"/>
      <c r="C452" s="221"/>
      <c r="D452" s="162"/>
      <c r="E452" s="211"/>
      <c r="F452" s="162"/>
      <c r="G452" s="222"/>
    </row>
    <row r="453" spans="1:7" ht="15" customHeight="1" thickBot="1">
      <c r="B453" s="163"/>
      <c r="C453" s="216"/>
      <c r="D453" s="160"/>
      <c r="E453" s="211"/>
      <c r="F453" s="160"/>
      <c r="G453" s="212"/>
    </row>
    <row r="454" spans="1:7" ht="15" customHeight="1" thickTop="1">
      <c r="B454" s="230"/>
      <c r="C454" s="231"/>
      <c r="D454" s="232"/>
      <c r="E454" s="233"/>
      <c r="F454" s="232"/>
      <c r="G454" s="234"/>
    </row>
    <row r="455" spans="1:7" ht="15" customHeight="1">
      <c r="B455" s="235"/>
      <c r="C455" s="236"/>
      <c r="D455" s="237"/>
      <c r="E455" s="238"/>
      <c r="F455" s="237"/>
      <c r="G455" s="239"/>
    </row>
    <row r="456" spans="1:7" ht="24.95" customHeight="1">
      <c r="B456" s="240" t="s">
        <v>597</v>
      </c>
      <c r="C456" s="241" t="s">
        <v>143</v>
      </c>
      <c r="D456" s="227" t="s">
        <v>143</v>
      </c>
      <c r="E456" s="242" t="s">
        <v>413</v>
      </c>
      <c r="F456" s="208" t="s">
        <v>349</v>
      </c>
      <c r="G456" s="523">
        <f>G194+G200+G234+G251+G268+G285+G302+G308+G28+G338+G356+G372+G399+G416+G421+G425+G430+G435+G440+G445+G451</f>
        <v>0</v>
      </c>
    </row>
    <row r="457" spans="1:7" ht="13.5" thickBot="1">
      <c r="B457" s="346"/>
      <c r="C457" s="245"/>
      <c r="D457" s="347"/>
      <c r="E457" s="348"/>
      <c r="F457" s="347"/>
      <c r="G457" s="349"/>
    </row>
    <row r="458" spans="1:7" s="186" customFormat="1" ht="24.95" customHeight="1" thickTop="1" thickBot="1">
      <c r="A458" s="183" t="s">
        <v>598</v>
      </c>
      <c r="B458" s="707" t="s">
        <v>599</v>
      </c>
      <c r="C458" s="708"/>
      <c r="D458" s="184"/>
      <c r="E458" s="162"/>
      <c r="F458" s="184"/>
      <c r="G458" s="185"/>
    </row>
    <row r="459" spans="1:7" ht="15" customHeight="1">
      <c r="A459" s="214"/>
      <c r="B459" s="350"/>
    </row>
    <row r="460" spans="1:7" ht="51">
      <c r="A460" s="158" t="s">
        <v>4</v>
      </c>
      <c r="B460" s="218" t="s">
        <v>1090</v>
      </c>
      <c r="C460" s="290"/>
    </row>
    <row r="461" spans="1:7" ht="20.25" customHeight="1">
      <c r="B461" s="751"/>
      <c r="C461" s="290"/>
    </row>
    <row r="462" spans="1:7" ht="38.25">
      <c r="A462" s="272"/>
      <c r="B462" s="218" t="s">
        <v>600</v>
      </c>
      <c r="C462" s="290"/>
      <c r="D462" s="160"/>
      <c r="E462" s="211"/>
      <c r="F462" s="160"/>
      <c r="G462" s="212"/>
    </row>
    <row r="463" spans="1:7" ht="25.5">
      <c r="A463" s="272"/>
      <c r="B463" s="218" t="s">
        <v>601</v>
      </c>
      <c r="C463" s="290"/>
      <c r="D463" s="160"/>
      <c r="E463" s="211"/>
      <c r="F463" s="160"/>
      <c r="G463" s="212"/>
    </row>
    <row r="464" spans="1:7" ht="53.25" customHeight="1">
      <c r="A464" s="272"/>
      <c r="B464" s="215" t="s">
        <v>602</v>
      </c>
      <c r="C464" s="290"/>
      <c r="D464" s="160"/>
      <c r="E464" s="211"/>
      <c r="F464" s="160"/>
      <c r="G464" s="212"/>
    </row>
    <row r="465" spans="1:7" ht="25.5">
      <c r="A465" s="272"/>
      <c r="B465" s="218" t="s">
        <v>603</v>
      </c>
      <c r="C465" s="290"/>
      <c r="D465" s="160"/>
      <c r="E465" s="211"/>
      <c r="F465" s="160"/>
      <c r="G465" s="212"/>
    </row>
    <row r="466" spans="1:7" ht="38.25">
      <c r="A466" s="272"/>
      <c r="B466" s="218" t="s">
        <v>604</v>
      </c>
      <c r="C466" s="290"/>
      <c r="D466" s="160"/>
      <c r="E466" s="211"/>
      <c r="F466" s="160"/>
      <c r="G466" s="212"/>
    </row>
    <row r="467" spans="1:7" ht="38.25">
      <c r="A467" s="272"/>
      <c r="B467" s="218" t="s">
        <v>605</v>
      </c>
      <c r="C467" s="290"/>
      <c r="D467" s="160"/>
      <c r="E467" s="211"/>
      <c r="F467" s="160"/>
      <c r="G467" s="212"/>
    </row>
    <row r="468" spans="1:7">
      <c r="A468" s="351"/>
      <c r="B468" s="218" t="s">
        <v>606</v>
      </c>
      <c r="C468" s="352"/>
      <c r="D468" s="353"/>
      <c r="E468" s="354"/>
      <c r="F468" s="353"/>
      <c r="G468" s="355"/>
    </row>
    <row r="469" spans="1:7">
      <c r="A469" s="351"/>
      <c r="B469" s="218"/>
      <c r="C469" s="352"/>
      <c r="D469" s="353"/>
      <c r="E469" s="354"/>
      <c r="F469" s="353"/>
      <c r="G469" s="355"/>
    </row>
    <row r="470" spans="1:7" s="286" customFormat="1">
      <c r="A470" s="158" t="s">
        <v>140</v>
      </c>
      <c r="B470" s="218" t="s">
        <v>607</v>
      </c>
      <c r="C470" s="352"/>
      <c r="D470" s="353"/>
      <c r="E470" s="354"/>
      <c r="F470" s="353"/>
      <c r="G470" s="355"/>
    </row>
    <row r="471" spans="1:7" s="359" customFormat="1" ht="15" customHeight="1">
      <c r="A471" s="158"/>
      <c r="B471" s="356" t="s">
        <v>608</v>
      </c>
      <c r="C471" s="354"/>
      <c r="D471" s="357"/>
      <c r="E471" s="354"/>
      <c r="F471" s="357"/>
      <c r="G471" s="358"/>
    </row>
    <row r="472" spans="1:7" s="286" customFormat="1" ht="15" customHeight="1">
      <c r="A472" s="158"/>
      <c r="B472" s="530" t="s">
        <v>609</v>
      </c>
      <c r="C472" s="532"/>
      <c r="D472" s="353"/>
      <c r="E472" s="354"/>
      <c r="F472" s="353"/>
      <c r="G472" s="355"/>
    </row>
    <row r="473" spans="1:7" s="286" customFormat="1" ht="15" customHeight="1">
      <c r="A473" s="158"/>
      <c r="B473" s="531" t="s">
        <v>610</v>
      </c>
      <c r="C473" s="533"/>
      <c r="D473" s="353"/>
      <c r="E473" s="354"/>
      <c r="F473" s="353"/>
      <c r="G473" s="355"/>
    </row>
    <row r="474" spans="1:7" s="286" customFormat="1" ht="15" customHeight="1">
      <c r="A474" s="158"/>
      <c r="B474" s="531" t="s">
        <v>611</v>
      </c>
      <c r="C474" s="533"/>
      <c r="D474" s="353"/>
      <c r="E474" s="354"/>
      <c r="F474" s="353"/>
      <c r="G474" s="355"/>
    </row>
    <row r="475" spans="1:7" s="359" customFormat="1" ht="15" customHeight="1">
      <c r="A475" s="158"/>
      <c r="B475" s="206" t="s">
        <v>27</v>
      </c>
      <c r="C475" s="209">
        <v>852</v>
      </c>
      <c r="D475" s="208" t="s">
        <v>393</v>
      </c>
      <c r="E475" s="520"/>
      <c r="F475" s="208" t="s">
        <v>349</v>
      </c>
      <c r="G475" s="521">
        <f>C475*E475</f>
        <v>0</v>
      </c>
    </row>
    <row r="476" spans="1:7" ht="15" customHeight="1">
      <c r="A476" s="351"/>
      <c r="B476" s="218"/>
      <c r="C476" s="352"/>
      <c r="D476" s="353"/>
      <c r="E476" s="354"/>
      <c r="F476" s="353"/>
      <c r="G476" s="355"/>
    </row>
    <row r="477" spans="1:7" s="286" customFormat="1">
      <c r="A477" s="158" t="s">
        <v>146</v>
      </c>
      <c r="B477" s="218" t="s">
        <v>612</v>
      </c>
      <c r="C477" s="352"/>
      <c r="D477" s="353"/>
      <c r="E477" s="354"/>
      <c r="F477" s="353"/>
      <c r="G477" s="355"/>
    </row>
    <row r="478" spans="1:7" s="359" customFormat="1" ht="15" customHeight="1">
      <c r="A478" s="158"/>
      <c r="B478" s="356" t="s">
        <v>608</v>
      </c>
      <c r="C478" s="354"/>
      <c r="D478" s="357"/>
      <c r="E478" s="354"/>
      <c r="F478" s="357"/>
      <c r="G478" s="358"/>
    </row>
    <row r="479" spans="1:7" s="286" customFormat="1" ht="15" customHeight="1">
      <c r="A479" s="158"/>
      <c r="B479" s="530" t="s">
        <v>609</v>
      </c>
      <c r="C479" s="532"/>
      <c r="D479" s="353"/>
      <c r="E479" s="354"/>
      <c r="F479" s="353"/>
      <c r="G479" s="355"/>
    </row>
    <row r="480" spans="1:7" s="286" customFormat="1" ht="15" customHeight="1">
      <c r="A480" s="158"/>
      <c r="B480" s="531" t="s">
        <v>610</v>
      </c>
      <c r="C480" s="533"/>
      <c r="D480" s="353"/>
      <c r="E480" s="354"/>
      <c r="F480" s="353"/>
      <c r="G480" s="355"/>
    </row>
    <row r="481" spans="1:7" s="286" customFormat="1" ht="15" customHeight="1">
      <c r="A481" s="158"/>
      <c r="B481" s="531" t="s">
        <v>611</v>
      </c>
      <c r="C481" s="533"/>
      <c r="D481" s="353"/>
      <c r="E481" s="354"/>
      <c r="F481" s="353"/>
      <c r="G481" s="355"/>
    </row>
    <row r="482" spans="1:7" s="359" customFormat="1" ht="15" customHeight="1">
      <c r="A482" s="158"/>
      <c r="B482" s="206" t="s">
        <v>27</v>
      </c>
      <c r="C482" s="209">
        <v>138</v>
      </c>
      <c r="D482" s="208" t="s">
        <v>393</v>
      </c>
      <c r="E482" s="520"/>
      <c r="F482" s="208" t="s">
        <v>349</v>
      </c>
      <c r="G482" s="521">
        <f>C482*E482</f>
        <v>0</v>
      </c>
    </row>
    <row r="483" spans="1:7" ht="15" customHeight="1">
      <c r="A483" s="351"/>
      <c r="B483" s="218"/>
      <c r="C483" s="352"/>
      <c r="D483" s="353"/>
      <c r="E483" s="354"/>
      <c r="F483" s="353"/>
      <c r="G483" s="355"/>
    </row>
    <row r="484" spans="1:7" s="286" customFormat="1">
      <c r="A484" s="158" t="s">
        <v>150</v>
      </c>
      <c r="B484" s="218" t="s">
        <v>613</v>
      </c>
      <c r="C484" s="352"/>
      <c r="D484" s="353"/>
      <c r="E484" s="354"/>
      <c r="F484" s="353"/>
      <c r="G484" s="355"/>
    </row>
    <row r="485" spans="1:7" s="359" customFormat="1" ht="15" customHeight="1">
      <c r="A485" s="158"/>
      <c r="B485" s="356" t="s">
        <v>608</v>
      </c>
      <c r="C485" s="354"/>
      <c r="D485" s="357"/>
      <c r="E485" s="354"/>
      <c r="F485" s="357"/>
      <c r="G485" s="358"/>
    </row>
    <row r="486" spans="1:7" s="286" customFormat="1" ht="15" customHeight="1">
      <c r="A486" s="158"/>
      <c r="B486" s="530" t="s">
        <v>609</v>
      </c>
      <c r="C486" s="532"/>
      <c r="D486" s="353"/>
      <c r="E486" s="354"/>
      <c r="F486" s="353"/>
      <c r="G486" s="355"/>
    </row>
    <row r="487" spans="1:7" s="286" customFormat="1" ht="15" customHeight="1">
      <c r="A487" s="158"/>
      <c r="B487" s="531" t="s">
        <v>610</v>
      </c>
      <c r="C487" s="533"/>
      <c r="D487" s="353"/>
      <c r="E487" s="354"/>
      <c r="F487" s="353"/>
      <c r="G487" s="355"/>
    </row>
    <row r="488" spans="1:7" s="286" customFormat="1" ht="15" customHeight="1">
      <c r="A488" s="158"/>
      <c r="B488" s="531" t="s">
        <v>611</v>
      </c>
      <c r="C488" s="533"/>
      <c r="D488" s="353"/>
      <c r="E488" s="354"/>
      <c r="F488" s="353"/>
      <c r="G488" s="355"/>
    </row>
    <row r="489" spans="1:7" s="359" customFormat="1" ht="15" customHeight="1">
      <c r="A489" s="158"/>
      <c r="B489" s="206" t="s">
        <v>27</v>
      </c>
      <c r="C489" s="209">
        <v>150</v>
      </c>
      <c r="D489" s="208" t="s">
        <v>393</v>
      </c>
      <c r="E489" s="520"/>
      <c r="F489" s="208" t="s">
        <v>349</v>
      </c>
      <c r="G489" s="521">
        <f>C489*E489</f>
        <v>0</v>
      </c>
    </row>
    <row r="490" spans="1:7" ht="15" customHeight="1">
      <c r="A490" s="254"/>
      <c r="B490" s="163"/>
      <c r="C490" s="211"/>
      <c r="D490" s="160"/>
      <c r="E490" s="211"/>
      <c r="F490" s="160"/>
      <c r="G490" s="211"/>
    </row>
    <row r="491" spans="1:7" s="286" customFormat="1" ht="15" customHeight="1">
      <c r="A491" s="158" t="s">
        <v>614</v>
      </c>
      <c r="B491" s="218" t="s">
        <v>615</v>
      </c>
      <c r="C491" s="352"/>
      <c r="D491" s="353"/>
      <c r="E491" s="354"/>
      <c r="F491" s="353"/>
      <c r="G491" s="355"/>
    </row>
    <row r="492" spans="1:7" s="359" customFormat="1" ht="15" customHeight="1">
      <c r="A492" s="158"/>
      <c r="B492" s="356" t="s">
        <v>608</v>
      </c>
      <c r="C492" s="354"/>
      <c r="D492" s="357"/>
      <c r="E492" s="354"/>
      <c r="F492" s="357"/>
      <c r="G492" s="358"/>
    </row>
    <row r="493" spans="1:7" s="286" customFormat="1" ht="15" customHeight="1">
      <c r="A493" s="158"/>
      <c r="B493" s="530" t="s">
        <v>609</v>
      </c>
      <c r="C493" s="532"/>
      <c r="D493" s="353"/>
      <c r="E493" s="354"/>
      <c r="F493" s="353"/>
      <c r="G493" s="355"/>
    </row>
    <row r="494" spans="1:7" s="286" customFormat="1" ht="15" customHeight="1">
      <c r="A494" s="158"/>
      <c r="B494" s="531" t="s">
        <v>610</v>
      </c>
      <c r="C494" s="533"/>
      <c r="D494" s="353"/>
      <c r="E494" s="354"/>
      <c r="F494" s="353"/>
      <c r="G494" s="355"/>
    </row>
    <row r="495" spans="1:7" s="286" customFormat="1" ht="15" customHeight="1">
      <c r="A495" s="158"/>
      <c r="B495" s="531" t="s">
        <v>611</v>
      </c>
      <c r="C495" s="533"/>
      <c r="D495" s="353"/>
      <c r="E495" s="354"/>
      <c r="F495" s="353"/>
      <c r="G495" s="355"/>
    </row>
    <row r="496" spans="1:7" s="359" customFormat="1" ht="15" customHeight="1">
      <c r="A496" s="158"/>
      <c r="B496" s="206" t="s">
        <v>29</v>
      </c>
      <c r="C496" s="300">
        <v>16</v>
      </c>
      <c r="D496" s="208" t="s">
        <v>393</v>
      </c>
      <c r="E496" s="520"/>
      <c r="F496" s="208" t="s">
        <v>349</v>
      </c>
      <c r="G496" s="521">
        <f>C496*E496</f>
        <v>0</v>
      </c>
    </row>
    <row r="497" spans="1:7" s="359" customFormat="1" ht="15" customHeight="1">
      <c r="A497" s="158"/>
      <c r="B497" s="185"/>
      <c r="C497" s="312"/>
      <c r="D497" s="162"/>
      <c r="E497" s="211"/>
      <c r="F497" s="162"/>
      <c r="G497" s="222"/>
    </row>
    <row r="498" spans="1:7" s="286" customFormat="1" ht="15" customHeight="1">
      <c r="A498" s="158" t="s">
        <v>616</v>
      </c>
      <c r="B498" s="218" t="s">
        <v>617</v>
      </c>
      <c r="C498" s="352"/>
      <c r="D498" s="353"/>
      <c r="E498" s="354"/>
      <c r="F498" s="353"/>
      <c r="G498" s="355"/>
    </row>
    <row r="499" spans="1:7" s="359" customFormat="1" ht="15" customHeight="1">
      <c r="A499" s="158"/>
      <c r="B499" s="356" t="s">
        <v>608</v>
      </c>
      <c r="C499" s="354"/>
      <c r="D499" s="357"/>
      <c r="E499" s="354"/>
      <c r="F499" s="357"/>
      <c r="G499" s="358"/>
    </row>
    <row r="500" spans="1:7" s="286" customFormat="1" ht="15" customHeight="1">
      <c r="A500" s="158"/>
      <c r="B500" s="530" t="s">
        <v>609</v>
      </c>
      <c r="C500" s="532"/>
      <c r="D500" s="353"/>
      <c r="E500" s="354"/>
      <c r="F500" s="353"/>
      <c r="G500" s="355"/>
    </row>
    <row r="501" spans="1:7" s="286" customFormat="1" ht="15" customHeight="1">
      <c r="A501" s="158"/>
      <c r="B501" s="531" t="s">
        <v>610</v>
      </c>
      <c r="C501" s="533"/>
      <c r="D501" s="353"/>
      <c r="E501" s="354"/>
      <c r="F501" s="353"/>
      <c r="G501" s="355"/>
    </row>
    <row r="502" spans="1:7" s="286" customFormat="1" ht="15" customHeight="1">
      <c r="A502" s="158"/>
      <c r="B502" s="531" t="s">
        <v>611</v>
      </c>
      <c r="C502" s="533"/>
      <c r="D502" s="353"/>
      <c r="E502" s="354"/>
      <c r="F502" s="353"/>
      <c r="G502" s="355"/>
    </row>
    <row r="503" spans="1:7" s="359" customFormat="1" ht="15" customHeight="1">
      <c r="A503" s="158"/>
      <c r="B503" s="206" t="s">
        <v>29</v>
      </c>
      <c r="C503" s="300">
        <v>14</v>
      </c>
      <c r="D503" s="208" t="s">
        <v>393</v>
      </c>
      <c r="E503" s="520"/>
      <c r="F503" s="208" t="s">
        <v>349</v>
      </c>
      <c r="G503" s="521">
        <f>C503*E503</f>
        <v>0</v>
      </c>
    </row>
    <row r="504" spans="1:7" ht="15" customHeight="1">
      <c r="A504" s="254"/>
      <c r="B504" s="163"/>
      <c r="C504" s="211"/>
      <c r="D504" s="160"/>
      <c r="E504" s="211"/>
      <c r="F504" s="160"/>
      <c r="G504" s="211"/>
    </row>
    <row r="505" spans="1:7" s="286" customFormat="1" ht="15" customHeight="1">
      <c r="A505" s="158" t="s">
        <v>618</v>
      </c>
      <c r="B505" s="218" t="s">
        <v>619</v>
      </c>
      <c r="C505" s="352"/>
      <c r="D505" s="353"/>
      <c r="E505" s="354"/>
      <c r="F505" s="353"/>
      <c r="G505" s="355"/>
    </row>
    <row r="506" spans="1:7" s="359" customFormat="1" ht="15" customHeight="1">
      <c r="A506" s="158"/>
      <c r="B506" s="356" t="s">
        <v>608</v>
      </c>
      <c r="C506" s="354"/>
      <c r="D506" s="357"/>
      <c r="E506" s="354"/>
      <c r="F506" s="357"/>
      <c r="G506" s="358"/>
    </row>
    <row r="507" spans="1:7" s="286" customFormat="1" ht="15" customHeight="1">
      <c r="A507" s="158"/>
      <c r="B507" s="530" t="s">
        <v>609</v>
      </c>
      <c r="C507" s="532"/>
      <c r="D507" s="353"/>
      <c r="E507" s="354"/>
      <c r="F507" s="353"/>
      <c r="G507" s="355"/>
    </row>
    <row r="508" spans="1:7" s="286" customFormat="1" ht="15" customHeight="1">
      <c r="A508" s="158"/>
      <c r="B508" s="531" t="s">
        <v>610</v>
      </c>
      <c r="C508" s="533"/>
      <c r="D508" s="353"/>
      <c r="E508" s="354"/>
      <c r="F508" s="353"/>
      <c r="G508" s="355"/>
    </row>
    <row r="509" spans="1:7" s="286" customFormat="1" ht="15" customHeight="1">
      <c r="A509" s="158"/>
      <c r="B509" s="531" t="s">
        <v>611</v>
      </c>
      <c r="C509" s="533"/>
      <c r="D509" s="353"/>
      <c r="E509" s="354"/>
      <c r="F509" s="353"/>
      <c r="G509" s="355"/>
    </row>
    <row r="510" spans="1:7" s="359" customFormat="1" ht="15" customHeight="1">
      <c r="A510" s="158"/>
      <c r="B510" s="206" t="s">
        <v>29</v>
      </c>
      <c r="C510" s="300">
        <v>2</v>
      </c>
      <c r="D510" s="208" t="s">
        <v>393</v>
      </c>
      <c r="E510" s="520"/>
      <c r="F510" s="208" t="s">
        <v>349</v>
      </c>
      <c r="G510" s="521">
        <f>C510*E510</f>
        <v>0</v>
      </c>
    </row>
    <row r="511" spans="1:7" ht="15" customHeight="1">
      <c r="A511" s="254"/>
      <c r="B511" s="163"/>
      <c r="C511" s="211"/>
      <c r="D511" s="160"/>
      <c r="E511" s="211"/>
      <c r="F511" s="160"/>
      <c r="G511" s="211"/>
    </row>
    <row r="512" spans="1:7" ht="42.75" customHeight="1">
      <c r="A512" s="205" t="s">
        <v>5</v>
      </c>
      <c r="B512" s="215" t="s">
        <v>620</v>
      </c>
      <c r="D512" s="164"/>
      <c r="F512" s="164"/>
    </row>
    <row r="513" spans="1:7" ht="89.25">
      <c r="B513" s="215" t="s">
        <v>1091</v>
      </c>
      <c r="D513" s="164"/>
      <c r="F513" s="164"/>
    </row>
    <row r="514" spans="1:7" ht="20.25" customHeight="1">
      <c r="B514" s="751"/>
      <c r="C514" s="290"/>
    </row>
    <row r="515" spans="1:7" ht="27.75" customHeight="1">
      <c r="A515" s="272"/>
      <c r="B515" s="218" t="s">
        <v>621</v>
      </c>
      <c r="D515" s="164"/>
      <c r="F515" s="164"/>
    </row>
    <row r="516" spans="1:7" ht="38.25">
      <c r="A516" s="272"/>
      <c r="B516" s="218" t="s">
        <v>622</v>
      </c>
      <c r="D516" s="164"/>
      <c r="F516" s="164"/>
    </row>
    <row r="517" spans="1:7" ht="80.25" customHeight="1">
      <c r="A517" s="272"/>
      <c r="B517" s="218" t="s">
        <v>623</v>
      </c>
      <c r="D517" s="164"/>
      <c r="F517" s="164"/>
    </row>
    <row r="518" spans="1:7" ht="39.950000000000003" customHeight="1">
      <c r="B518" s="218" t="s">
        <v>624</v>
      </c>
      <c r="D518" s="164"/>
      <c r="F518" s="164"/>
    </row>
    <row r="519" spans="1:7">
      <c r="B519" s="218" t="s">
        <v>625</v>
      </c>
      <c r="D519" s="164"/>
      <c r="F519" s="164"/>
    </row>
    <row r="520" spans="1:7" ht="15" customHeight="1">
      <c r="B520" s="159"/>
      <c r="D520" s="164"/>
      <c r="F520" s="164"/>
    </row>
    <row r="521" spans="1:7" ht="38.25">
      <c r="A521" s="205"/>
      <c r="B521" s="159" t="s">
        <v>626</v>
      </c>
    </row>
    <row r="522" spans="1:7" s="286" customFormat="1" ht="15" customHeight="1">
      <c r="A522" s="158"/>
      <c r="B522" s="215" t="s">
        <v>608</v>
      </c>
      <c r="C522" s="352"/>
      <c r="D522" s="353"/>
      <c r="E522" s="354"/>
      <c r="F522" s="353"/>
      <c r="G522" s="355"/>
    </row>
    <row r="523" spans="1:7" s="286" customFormat="1" ht="15" customHeight="1">
      <c r="A523" s="158"/>
      <c r="B523" s="530" t="s">
        <v>609</v>
      </c>
      <c r="C523" s="532"/>
      <c r="D523" s="353"/>
      <c r="E523" s="354"/>
      <c r="F523" s="353"/>
      <c r="G523" s="355"/>
    </row>
    <row r="524" spans="1:7" s="286" customFormat="1" ht="15" customHeight="1">
      <c r="A524" s="158"/>
      <c r="B524" s="531" t="s">
        <v>610</v>
      </c>
      <c r="C524" s="533"/>
      <c r="D524" s="353"/>
      <c r="E524" s="354"/>
      <c r="F524" s="353"/>
      <c r="G524" s="355"/>
    </row>
    <row r="525" spans="1:7" s="286" customFormat="1" ht="15" customHeight="1">
      <c r="A525" s="158"/>
      <c r="B525" s="531" t="s">
        <v>611</v>
      </c>
      <c r="C525" s="533"/>
      <c r="D525" s="353"/>
      <c r="E525" s="354"/>
      <c r="F525" s="353"/>
      <c r="G525" s="355"/>
    </row>
    <row r="526" spans="1:7" ht="15" customHeight="1">
      <c r="B526" s="287" t="s">
        <v>28</v>
      </c>
      <c r="C526" s="310">
        <v>45</v>
      </c>
      <c r="D526" s="289" t="s">
        <v>393</v>
      </c>
      <c r="E526" s="520"/>
      <c r="F526" s="289" t="s">
        <v>349</v>
      </c>
      <c r="G526" s="534">
        <f>C526*E526</f>
        <v>0</v>
      </c>
    </row>
    <row r="527" spans="1:7" s="186" customFormat="1" ht="15" customHeight="1">
      <c r="A527" s="254"/>
      <c r="B527" s="185"/>
      <c r="C527" s="312"/>
      <c r="D527" s="162"/>
      <c r="E527" s="211"/>
      <c r="F527" s="162"/>
      <c r="G527" s="211"/>
    </row>
    <row r="528" spans="1:7" s="186" customFormat="1" ht="42" customHeight="1">
      <c r="A528" s="205" t="s">
        <v>6</v>
      </c>
      <c r="B528" s="215" t="s">
        <v>627</v>
      </c>
      <c r="C528" s="290"/>
      <c r="D528" s="160"/>
      <c r="E528" s="211"/>
      <c r="F528" s="160"/>
      <c r="G528" s="161"/>
    </row>
    <row r="529" spans="1:7" s="286" customFormat="1" ht="15" customHeight="1">
      <c r="A529" s="158"/>
      <c r="B529" s="215" t="s">
        <v>608</v>
      </c>
      <c r="C529" s="352"/>
      <c r="D529" s="353"/>
      <c r="E529" s="354"/>
      <c r="F529" s="353"/>
      <c r="G529" s="355"/>
    </row>
    <row r="530" spans="1:7" s="286" customFormat="1" ht="15" customHeight="1">
      <c r="A530" s="158"/>
      <c r="B530" s="530" t="s">
        <v>609</v>
      </c>
      <c r="C530" s="532"/>
      <c r="D530" s="353"/>
      <c r="E530" s="354"/>
      <c r="F530" s="353"/>
      <c r="G530" s="355"/>
    </row>
    <row r="531" spans="1:7" s="286" customFormat="1" ht="15" customHeight="1">
      <c r="A531" s="158"/>
      <c r="B531" s="531" t="s">
        <v>610</v>
      </c>
      <c r="C531" s="533"/>
      <c r="D531" s="353"/>
      <c r="E531" s="354"/>
      <c r="F531" s="353"/>
      <c r="G531" s="355"/>
    </row>
    <row r="532" spans="1:7" s="286" customFormat="1" ht="15" customHeight="1">
      <c r="A532" s="158"/>
      <c r="B532" s="531" t="s">
        <v>611</v>
      </c>
      <c r="C532" s="533"/>
      <c r="D532" s="353"/>
      <c r="E532" s="354"/>
      <c r="F532" s="353"/>
      <c r="G532" s="355"/>
    </row>
    <row r="533" spans="1:7" s="186" customFormat="1" ht="15" customHeight="1">
      <c r="A533" s="158"/>
      <c r="B533" s="163"/>
      <c r="C533" s="290"/>
      <c r="D533" s="160"/>
      <c r="E533" s="211"/>
      <c r="F533" s="160"/>
      <c r="G533" s="161"/>
    </row>
    <row r="534" spans="1:7" s="186" customFormat="1">
      <c r="A534" s="158" t="s">
        <v>628</v>
      </c>
      <c r="B534" s="159" t="s">
        <v>629</v>
      </c>
      <c r="C534" s="360"/>
      <c r="D534" s="164"/>
      <c r="E534" s="162"/>
      <c r="F534" s="164"/>
      <c r="G534" s="161"/>
    </row>
    <row r="535" spans="1:7" s="186" customFormat="1" ht="15" customHeight="1">
      <c r="A535" s="254"/>
      <c r="B535" s="206" t="s">
        <v>28</v>
      </c>
      <c r="C535" s="300">
        <v>7</v>
      </c>
      <c r="D535" s="208" t="s">
        <v>393</v>
      </c>
      <c r="E535" s="520"/>
      <c r="F535" s="208" t="s">
        <v>349</v>
      </c>
      <c r="G535" s="520">
        <f>C535*E535</f>
        <v>0</v>
      </c>
    </row>
    <row r="536" spans="1:7" s="186" customFormat="1" ht="8.25" customHeight="1">
      <c r="A536" s="254"/>
      <c r="B536" s="185"/>
      <c r="C536" s="312"/>
      <c r="D536" s="162"/>
      <c r="E536" s="211"/>
      <c r="F536" s="162"/>
      <c r="G536" s="211"/>
    </row>
    <row r="537" spans="1:7" s="186" customFormat="1">
      <c r="A537" s="158" t="s">
        <v>630</v>
      </c>
      <c r="B537" s="159" t="s">
        <v>631</v>
      </c>
      <c r="C537" s="360"/>
      <c r="D537" s="164"/>
      <c r="E537" s="162"/>
      <c r="F537" s="164"/>
      <c r="G537" s="161"/>
    </row>
    <row r="538" spans="1:7" s="186" customFormat="1" ht="15" customHeight="1">
      <c r="A538" s="254"/>
      <c r="B538" s="206" t="s">
        <v>28</v>
      </c>
      <c r="C538" s="300">
        <v>21</v>
      </c>
      <c r="D538" s="208" t="s">
        <v>393</v>
      </c>
      <c r="E538" s="520"/>
      <c r="F538" s="208" t="s">
        <v>349</v>
      </c>
      <c r="G538" s="520">
        <f>C538*E538</f>
        <v>0</v>
      </c>
    </row>
    <row r="539" spans="1:7" ht="9.75" customHeight="1">
      <c r="B539" s="163"/>
      <c r="C539" s="290"/>
      <c r="D539" s="160"/>
      <c r="E539" s="211"/>
      <c r="F539" s="160"/>
      <c r="G539" s="217"/>
    </row>
    <row r="540" spans="1:7" s="186" customFormat="1">
      <c r="A540" s="158" t="s">
        <v>632</v>
      </c>
      <c r="B540" s="159" t="s">
        <v>633</v>
      </c>
      <c r="C540" s="360"/>
      <c r="D540" s="164"/>
      <c r="E540" s="162"/>
      <c r="F540" s="164"/>
      <c r="G540" s="161"/>
    </row>
    <row r="541" spans="1:7" s="186" customFormat="1" ht="15" customHeight="1">
      <c r="A541" s="254"/>
      <c r="B541" s="206" t="s">
        <v>28</v>
      </c>
      <c r="C541" s="300">
        <v>28</v>
      </c>
      <c r="D541" s="208" t="s">
        <v>393</v>
      </c>
      <c r="E541" s="520"/>
      <c r="F541" s="208" t="s">
        <v>349</v>
      </c>
      <c r="G541" s="520">
        <f>C541*E541</f>
        <v>0</v>
      </c>
    </row>
    <row r="542" spans="1:7" ht="9.75" customHeight="1">
      <c r="B542" s="163"/>
      <c r="C542" s="290"/>
      <c r="D542" s="160"/>
      <c r="E542" s="211"/>
      <c r="F542" s="160"/>
      <c r="G542" s="217"/>
    </row>
    <row r="543" spans="1:7" s="186" customFormat="1" ht="25.5">
      <c r="A543" s="158" t="s">
        <v>634</v>
      </c>
      <c r="B543" s="159" t="s">
        <v>635</v>
      </c>
      <c r="C543" s="360"/>
      <c r="D543" s="164"/>
      <c r="E543" s="162"/>
      <c r="F543" s="164"/>
      <c r="G543" s="161"/>
    </row>
    <row r="544" spans="1:7" s="186" customFormat="1" ht="15" customHeight="1">
      <c r="A544" s="254"/>
      <c r="B544" s="206" t="s">
        <v>28</v>
      </c>
      <c r="C544" s="300">
        <v>33</v>
      </c>
      <c r="D544" s="208" t="s">
        <v>393</v>
      </c>
      <c r="E544" s="520"/>
      <c r="F544" s="208" t="s">
        <v>349</v>
      </c>
      <c r="G544" s="520">
        <f>C544*E544</f>
        <v>0</v>
      </c>
    </row>
    <row r="545" spans="1:7" s="186" customFormat="1" ht="15" customHeight="1">
      <c r="A545" s="254"/>
      <c r="B545" s="185"/>
      <c r="C545" s="312"/>
      <c r="D545" s="162"/>
      <c r="E545" s="211"/>
      <c r="F545" s="162"/>
      <c r="G545" s="211"/>
    </row>
    <row r="546" spans="1:7" ht="116.25" customHeight="1">
      <c r="A546" s="205" t="s">
        <v>543</v>
      </c>
      <c r="B546" s="218" t="s">
        <v>1094</v>
      </c>
    </row>
    <row r="547" spans="1:7" ht="20.25" customHeight="1">
      <c r="B547" s="751"/>
      <c r="C547" s="290"/>
    </row>
    <row r="548" spans="1:7" ht="20.25" customHeight="1">
      <c r="B548" s="752" t="s">
        <v>1092</v>
      </c>
      <c r="C548" s="290"/>
    </row>
    <row r="549" spans="1:7" ht="27.75" customHeight="1">
      <c r="B549" s="159" t="s">
        <v>1093</v>
      </c>
      <c r="D549" s="164"/>
      <c r="E549" s="162" t="s">
        <v>143</v>
      </c>
      <c r="F549" s="164"/>
    </row>
    <row r="550" spans="1:7" s="286" customFormat="1" ht="15" customHeight="1">
      <c r="A550" s="158"/>
      <c r="B550" s="215" t="s">
        <v>608</v>
      </c>
      <c r="C550" s="352"/>
      <c r="D550" s="353"/>
      <c r="E550" s="354"/>
      <c r="F550" s="353"/>
      <c r="G550" s="355"/>
    </row>
    <row r="551" spans="1:7" s="286" customFormat="1" ht="15" customHeight="1">
      <c r="A551" s="158"/>
      <c r="B551" s="530" t="s">
        <v>609</v>
      </c>
      <c r="C551" s="532"/>
      <c r="D551" s="353"/>
      <c r="E551" s="354"/>
      <c r="F551" s="353"/>
      <c r="G551" s="355"/>
    </row>
    <row r="552" spans="1:7" s="286" customFormat="1" ht="15" customHeight="1">
      <c r="A552" s="158"/>
      <c r="B552" s="531" t="s">
        <v>610</v>
      </c>
      <c r="C552" s="533"/>
      <c r="D552" s="353"/>
      <c r="E552" s="354"/>
      <c r="F552" s="353"/>
      <c r="G552" s="355"/>
    </row>
    <row r="553" spans="1:7" s="286" customFormat="1" ht="15" customHeight="1">
      <c r="A553" s="158"/>
      <c r="B553" s="531" t="s">
        <v>611</v>
      </c>
      <c r="C553" s="533"/>
      <c r="D553" s="353"/>
      <c r="E553" s="354"/>
      <c r="F553" s="353"/>
      <c r="G553" s="355"/>
    </row>
    <row r="554" spans="1:7" ht="15" customHeight="1">
      <c r="B554" s="287" t="s">
        <v>27</v>
      </c>
      <c r="C554" s="288">
        <v>67</v>
      </c>
      <c r="D554" s="289" t="s">
        <v>393</v>
      </c>
      <c r="E554" s="520"/>
      <c r="F554" s="289" t="s">
        <v>349</v>
      </c>
      <c r="G554" s="534">
        <f>C554*E554</f>
        <v>0</v>
      </c>
    </row>
    <row r="555" spans="1:7" s="186" customFormat="1" ht="15" customHeight="1">
      <c r="A555" s="254"/>
      <c r="B555" s="185"/>
      <c r="C555" s="312"/>
      <c r="D555" s="162"/>
      <c r="E555" s="211"/>
      <c r="F555" s="162"/>
      <c r="G555" s="211"/>
    </row>
    <row r="556" spans="1:7" ht="89.25">
      <c r="A556" s="205" t="s">
        <v>10</v>
      </c>
      <c r="B556" s="218" t="s">
        <v>1095</v>
      </c>
    </row>
    <row r="557" spans="1:7" ht="20.25" customHeight="1">
      <c r="B557" s="751"/>
      <c r="C557" s="290"/>
    </row>
    <row r="558" spans="1:7" ht="178.5">
      <c r="A558" s="205"/>
      <c r="B558" s="218" t="s">
        <v>1096</v>
      </c>
    </row>
    <row r="559" spans="1:7" ht="76.5">
      <c r="B559" s="218" t="s">
        <v>636</v>
      </c>
    </row>
    <row r="560" spans="1:7">
      <c r="B560" s="159" t="s">
        <v>637</v>
      </c>
      <c r="D560" s="164"/>
      <c r="F560" s="164"/>
    </row>
    <row r="561" spans="1:7" s="286" customFormat="1" ht="15" customHeight="1">
      <c r="A561" s="158"/>
      <c r="B561" s="215" t="s">
        <v>608</v>
      </c>
      <c r="C561" s="352"/>
      <c r="D561" s="353"/>
      <c r="E561" s="354"/>
      <c r="F561" s="353"/>
      <c r="G561" s="355"/>
    </row>
    <row r="562" spans="1:7" s="286" customFormat="1" ht="15" customHeight="1">
      <c r="A562" s="158"/>
      <c r="B562" s="530" t="s">
        <v>609</v>
      </c>
      <c r="C562" s="532"/>
      <c r="D562" s="353"/>
      <c r="E562" s="354"/>
      <c r="F562" s="353"/>
      <c r="G562" s="355"/>
    </row>
    <row r="563" spans="1:7" s="286" customFormat="1" ht="15" customHeight="1">
      <c r="A563" s="158"/>
      <c r="B563" s="531" t="s">
        <v>610</v>
      </c>
      <c r="C563" s="533"/>
      <c r="D563" s="353"/>
      <c r="E563" s="354"/>
      <c r="F563" s="353"/>
      <c r="G563" s="355"/>
    </row>
    <row r="564" spans="1:7" s="286" customFormat="1" ht="15" customHeight="1">
      <c r="A564" s="158"/>
      <c r="B564" s="531" t="s">
        <v>611</v>
      </c>
      <c r="C564" s="533"/>
      <c r="D564" s="353"/>
      <c r="E564" s="354"/>
      <c r="F564" s="353"/>
      <c r="G564" s="355"/>
    </row>
    <row r="565" spans="1:7" s="186" customFormat="1" ht="15" customHeight="1">
      <c r="A565" s="158" t="s">
        <v>566</v>
      </c>
      <c r="B565" s="159" t="s">
        <v>638</v>
      </c>
      <c r="C565" s="360"/>
      <c r="D565" s="164"/>
      <c r="E565" s="162"/>
      <c r="F565" s="164"/>
      <c r="G565" s="161"/>
    </row>
    <row r="566" spans="1:7" s="186" customFormat="1" ht="15" customHeight="1">
      <c r="A566" s="254"/>
      <c r="B566" s="287" t="s">
        <v>27</v>
      </c>
      <c r="C566" s="288">
        <v>24</v>
      </c>
      <c r="D566" s="208" t="s">
        <v>393</v>
      </c>
      <c r="E566" s="520"/>
      <c r="F566" s="208" t="s">
        <v>349</v>
      </c>
      <c r="G566" s="520">
        <f>C566*E566</f>
        <v>0</v>
      </c>
    </row>
    <row r="567" spans="1:7" ht="15" customHeight="1">
      <c r="B567" s="163"/>
      <c r="C567" s="290"/>
      <c r="D567" s="160"/>
      <c r="E567" s="211"/>
      <c r="F567" s="160"/>
      <c r="G567" s="217"/>
    </row>
    <row r="568" spans="1:7" s="186" customFormat="1" ht="15" customHeight="1">
      <c r="A568" s="158" t="s">
        <v>247</v>
      </c>
      <c r="B568" s="159" t="s">
        <v>639</v>
      </c>
      <c r="C568" s="360"/>
      <c r="D568" s="164"/>
      <c r="E568" s="162"/>
      <c r="F568" s="164"/>
      <c r="G568" s="161"/>
    </row>
    <row r="569" spans="1:7" s="186" customFormat="1" ht="15" customHeight="1">
      <c r="A569" s="254"/>
      <c r="B569" s="287" t="s">
        <v>27</v>
      </c>
      <c r="C569" s="288">
        <v>14</v>
      </c>
      <c r="D569" s="208" t="s">
        <v>393</v>
      </c>
      <c r="E569" s="520"/>
      <c r="F569" s="208" t="s">
        <v>349</v>
      </c>
      <c r="G569" s="520">
        <f>C569*E569</f>
        <v>0</v>
      </c>
    </row>
    <row r="570" spans="1:7">
      <c r="B570" s="163"/>
      <c r="C570" s="211"/>
      <c r="D570" s="160"/>
      <c r="E570" s="312"/>
      <c r="F570" s="160"/>
      <c r="G570" s="211"/>
    </row>
    <row r="571" spans="1:7">
      <c r="A571" s="254"/>
      <c r="B571" s="163"/>
      <c r="C571" s="211"/>
      <c r="D571" s="160"/>
      <c r="E571" s="211"/>
      <c r="F571" s="160"/>
      <c r="G571" s="211"/>
    </row>
    <row r="572" spans="1:7" ht="51">
      <c r="A572" s="319" t="s">
        <v>13</v>
      </c>
      <c r="B572" s="218" t="s">
        <v>640</v>
      </c>
      <c r="C572" s="211"/>
      <c r="G572" s="162"/>
    </row>
    <row r="573" spans="1:7" ht="25.5">
      <c r="A573" s="254"/>
      <c r="B573" s="215" t="s">
        <v>641</v>
      </c>
      <c r="C573" s="211"/>
      <c r="G573" s="211"/>
    </row>
    <row r="574" spans="1:7" ht="38.25">
      <c r="A574" s="254"/>
      <c r="B574" s="215" t="s">
        <v>642</v>
      </c>
      <c r="C574" s="211"/>
      <c r="G574" s="162"/>
    </row>
    <row r="575" spans="1:7">
      <c r="A575" s="254"/>
      <c r="B575" s="159" t="s">
        <v>643</v>
      </c>
      <c r="C575" s="211"/>
      <c r="G575" s="162"/>
    </row>
    <row r="576" spans="1:7" ht="15" customHeight="1">
      <c r="A576" s="254"/>
      <c r="B576" s="159"/>
      <c r="C576" s="211"/>
      <c r="G576" s="162"/>
    </row>
    <row r="577" spans="1:7" ht="15" customHeight="1">
      <c r="A577" s="272" t="s">
        <v>644</v>
      </c>
      <c r="B577" s="218" t="s">
        <v>645</v>
      </c>
      <c r="C577" s="211"/>
      <c r="D577" s="160"/>
      <c r="E577" s="211"/>
      <c r="F577" s="160"/>
      <c r="G577" s="211"/>
    </row>
    <row r="578" spans="1:7" s="186" customFormat="1" ht="15" customHeight="1">
      <c r="A578" s="254"/>
      <c r="B578" s="206" t="s">
        <v>28</v>
      </c>
      <c r="C578" s="300">
        <v>2</v>
      </c>
      <c r="D578" s="208" t="s">
        <v>393</v>
      </c>
      <c r="E578" s="520"/>
      <c r="F578" s="208" t="s">
        <v>349</v>
      </c>
      <c r="G578" s="520">
        <f>C578*E578</f>
        <v>0</v>
      </c>
    </row>
    <row r="579" spans="1:7" ht="15" customHeight="1">
      <c r="A579" s="254"/>
      <c r="B579" s="159"/>
      <c r="C579" s="211"/>
      <c r="G579" s="162"/>
    </row>
    <row r="580" spans="1:7" ht="15" customHeight="1">
      <c r="A580" s="272" t="s">
        <v>646</v>
      </c>
      <c r="B580" s="218" t="s">
        <v>647</v>
      </c>
      <c r="C580" s="211"/>
      <c r="D580" s="160"/>
      <c r="E580" s="211"/>
      <c r="F580" s="160"/>
      <c r="G580" s="211"/>
    </row>
    <row r="581" spans="1:7" s="186" customFormat="1" ht="15" customHeight="1">
      <c r="A581" s="254"/>
      <c r="B581" s="206" t="s">
        <v>28</v>
      </c>
      <c r="C581" s="300">
        <v>5</v>
      </c>
      <c r="D581" s="208" t="s">
        <v>393</v>
      </c>
      <c r="E581" s="520"/>
      <c r="F581" s="208" t="s">
        <v>349</v>
      </c>
      <c r="G581" s="520">
        <f>C581*E581</f>
        <v>0</v>
      </c>
    </row>
    <row r="582" spans="1:7" ht="15" customHeight="1">
      <c r="B582" s="185"/>
      <c r="C582" s="221"/>
      <c r="D582" s="162"/>
      <c r="E582" s="211"/>
      <c r="F582" s="162"/>
      <c r="G582" s="222"/>
    </row>
    <row r="583" spans="1:7" ht="15" customHeight="1" thickBot="1">
      <c r="B583" s="163"/>
      <c r="C583" s="216"/>
      <c r="D583" s="160"/>
      <c r="E583" s="211"/>
      <c r="F583" s="160"/>
      <c r="G583" s="212"/>
    </row>
    <row r="584" spans="1:7" ht="15" customHeight="1" thickTop="1">
      <c r="B584" s="230"/>
      <c r="C584" s="231"/>
      <c r="D584" s="232"/>
      <c r="E584" s="233"/>
      <c r="F584" s="232"/>
      <c r="G584" s="234"/>
    </row>
    <row r="585" spans="1:7" ht="15" customHeight="1">
      <c r="B585" s="235"/>
      <c r="C585" s="236"/>
      <c r="D585" s="237"/>
      <c r="E585" s="238"/>
      <c r="F585" s="237"/>
      <c r="G585" s="239"/>
    </row>
    <row r="586" spans="1:7" ht="24.95" customHeight="1" thickBot="1">
      <c r="B586" s="240" t="s">
        <v>648</v>
      </c>
      <c r="C586" s="241" t="s">
        <v>143</v>
      </c>
      <c r="D586" s="227" t="s">
        <v>143</v>
      </c>
      <c r="E586" s="242" t="s">
        <v>413</v>
      </c>
      <c r="F586" s="208" t="s">
        <v>349</v>
      </c>
      <c r="G586" s="523">
        <f>SUM(G475:G581)</f>
        <v>0</v>
      </c>
    </row>
    <row r="587" spans="1:7" s="186" customFormat="1" ht="24.95" customHeight="1" thickBot="1">
      <c r="A587" s="183" t="s">
        <v>649</v>
      </c>
      <c r="B587" s="361" t="s">
        <v>650</v>
      </c>
      <c r="C587" s="162"/>
      <c r="D587" s="184"/>
      <c r="E587" s="162"/>
      <c r="F587" s="184"/>
      <c r="G587" s="185"/>
    </row>
    <row r="588" spans="1:7" ht="8.25" customHeight="1">
      <c r="A588" s="214"/>
      <c r="B588" s="362"/>
    </row>
    <row r="589" spans="1:7">
      <c r="B589" s="253" t="s">
        <v>383</v>
      </c>
    </row>
    <row r="590" spans="1:7" ht="9.75" customHeight="1">
      <c r="B590" s="253"/>
    </row>
    <row r="591" spans="1:7">
      <c r="B591" s="253" t="s">
        <v>651</v>
      </c>
      <c r="C591" s="284"/>
      <c r="D591" s="285"/>
      <c r="E591" s="254"/>
      <c r="F591" s="285"/>
      <c r="G591" s="363"/>
    </row>
    <row r="592" spans="1:7" ht="54" customHeight="1">
      <c r="B592" s="215" t="s">
        <v>652</v>
      </c>
      <c r="C592" s="284"/>
      <c r="D592" s="285"/>
      <c r="E592" s="254"/>
      <c r="F592" s="285"/>
      <c r="G592" s="363"/>
    </row>
    <row r="593" spans="1:7" ht="40.5" customHeight="1">
      <c r="B593" s="215" t="s">
        <v>653</v>
      </c>
      <c r="C593" s="284"/>
      <c r="D593" s="285"/>
      <c r="E593" s="254"/>
      <c r="F593" s="285"/>
      <c r="G593" s="363"/>
    </row>
    <row r="594" spans="1:7" ht="38.25">
      <c r="B594" s="215" t="s">
        <v>654</v>
      </c>
      <c r="C594" s="284"/>
      <c r="D594" s="285"/>
      <c r="E594" s="254"/>
      <c r="F594" s="285"/>
      <c r="G594" s="363"/>
    </row>
    <row r="595" spans="1:7">
      <c r="B595" s="159"/>
    </row>
    <row r="596" spans="1:7" ht="51">
      <c r="A596" s="252" t="s">
        <v>4</v>
      </c>
      <c r="B596" s="215" t="s">
        <v>655</v>
      </c>
      <c r="D596" s="164"/>
      <c r="F596" s="164"/>
    </row>
    <row r="597" spans="1:7" ht="38.25">
      <c r="B597" s="215" t="s">
        <v>656</v>
      </c>
      <c r="D597" s="164"/>
      <c r="F597" s="164"/>
    </row>
    <row r="598" spans="1:7" ht="25.5">
      <c r="B598" s="218" t="s">
        <v>657</v>
      </c>
      <c r="D598" s="164"/>
      <c r="F598" s="164"/>
    </row>
    <row r="599" spans="1:7">
      <c r="B599" s="218"/>
      <c r="D599" s="164"/>
      <c r="F599" s="164"/>
    </row>
    <row r="600" spans="1:7">
      <c r="A600" s="158" t="s">
        <v>491</v>
      </c>
      <c r="B600" s="159" t="s">
        <v>658</v>
      </c>
      <c r="D600" s="164"/>
      <c r="F600" s="164"/>
    </row>
    <row r="601" spans="1:7" s="364" customFormat="1" ht="15" customHeight="1">
      <c r="A601" s="158"/>
      <c r="B601" s="287" t="s">
        <v>28</v>
      </c>
      <c r="C601" s="310">
        <f>C544+C541+C535+C510+C503+C496+C578+C581</f>
        <v>107</v>
      </c>
      <c r="D601" s="289" t="s">
        <v>393</v>
      </c>
      <c r="E601" s="520"/>
      <c r="F601" s="289" t="s">
        <v>349</v>
      </c>
      <c r="G601" s="534">
        <f>C601*E601</f>
        <v>0</v>
      </c>
    </row>
    <row r="602" spans="1:7">
      <c r="B602" s="218"/>
      <c r="D602" s="164"/>
      <c r="F602" s="164"/>
    </row>
    <row r="603" spans="1:7">
      <c r="A603" s="158" t="s">
        <v>496</v>
      </c>
      <c r="B603" s="159" t="s">
        <v>659</v>
      </c>
      <c r="D603" s="164"/>
      <c r="F603" s="164"/>
    </row>
    <row r="604" spans="1:7" s="364" customFormat="1" ht="15" customHeight="1">
      <c r="A604" s="158"/>
      <c r="B604" s="287" t="s">
        <v>28</v>
      </c>
      <c r="C604" s="310">
        <f>C526+C538</f>
        <v>66</v>
      </c>
      <c r="D604" s="289" t="s">
        <v>393</v>
      </c>
      <c r="E604" s="520"/>
      <c r="F604" s="289" t="s">
        <v>349</v>
      </c>
      <c r="G604" s="534">
        <f>C604*E604</f>
        <v>0</v>
      </c>
    </row>
    <row r="605" spans="1:7">
      <c r="B605" s="218"/>
      <c r="D605" s="164"/>
      <c r="F605" s="164"/>
    </row>
    <row r="606" spans="1:7" s="286" customFormat="1">
      <c r="A606" s="158" t="s">
        <v>660</v>
      </c>
      <c r="B606" s="218" t="s">
        <v>661</v>
      </c>
      <c r="C606" s="352"/>
      <c r="D606" s="353"/>
      <c r="E606" s="354"/>
      <c r="F606" s="353"/>
      <c r="G606" s="355"/>
    </row>
    <row r="607" spans="1:7" s="286" customFormat="1" ht="15" customHeight="1">
      <c r="A607" s="158"/>
      <c r="B607" s="287" t="s">
        <v>27</v>
      </c>
      <c r="C607" s="288">
        <f>C566</f>
        <v>24</v>
      </c>
      <c r="D607" s="289" t="s">
        <v>393</v>
      </c>
      <c r="E607" s="520"/>
      <c r="F607" s="289" t="s">
        <v>349</v>
      </c>
      <c r="G607" s="534">
        <f>C607*E607</f>
        <v>0</v>
      </c>
    </row>
    <row r="608" spans="1:7">
      <c r="B608" s="218"/>
      <c r="D608" s="164"/>
      <c r="F608" s="164"/>
    </row>
    <row r="609" spans="1:7" s="286" customFormat="1">
      <c r="A609" s="158" t="s">
        <v>199</v>
      </c>
      <c r="B609" s="218" t="s">
        <v>662</v>
      </c>
      <c r="C609" s="352"/>
      <c r="D609" s="353"/>
      <c r="E609" s="354"/>
      <c r="F609" s="353"/>
      <c r="G609" s="355"/>
    </row>
    <row r="610" spans="1:7" s="286" customFormat="1" ht="15" customHeight="1">
      <c r="A610" s="158"/>
      <c r="B610" s="287" t="s">
        <v>27</v>
      </c>
      <c r="C610" s="288">
        <f>C569</f>
        <v>14</v>
      </c>
      <c r="D610" s="289" t="s">
        <v>393</v>
      </c>
      <c r="E610" s="520"/>
      <c r="F610" s="289" t="s">
        <v>349</v>
      </c>
      <c r="G610" s="534">
        <f>C610*E610</f>
        <v>0</v>
      </c>
    </row>
    <row r="611" spans="1:7">
      <c r="B611" s="218"/>
      <c r="D611" s="164"/>
      <c r="F611" s="164"/>
    </row>
    <row r="612" spans="1:7" s="286" customFormat="1">
      <c r="A612" s="158" t="s">
        <v>663</v>
      </c>
      <c r="B612" s="218" t="s">
        <v>664</v>
      </c>
      <c r="C612" s="352"/>
      <c r="D612" s="353"/>
      <c r="E612" s="354"/>
      <c r="F612" s="353"/>
      <c r="G612" s="355"/>
    </row>
    <row r="613" spans="1:7" s="286" customFormat="1" ht="15" customHeight="1">
      <c r="A613" s="158"/>
      <c r="B613" s="287" t="s">
        <v>27</v>
      </c>
      <c r="C613" s="288">
        <f>C475</f>
        <v>852</v>
      </c>
      <c r="D613" s="289" t="s">
        <v>393</v>
      </c>
      <c r="E613" s="520"/>
      <c r="F613" s="289" t="s">
        <v>349</v>
      </c>
      <c r="G613" s="534">
        <f>C613*E613</f>
        <v>0</v>
      </c>
    </row>
    <row r="614" spans="1:7" s="286" customFormat="1">
      <c r="A614" s="158"/>
      <c r="B614" s="163"/>
      <c r="C614" s="249"/>
      <c r="D614" s="160"/>
      <c r="E614" s="211"/>
      <c r="F614" s="160"/>
      <c r="G614" s="217"/>
    </row>
    <row r="615" spans="1:7" s="286" customFormat="1">
      <c r="A615" s="158" t="s">
        <v>665</v>
      </c>
      <c r="B615" s="218" t="s">
        <v>666</v>
      </c>
      <c r="C615" s="352"/>
      <c r="D615" s="353"/>
      <c r="E615" s="354"/>
      <c r="F615" s="353"/>
      <c r="G615" s="355"/>
    </row>
    <row r="616" spans="1:7" s="286" customFormat="1" ht="15" customHeight="1">
      <c r="A616" s="158"/>
      <c r="B616" s="287" t="s">
        <v>27</v>
      </c>
      <c r="C616" s="288">
        <f>C482</f>
        <v>138</v>
      </c>
      <c r="D616" s="289" t="s">
        <v>393</v>
      </c>
      <c r="E616" s="520"/>
      <c r="F616" s="289" t="s">
        <v>349</v>
      </c>
      <c r="G616" s="534">
        <f>C616*E616</f>
        <v>0</v>
      </c>
    </row>
    <row r="617" spans="1:7" s="286" customFormat="1">
      <c r="A617" s="158"/>
      <c r="B617" s="163"/>
      <c r="C617" s="249"/>
      <c r="D617" s="160"/>
      <c r="E617" s="211"/>
      <c r="F617" s="160"/>
      <c r="G617" s="217"/>
    </row>
    <row r="618" spans="1:7" s="286" customFormat="1">
      <c r="A618" s="158" t="s">
        <v>667</v>
      </c>
      <c r="B618" s="218" t="s">
        <v>668</v>
      </c>
      <c r="C618" s="352"/>
      <c r="D618" s="353"/>
      <c r="E618" s="354"/>
      <c r="F618" s="353"/>
      <c r="G618" s="355"/>
    </row>
    <row r="619" spans="1:7" s="286" customFormat="1" ht="15" customHeight="1">
      <c r="A619" s="158"/>
      <c r="B619" s="287" t="s">
        <v>27</v>
      </c>
      <c r="C619" s="288">
        <f>C489</f>
        <v>150</v>
      </c>
      <c r="D619" s="289" t="s">
        <v>393</v>
      </c>
      <c r="E619" s="520"/>
      <c r="F619" s="289" t="s">
        <v>349</v>
      </c>
      <c r="G619" s="534">
        <f>C619*E619</f>
        <v>0</v>
      </c>
    </row>
    <row r="620" spans="1:7" s="286" customFormat="1">
      <c r="A620" s="158"/>
      <c r="B620" s="163"/>
      <c r="C620" s="249"/>
      <c r="D620" s="160"/>
      <c r="E620" s="211"/>
      <c r="F620" s="160"/>
      <c r="G620" s="217"/>
    </row>
    <row r="621" spans="1:7" s="286" customFormat="1">
      <c r="A621" s="158" t="s">
        <v>669</v>
      </c>
      <c r="B621" s="218" t="s">
        <v>670</v>
      </c>
      <c r="C621" s="352"/>
      <c r="D621" s="353"/>
      <c r="E621" s="354"/>
      <c r="F621" s="353"/>
      <c r="G621" s="355"/>
    </row>
    <row r="622" spans="1:7" s="286" customFormat="1" ht="15" customHeight="1">
      <c r="A622" s="158"/>
      <c r="B622" s="287" t="s">
        <v>27</v>
      </c>
      <c r="C622" s="288">
        <v>67</v>
      </c>
      <c r="D622" s="289" t="s">
        <v>393</v>
      </c>
      <c r="E622" s="520"/>
      <c r="F622" s="289" t="s">
        <v>349</v>
      </c>
      <c r="G622" s="534">
        <f>C622*E622</f>
        <v>0</v>
      </c>
    </row>
    <row r="623" spans="1:7">
      <c r="B623" s="218"/>
      <c r="C623" s="249"/>
      <c r="D623" s="164"/>
      <c r="F623" s="164"/>
    </row>
    <row r="624" spans="1:7" ht="51.75" customHeight="1">
      <c r="A624" s="252" t="s">
        <v>5</v>
      </c>
      <c r="B624" s="218" t="s">
        <v>671</v>
      </c>
      <c r="D624" s="164"/>
      <c r="F624" s="164"/>
    </row>
    <row r="625" spans="1:7" ht="76.5">
      <c r="A625" s="272"/>
      <c r="B625" s="218" t="s">
        <v>672</v>
      </c>
      <c r="D625" s="164"/>
      <c r="F625" s="164"/>
    </row>
    <row r="626" spans="1:7" ht="25.5">
      <c r="B626" s="218" t="s">
        <v>673</v>
      </c>
      <c r="D626" s="164"/>
      <c r="F626" s="164"/>
    </row>
    <row r="627" spans="1:7" ht="38.25">
      <c r="B627" s="218" t="s">
        <v>674</v>
      </c>
      <c r="D627" s="164"/>
      <c r="F627" s="164"/>
    </row>
    <row r="628" spans="1:7" ht="25.5">
      <c r="B628" s="218" t="s">
        <v>675</v>
      </c>
      <c r="D628" s="164"/>
      <c r="F628" s="164"/>
    </row>
    <row r="629" spans="1:7">
      <c r="B629" s="218"/>
      <c r="D629" s="164"/>
      <c r="F629" s="164"/>
    </row>
    <row r="630" spans="1:7" s="286" customFormat="1">
      <c r="A630" s="158" t="s">
        <v>515</v>
      </c>
      <c r="B630" s="218" t="s">
        <v>661</v>
      </c>
      <c r="C630" s="352"/>
      <c r="D630" s="353"/>
      <c r="E630" s="354"/>
      <c r="F630" s="353"/>
      <c r="G630" s="355"/>
    </row>
    <row r="631" spans="1:7" s="286" customFormat="1" ht="15" customHeight="1">
      <c r="A631" s="158"/>
      <c r="B631" s="287" t="s">
        <v>27</v>
      </c>
      <c r="C631" s="288">
        <v>22</v>
      </c>
      <c r="D631" s="289" t="s">
        <v>393</v>
      </c>
      <c r="E631" s="520"/>
      <c r="F631" s="289" t="s">
        <v>349</v>
      </c>
      <c r="G631" s="534">
        <f>C631*E631</f>
        <v>0</v>
      </c>
    </row>
    <row r="632" spans="1:7">
      <c r="B632" s="218"/>
      <c r="D632" s="164"/>
      <c r="F632" s="164"/>
    </row>
    <row r="633" spans="1:7" s="286" customFormat="1">
      <c r="A633" s="158" t="s">
        <v>522</v>
      </c>
      <c r="B633" s="218" t="s">
        <v>662</v>
      </c>
      <c r="C633" s="352"/>
      <c r="D633" s="353"/>
      <c r="E633" s="354"/>
      <c r="F633" s="353"/>
      <c r="G633" s="355"/>
    </row>
    <row r="634" spans="1:7" s="286" customFormat="1" ht="15" customHeight="1">
      <c r="A634" s="158"/>
      <c r="B634" s="287" t="s">
        <v>27</v>
      </c>
      <c r="C634" s="209">
        <v>13</v>
      </c>
      <c r="D634" s="208" t="s">
        <v>393</v>
      </c>
      <c r="E634" s="520"/>
      <c r="F634" s="208" t="s">
        <v>349</v>
      </c>
      <c r="G634" s="521">
        <f>C634*E634</f>
        <v>0</v>
      </c>
    </row>
    <row r="635" spans="1:7">
      <c r="B635" s="218"/>
      <c r="C635" s="162"/>
      <c r="D635" s="186"/>
      <c r="F635" s="186"/>
      <c r="G635" s="185"/>
    </row>
    <row r="636" spans="1:7" s="286" customFormat="1">
      <c r="A636" s="158" t="s">
        <v>524</v>
      </c>
      <c r="B636" s="218" t="s">
        <v>664</v>
      </c>
      <c r="C636" s="354"/>
      <c r="D636" s="357"/>
      <c r="E636" s="354"/>
      <c r="F636" s="357"/>
      <c r="G636" s="358"/>
    </row>
    <row r="637" spans="1:7" s="286" customFormat="1" ht="15" customHeight="1">
      <c r="A637" s="158"/>
      <c r="B637" s="287" t="s">
        <v>27</v>
      </c>
      <c r="C637" s="209">
        <v>837</v>
      </c>
      <c r="D637" s="208" t="s">
        <v>393</v>
      </c>
      <c r="E637" s="520"/>
      <c r="F637" s="208" t="s">
        <v>349</v>
      </c>
      <c r="G637" s="521">
        <f>C637*E637</f>
        <v>0</v>
      </c>
    </row>
    <row r="638" spans="1:7" s="286" customFormat="1">
      <c r="A638" s="158"/>
      <c r="B638" s="163"/>
      <c r="C638" s="211"/>
      <c r="D638" s="162"/>
      <c r="E638" s="211"/>
      <c r="F638" s="162"/>
      <c r="G638" s="222"/>
    </row>
    <row r="639" spans="1:7" s="286" customFormat="1">
      <c r="A639" s="158" t="s">
        <v>526</v>
      </c>
      <c r="B639" s="218" t="s">
        <v>666</v>
      </c>
      <c r="C639" s="354"/>
      <c r="D639" s="357"/>
      <c r="E639" s="354"/>
      <c r="F639" s="357"/>
      <c r="G639" s="358"/>
    </row>
    <row r="640" spans="1:7" s="286" customFormat="1" ht="15" customHeight="1">
      <c r="A640" s="158"/>
      <c r="B640" s="287" t="s">
        <v>27</v>
      </c>
      <c r="C640" s="209">
        <v>132</v>
      </c>
      <c r="D640" s="208" t="s">
        <v>393</v>
      </c>
      <c r="E640" s="520"/>
      <c r="F640" s="208" t="s">
        <v>349</v>
      </c>
      <c r="G640" s="521">
        <f>C640*E640</f>
        <v>0</v>
      </c>
    </row>
    <row r="641" spans="1:7" s="286" customFormat="1">
      <c r="A641" s="158"/>
      <c r="B641" s="163"/>
      <c r="C641" s="211"/>
      <c r="D641" s="162"/>
      <c r="E641" s="211"/>
      <c r="F641" s="162"/>
      <c r="G641" s="222"/>
    </row>
    <row r="642" spans="1:7" s="286" customFormat="1">
      <c r="A642" s="158" t="s">
        <v>528</v>
      </c>
      <c r="B642" s="218" t="s">
        <v>676</v>
      </c>
      <c r="C642" s="354"/>
      <c r="D642" s="357"/>
      <c r="E642" s="354"/>
      <c r="F642" s="357"/>
      <c r="G642" s="358"/>
    </row>
    <row r="643" spans="1:7" s="286" customFormat="1" ht="15" customHeight="1">
      <c r="A643" s="158"/>
      <c r="B643" s="287" t="s">
        <v>27</v>
      </c>
      <c r="C643" s="209">
        <v>150</v>
      </c>
      <c r="D643" s="208" t="s">
        <v>393</v>
      </c>
      <c r="E643" s="520"/>
      <c r="F643" s="208" t="s">
        <v>349</v>
      </c>
      <c r="G643" s="521">
        <f>C643*E643</f>
        <v>0</v>
      </c>
    </row>
    <row r="644" spans="1:7" s="286" customFormat="1">
      <c r="A644" s="158"/>
      <c r="B644" s="163"/>
      <c r="C644" s="211"/>
      <c r="D644" s="162"/>
      <c r="E644" s="211"/>
      <c r="F644" s="162"/>
      <c r="G644" s="222"/>
    </row>
    <row r="645" spans="1:7" s="286" customFormat="1">
      <c r="A645" s="158" t="s">
        <v>677</v>
      </c>
      <c r="B645" s="218" t="s">
        <v>670</v>
      </c>
      <c r="C645" s="354"/>
      <c r="D645" s="357"/>
      <c r="E645" s="354"/>
      <c r="F645" s="357"/>
      <c r="G645" s="358"/>
    </row>
    <row r="646" spans="1:7" s="286" customFormat="1" ht="15" customHeight="1">
      <c r="A646" s="158"/>
      <c r="B646" s="287" t="s">
        <v>27</v>
      </c>
      <c r="C646" s="209">
        <v>67</v>
      </c>
      <c r="D646" s="208" t="s">
        <v>393</v>
      </c>
      <c r="E646" s="520"/>
      <c r="F646" s="208" t="s">
        <v>349</v>
      </c>
      <c r="G646" s="521">
        <f>C646*E646</f>
        <v>0</v>
      </c>
    </row>
    <row r="647" spans="1:7" ht="13.5" customHeight="1">
      <c r="B647" s="218"/>
      <c r="D647" s="164"/>
      <c r="F647" s="164"/>
    </row>
    <row r="648" spans="1:7" ht="25.5">
      <c r="A648" s="252" t="s">
        <v>6</v>
      </c>
      <c r="B648" s="215" t="s">
        <v>678</v>
      </c>
      <c r="C648" s="164"/>
      <c r="D648" s="164"/>
      <c r="F648" s="164"/>
      <c r="G648" s="162"/>
    </row>
    <row r="649" spans="1:7" ht="93" customHeight="1">
      <c r="A649" s="318"/>
      <c r="B649" s="218" t="s">
        <v>1097</v>
      </c>
      <c r="C649" s="164"/>
      <c r="D649" s="164"/>
      <c r="F649" s="164"/>
      <c r="G649" s="162"/>
    </row>
    <row r="650" spans="1:7" ht="20.25" customHeight="1">
      <c r="B650" s="751"/>
      <c r="C650" s="290"/>
    </row>
    <row r="651" spans="1:7" ht="63.75">
      <c r="A651" s="318"/>
      <c r="B651" s="218" t="s">
        <v>1098</v>
      </c>
      <c r="C651" s="164"/>
      <c r="D651" s="164"/>
      <c r="F651" s="164"/>
      <c r="G651" s="162"/>
    </row>
    <row r="652" spans="1:7" ht="38.25">
      <c r="A652" s="318"/>
      <c r="B652" s="218" t="s">
        <v>1099</v>
      </c>
      <c r="C652" s="164"/>
      <c r="D652" s="164"/>
      <c r="F652" s="164"/>
      <c r="G652" s="162"/>
    </row>
    <row r="653" spans="1:7" ht="20.25" customHeight="1">
      <c r="B653" s="751"/>
      <c r="C653" s="290"/>
    </row>
    <row r="654" spans="1:7" ht="102">
      <c r="A654" s="318"/>
      <c r="B654" s="218" t="s">
        <v>1100</v>
      </c>
      <c r="C654" s="164"/>
      <c r="D654" s="164"/>
      <c r="F654" s="164"/>
      <c r="G654" s="162"/>
    </row>
    <row r="655" spans="1:7" ht="53.25" customHeight="1">
      <c r="A655" s="318"/>
      <c r="B655" s="218" t="s">
        <v>679</v>
      </c>
      <c r="C655" s="164"/>
      <c r="D655" s="164"/>
      <c r="F655" s="164"/>
      <c r="G655" s="162"/>
    </row>
    <row r="656" spans="1:7" ht="38.25">
      <c r="A656" s="318"/>
      <c r="B656" s="218" t="s">
        <v>680</v>
      </c>
      <c r="C656" s="164"/>
      <c r="D656" s="164"/>
      <c r="F656" s="164"/>
      <c r="G656" s="162"/>
    </row>
    <row r="657" spans="1:7" ht="25.5">
      <c r="A657" s="318"/>
      <c r="B657" s="218" t="s">
        <v>681</v>
      </c>
      <c r="C657" s="164"/>
      <c r="D657" s="164"/>
      <c r="F657" s="164"/>
      <c r="G657" s="162"/>
    </row>
    <row r="658" spans="1:7" ht="76.5">
      <c r="A658" s="318"/>
      <c r="B658" s="218" t="s">
        <v>682</v>
      </c>
      <c r="C658" s="164"/>
      <c r="D658" s="164"/>
      <c r="F658" s="164"/>
      <c r="G658" s="162"/>
    </row>
    <row r="659" spans="1:7" s="327" customFormat="1" ht="27.75" customHeight="1">
      <c r="A659" s="158"/>
      <c r="B659" s="219" t="s">
        <v>683</v>
      </c>
      <c r="C659" s="365"/>
      <c r="D659" s="365"/>
      <c r="E659" s="340"/>
      <c r="F659" s="339"/>
      <c r="G659" s="217"/>
    </row>
    <row r="660" spans="1:7" s="327" customFormat="1">
      <c r="A660" s="158"/>
      <c r="B660" s="219"/>
      <c r="C660" s="365"/>
      <c r="D660" s="365"/>
      <c r="E660" s="340"/>
      <c r="F660" s="339"/>
      <c r="G660" s="217"/>
    </row>
    <row r="661" spans="1:7">
      <c r="A661" s="158" t="s">
        <v>628</v>
      </c>
      <c r="B661" s="218" t="s">
        <v>661</v>
      </c>
      <c r="C661" s="352"/>
      <c r="D661" s="353"/>
      <c r="E661" s="354"/>
      <c r="F661" s="353"/>
      <c r="G661" s="355"/>
    </row>
    <row r="662" spans="1:7" s="286" customFormat="1" ht="15" customHeight="1">
      <c r="A662" s="158"/>
      <c r="B662" s="287" t="s">
        <v>27</v>
      </c>
      <c r="C662" s="209">
        <f>C631</f>
        <v>22</v>
      </c>
      <c r="D662" s="208" t="s">
        <v>393</v>
      </c>
      <c r="E662" s="520"/>
      <c r="F662" s="208" t="s">
        <v>349</v>
      </c>
      <c r="G662" s="521">
        <f>C662*E662</f>
        <v>0</v>
      </c>
    </row>
    <row r="663" spans="1:7" s="286" customFormat="1" ht="8.25" customHeight="1">
      <c r="A663" s="158"/>
      <c r="B663" s="218"/>
      <c r="C663" s="162"/>
      <c r="D663" s="186"/>
      <c r="E663" s="162"/>
      <c r="F663" s="186"/>
      <c r="G663" s="185"/>
    </row>
    <row r="664" spans="1:7">
      <c r="A664" s="158" t="s">
        <v>630</v>
      </c>
      <c r="B664" s="218" t="s">
        <v>662</v>
      </c>
      <c r="C664" s="354"/>
      <c r="D664" s="357"/>
      <c r="E664" s="354"/>
      <c r="F664" s="357"/>
      <c r="G664" s="358"/>
    </row>
    <row r="665" spans="1:7" s="286" customFormat="1" ht="15" customHeight="1">
      <c r="A665" s="158"/>
      <c r="B665" s="287" t="s">
        <v>27</v>
      </c>
      <c r="C665" s="209">
        <f>C634</f>
        <v>13</v>
      </c>
      <c r="D665" s="208" t="s">
        <v>393</v>
      </c>
      <c r="E665" s="520"/>
      <c r="F665" s="208" t="s">
        <v>349</v>
      </c>
      <c r="G665" s="521">
        <f>C665*E665</f>
        <v>0</v>
      </c>
    </row>
    <row r="666" spans="1:7" s="286" customFormat="1" ht="8.25" customHeight="1">
      <c r="A666" s="158"/>
      <c r="B666" s="218"/>
      <c r="C666" s="162"/>
      <c r="D666" s="186"/>
      <c r="E666" s="162"/>
      <c r="F666" s="186"/>
      <c r="G666" s="185"/>
    </row>
    <row r="667" spans="1:7">
      <c r="A667" s="158" t="s">
        <v>632</v>
      </c>
      <c r="B667" s="218" t="s">
        <v>664</v>
      </c>
      <c r="C667" s="354"/>
      <c r="D667" s="357"/>
      <c r="E667" s="354"/>
      <c r="F667" s="357"/>
      <c r="G667" s="358"/>
    </row>
    <row r="668" spans="1:7" ht="15" customHeight="1">
      <c r="B668" s="287" t="s">
        <v>27</v>
      </c>
      <c r="C668" s="209">
        <f>C637</f>
        <v>837</v>
      </c>
      <c r="D668" s="208" t="s">
        <v>393</v>
      </c>
      <c r="E668" s="520"/>
      <c r="F668" s="208" t="s">
        <v>349</v>
      </c>
      <c r="G668" s="521">
        <f>C668*E668</f>
        <v>0</v>
      </c>
    </row>
    <row r="669" spans="1:7" ht="8.25" customHeight="1">
      <c r="B669" s="163"/>
      <c r="C669" s="211"/>
      <c r="D669" s="162"/>
      <c r="E669" s="211"/>
      <c r="F669" s="162"/>
      <c r="G669" s="222"/>
    </row>
    <row r="670" spans="1:7">
      <c r="A670" s="158" t="s">
        <v>634</v>
      </c>
      <c r="B670" s="218" t="s">
        <v>664</v>
      </c>
      <c r="C670" s="354"/>
      <c r="D670" s="357"/>
      <c r="E670" s="354"/>
      <c r="F670" s="357"/>
      <c r="G670" s="358"/>
    </row>
    <row r="671" spans="1:7" ht="15" customHeight="1">
      <c r="B671" s="287" t="s">
        <v>27</v>
      </c>
      <c r="C671" s="209">
        <f>C640</f>
        <v>132</v>
      </c>
      <c r="D671" s="208" t="s">
        <v>393</v>
      </c>
      <c r="E671" s="520"/>
      <c r="F671" s="208" t="s">
        <v>349</v>
      </c>
      <c r="G671" s="521">
        <f>C671*E671</f>
        <v>0</v>
      </c>
    </row>
    <row r="672" spans="1:7" ht="8.25" customHeight="1">
      <c r="B672" s="163"/>
      <c r="C672" s="211"/>
      <c r="D672" s="162"/>
      <c r="E672" s="211"/>
      <c r="F672" s="162"/>
      <c r="G672" s="222"/>
    </row>
    <row r="673" spans="1:7">
      <c r="A673" s="158" t="s">
        <v>684</v>
      </c>
      <c r="B673" s="218" t="s">
        <v>668</v>
      </c>
      <c r="C673" s="354"/>
      <c r="D673" s="357"/>
      <c r="E673" s="354"/>
      <c r="F673" s="357"/>
      <c r="G673" s="358"/>
    </row>
    <row r="674" spans="1:7" ht="15" customHeight="1">
      <c r="B674" s="287" t="s">
        <v>27</v>
      </c>
      <c r="C674" s="209">
        <f>C643</f>
        <v>150</v>
      </c>
      <c r="D674" s="208" t="s">
        <v>393</v>
      </c>
      <c r="E674" s="520"/>
      <c r="F674" s="208" t="s">
        <v>349</v>
      </c>
      <c r="G674" s="521">
        <f>C674*E674</f>
        <v>0</v>
      </c>
    </row>
    <row r="675" spans="1:7" s="286" customFormat="1" ht="8.25" customHeight="1">
      <c r="A675" s="158"/>
      <c r="B675" s="218"/>
      <c r="C675" s="211"/>
      <c r="D675" s="186"/>
      <c r="E675" s="162"/>
      <c r="F675" s="186"/>
      <c r="G675" s="185"/>
    </row>
    <row r="676" spans="1:7">
      <c r="A676" s="158" t="s">
        <v>685</v>
      </c>
      <c r="B676" s="218" t="s">
        <v>686</v>
      </c>
      <c r="C676" s="354"/>
      <c r="D676" s="357"/>
      <c r="E676" s="354"/>
      <c r="F676" s="357"/>
      <c r="G676" s="358"/>
    </row>
    <row r="677" spans="1:7" ht="15" customHeight="1">
      <c r="B677" s="287" t="s">
        <v>29</v>
      </c>
      <c r="C677" s="300">
        <v>45</v>
      </c>
      <c r="D677" s="208" t="s">
        <v>393</v>
      </c>
      <c r="E677" s="520"/>
      <c r="F677" s="208" t="s">
        <v>349</v>
      </c>
      <c r="G677" s="521">
        <f>C677*E677</f>
        <v>0</v>
      </c>
    </row>
    <row r="678" spans="1:7" s="286" customFormat="1" ht="8.25" customHeight="1">
      <c r="A678" s="158"/>
      <c r="B678" s="218"/>
      <c r="C678" s="312"/>
      <c r="D678" s="186"/>
      <c r="E678" s="162"/>
      <c r="F678" s="186"/>
      <c r="G678" s="185"/>
    </row>
    <row r="679" spans="1:7">
      <c r="A679" s="158" t="s">
        <v>687</v>
      </c>
      <c r="B679" s="218" t="s">
        <v>688</v>
      </c>
      <c r="C679" s="366"/>
      <c r="D679" s="357"/>
      <c r="E679" s="354"/>
      <c r="F679" s="357"/>
      <c r="G679" s="358"/>
    </row>
    <row r="680" spans="1:7" ht="15" customHeight="1">
      <c r="B680" s="287" t="s">
        <v>29</v>
      </c>
      <c r="C680" s="300">
        <v>42</v>
      </c>
      <c r="D680" s="208" t="s">
        <v>393</v>
      </c>
      <c r="E680" s="520"/>
      <c r="F680" s="208" t="s">
        <v>349</v>
      </c>
      <c r="G680" s="521">
        <f>C680*E680</f>
        <v>0</v>
      </c>
    </row>
    <row r="681" spans="1:7" ht="8.25" customHeight="1">
      <c r="B681" s="163"/>
      <c r="C681" s="312"/>
      <c r="D681" s="162"/>
      <c r="E681" s="211"/>
      <c r="F681" s="162"/>
      <c r="G681" s="222"/>
    </row>
    <row r="682" spans="1:7">
      <c r="A682" s="158" t="s">
        <v>689</v>
      </c>
      <c r="B682" s="218" t="s">
        <v>690</v>
      </c>
      <c r="C682" s="366"/>
      <c r="D682" s="357"/>
      <c r="E682" s="354"/>
      <c r="F682" s="357"/>
      <c r="G682" s="358"/>
    </row>
    <row r="683" spans="1:7" ht="15" customHeight="1">
      <c r="B683" s="287" t="s">
        <v>29</v>
      </c>
      <c r="C683" s="300">
        <v>4</v>
      </c>
      <c r="D683" s="208" t="s">
        <v>393</v>
      </c>
      <c r="E683" s="520"/>
      <c r="F683" s="208" t="s">
        <v>349</v>
      </c>
      <c r="G683" s="521">
        <f>C683*E683</f>
        <v>0</v>
      </c>
    </row>
    <row r="684" spans="1:7" ht="8.25" customHeight="1">
      <c r="B684" s="163"/>
      <c r="C684" s="312"/>
      <c r="D684" s="162"/>
      <c r="E684" s="211"/>
      <c r="F684" s="162"/>
      <c r="G684" s="297"/>
    </row>
    <row r="685" spans="1:7">
      <c r="A685" s="158" t="s">
        <v>691</v>
      </c>
      <c r="B685" s="218" t="s">
        <v>670</v>
      </c>
      <c r="C685" s="366"/>
      <c r="D685" s="357"/>
      <c r="E685" s="354"/>
      <c r="F685" s="357"/>
      <c r="G685" s="358"/>
    </row>
    <row r="686" spans="1:7" ht="15" customHeight="1">
      <c r="B686" s="287" t="s">
        <v>27</v>
      </c>
      <c r="C686" s="300">
        <v>67</v>
      </c>
      <c r="D686" s="208" t="s">
        <v>393</v>
      </c>
      <c r="E686" s="520"/>
      <c r="F686" s="208" t="s">
        <v>349</v>
      </c>
      <c r="G686" s="521">
        <f>C686*E686</f>
        <v>0</v>
      </c>
    </row>
    <row r="687" spans="1:7" ht="15" customHeight="1">
      <c r="B687" s="185"/>
      <c r="C687" s="221"/>
      <c r="D687" s="162"/>
      <c r="E687" s="211"/>
      <c r="F687" s="162"/>
      <c r="G687" s="222"/>
    </row>
    <row r="688" spans="1:7" ht="15" customHeight="1" thickBot="1">
      <c r="B688" s="163"/>
      <c r="C688" s="216"/>
      <c r="D688" s="160"/>
      <c r="E688" s="211"/>
      <c r="F688" s="160"/>
      <c r="G688" s="212"/>
    </row>
    <row r="689" spans="1:7" ht="15" customHeight="1" thickTop="1">
      <c r="B689" s="230"/>
      <c r="C689" s="231"/>
      <c r="D689" s="232"/>
      <c r="E689" s="233"/>
      <c r="F689" s="232"/>
      <c r="G689" s="234"/>
    </row>
    <row r="690" spans="1:7" ht="15" customHeight="1">
      <c r="B690" s="235"/>
      <c r="C690" s="236"/>
      <c r="D690" s="237"/>
      <c r="E690" s="238"/>
      <c r="F690" s="237"/>
      <c r="G690" s="239"/>
    </row>
    <row r="691" spans="1:7" ht="24.95" customHeight="1" thickBot="1">
      <c r="B691" s="240" t="s">
        <v>650</v>
      </c>
      <c r="C691" s="241" t="s">
        <v>143</v>
      </c>
      <c r="D691" s="227" t="s">
        <v>143</v>
      </c>
      <c r="E691" s="242" t="s">
        <v>413</v>
      </c>
      <c r="F691" s="208" t="s">
        <v>349</v>
      </c>
      <c r="G691" s="523">
        <f>SUM(G601:G686)</f>
        <v>0</v>
      </c>
    </row>
    <row r="692" spans="1:7" s="186" customFormat="1" ht="24.95" customHeight="1" thickBot="1">
      <c r="A692" s="183" t="s">
        <v>692</v>
      </c>
      <c r="B692" s="367" t="s">
        <v>693</v>
      </c>
      <c r="C692" s="162"/>
      <c r="D692" s="184"/>
      <c r="E692" s="162"/>
      <c r="F692" s="184"/>
      <c r="G692" s="185"/>
    </row>
    <row r="693" spans="1:7" ht="13.5" customHeight="1">
      <c r="A693" s="214"/>
      <c r="B693" s="350"/>
    </row>
    <row r="694" spans="1:7" ht="38.25">
      <c r="A694" s="205" t="s">
        <v>4</v>
      </c>
      <c r="B694" s="215" t="s">
        <v>694</v>
      </c>
    </row>
    <row r="695" spans="1:7" ht="25.5">
      <c r="B695" s="218" t="s">
        <v>695</v>
      </c>
    </row>
    <row r="696" spans="1:7" ht="51">
      <c r="B696" s="218" t="s">
        <v>696</v>
      </c>
    </row>
    <row r="697" spans="1:7" s="286" customFormat="1" ht="25.5">
      <c r="A697" s="158"/>
      <c r="B697" s="218" t="s">
        <v>697</v>
      </c>
      <c r="C697" s="160"/>
      <c r="D697" s="161"/>
      <c r="E697" s="162"/>
      <c r="F697" s="161"/>
      <c r="G697" s="163"/>
    </row>
    <row r="698" spans="1:7" s="286" customFormat="1" ht="38.25">
      <c r="A698" s="158"/>
      <c r="B698" s="218" t="s">
        <v>698</v>
      </c>
      <c r="C698" s="160"/>
      <c r="D698" s="161"/>
      <c r="E698" s="162"/>
      <c r="F698" s="161"/>
      <c r="G698" s="163"/>
    </row>
    <row r="699" spans="1:7" s="286" customFormat="1" ht="40.5" customHeight="1">
      <c r="A699" s="158"/>
      <c r="B699" s="218" t="s">
        <v>699</v>
      </c>
      <c r="C699" s="160"/>
      <c r="D699" s="161"/>
      <c r="E699" s="162"/>
      <c r="F699" s="161"/>
      <c r="G699" s="163"/>
    </row>
    <row r="700" spans="1:7" s="286" customFormat="1" ht="25.5">
      <c r="A700" s="158"/>
      <c r="B700" s="218" t="s">
        <v>700</v>
      </c>
      <c r="C700" s="160"/>
      <c r="D700" s="161"/>
      <c r="E700" s="162"/>
      <c r="F700" s="161"/>
      <c r="G700" s="163"/>
    </row>
    <row r="701" spans="1:7" ht="25.5">
      <c r="B701" s="218" t="s">
        <v>701</v>
      </c>
      <c r="C701" s="352"/>
      <c r="D701" s="353"/>
      <c r="E701" s="354"/>
      <c r="F701" s="353"/>
      <c r="G701" s="355"/>
    </row>
    <row r="702" spans="1:7" s="286" customFormat="1" ht="15" customHeight="1">
      <c r="A702" s="158"/>
      <c r="B702" s="206" t="s">
        <v>27</v>
      </c>
      <c r="C702" s="209">
        <f>C665+C668+C671+C674+C662+C686</f>
        <v>1221</v>
      </c>
      <c r="D702" s="208" t="s">
        <v>393</v>
      </c>
      <c r="E702" s="520"/>
      <c r="F702" s="208" t="s">
        <v>349</v>
      </c>
      <c r="G702" s="521">
        <f>C702*E702</f>
        <v>0</v>
      </c>
    </row>
    <row r="703" spans="1:7" ht="15" customHeight="1">
      <c r="B703" s="163"/>
      <c r="C703" s="249"/>
      <c r="D703" s="160"/>
      <c r="E703" s="211"/>
      <c r="F703" s="160"/>
      <c r="G703" s="212"/>
    </row>
    <row r="704" spans="1:7" ht="51">
      <c r="A704" s="205" t="s">
        <v>5</v>
      </c>
      <c r="B704" s="215" t="s">
        <v>702</v>
      </c>
    </row>
    <row r="705" spans="1:7" s="286" customFormat="1" ht="25.5">
      <c r="A705" s="158"/>
      <c r="B705" s="218" t="s">
        <v>399</v>
      </c>
      <c r="C705" s="160"/>
      <c r="D705" s="161"/>
      <c r="E705" s="162"/>
      <c r="F705" s="161"/>
      <c r="G705" s="163"/>
    </row>
    <row r="706" spans="1:7" s="286" customFormat="1" ht="128.25" customHeight="1">
      <c r="A706" s="158"/>
      <c r="B706" s="218" t="s">
        <v>703</v>
      </c>
      <c r="C706" s="160"/>
      <c r="D706" s="161"/>
      <c r="E706" s="162"/>
      <c r="F706" s="161"/>
      <c r="G706" s="163"/>
    </row>
    <row r="707" spans="1:7" s="286" customFormat="1" ht="38.25">
      <c r="A707" s="158"/>
      <c r="B707" s="368" t="s">
        <v>704</v>
      </c>
      <c r="C707" s="160"/>
      <c r="D707" s="161"/>
      <c r="E707" s="162"/>
      <c r="F707" s="161"/>
      <c r="G707" s="163"/>
    </row>
    <row r="708" spans="1:7" s="286" customFormat="1" ht="127.5">
      <c r="A708" s="158"/>
      <c r="B708" s="369" t="s">
        <v>705</v>
      </c>
      <c r="C708" s="160"/>
      <c r="D708" s="161"/>
      <c r="E708" s="162"/>
      <c r="F708" s="161"/>
      <c r="G708" s="163"/>
    </row>
    <row r="709" spans="1:7" s="286" customFormat="1">
      <c r="A709" s="158"/>
      <c r="B709" s="218" t="s">
        <v>706</v>
      </c>
      <c r="C709" s="160"/>
      <c r="D709" s="161"/>
      <c r="E709" s="162"/>
      <c r="F709" s="161"/>
      <c r="G709" s="163"/>
    </row>
    <row r="710" spans="1:7" s="327" customFormat="1" ht="7.5" customHeight="1">
      <c r="A710" s="158"/>
      <c r="B710" s="159"/>
      <c r="C710" s="160"/>
      <c r="D710" s="164"/>
      <c r="E710" s="162"/>
      <c r="F710" s="164"/>
      <c r="G710" s="163"/>
    </row>
    <row r="711" spans="1:7" s="327" customFormat="1" ht="25.5">
      <c r="A711" s="205"/>
      <c r="B711" s="218" t="s">
        <v>701</v>
      </c>
      <c r="C711" s="352"/>
      <c r="D711" s="353"/>
      <c r="E711" s="354"/>
      <c r="F711" s="353"/>
      <c r="G711" s="355"/>
    </row>
    <row r="712" spans="1:7" s="332" customFormat="1" ht="15" customHeight="1">
      <c r="A712" s="158"/>
      <c r="B712" s="206" t="s">
        <v>27</v>
      </c>
      <c r="C712" s="209">
        <f>C702</f>
        <v>1221</v>
      </c>
      <c r="D712" s="208" t="s">
        <v>393</v>
      </c>
      <c r="E712" s="520"/>
      <c r="F712" s="208" t="s">
        <v>349</v>
      </c>
      <c r="G712" s="521">
        <f>C712*E712</f>
        <v>0</v>
      </c>
    </row>
    <row r="713" spans="1:7" s="327" customFormat="1">
      <c r="A713" s="158" t="s">
        <v>6</v>
      </c>
      <c r="B713" s="215" t="s">
        <v>707</v>
      </c>
      <c r="C713" s="365"/>
      <c r="D713" s="365"/>
      <c r="E713" s="340"/>
      <c r="F713" s="339"/>
      <c r="G713" s="217"/>
    </row>
    <row r="714" spans="1:7" s="327" customFormat="1" ht="76.5">
      <c r="A714" s="158"/>
      <c r="B714" s="218" t="s">
        <v>1101</v>
      </c>
      <c r="C714" s="365"/>
      <c r="D714" s="365"/>
      <c r="E714" s="340"/>
      <c r="F714" s="339"/>
      <c r="G714" s="217"/>
    </row>
    <row r="715" spans="1:7" ht="20.25" customHeight="1">
      <c r="B715" s="751"/>
      <c r="C715" s="290"/>
    </row>
    <row r="716" spans="1:7" s="327" customFormat="1" ht="191.25">
      <c r="A716" s="158"/>
      <c r="B716" s="218" t="s">
        <v>1102</v>
      </c>
      <c r="C716" s="365"/>
      <c r="D716" s="365"/>
      <c r="E716" s="340"/>
      <c r="F716" s="339"/>
      <c r="G716" s="217"/>
    </row>
    <row r="717" spans="1:7" s="327" customFormat="1" ht="89.25">
      <c r="A717" s="158"/>
      <c r="B717" s="218" t="s">
        <v>708</v>
      </c>
      <c r="C717" s="365"/>
      <c r="D717" s="365"/>
      <c r="E717" s="340"/>
      <c r="F717" s="339"/>
      <c r="G717" s="217"/>
    </row>
    <row r="718" spans="1:7" s="286" customFormat="1" ht="89.25">
      <c r="A718" s="158"/>
      <c r="B718" s="218" t="s">
        <v>1103</v>
      </c>
      <c r="C718" s="365"/>
      <c r="D718" s="365"/>
      <c r="E718" s="340"/>
      <c r="F718" s="339"/>
      <c r="G718" s="217"/>
    </row>
    <row r="719" spans="1:7" ht="20.25" customHeight="1">
      <c r="B719" s="751"/>
      <c r="C719" s="290"/>
    </row>
    <row r="720" spans="1:7" s="286" customFormat="1" ht="89.25">
      <c r="A720" s="158"/>
      <c r="B720" s="218" t="s">
        <v>1104</v>
      </c>
      <c r="C720" s="365"/>
      <c r="D720" s="365"/>
      <c r="E720" s="340"/>
      <c r="F720" s="339"/>
      <c r="G720" s="217"/>
    </row>
    <row r="721" spans="1:26" s="286" customFormat="1" ht="51">
      <c r="A721" s="158"/>
      <c r="B721" s="218" t="s">
        <v>1105</v>
      </c>
      <c r="C721" s="365"/>
      <c r="D721" s="365"/>
      <c r="E721" s="340"/>
      <c r="F721" s="339"/>
      <c r="G721" s="217"/>
    </row>
    <row r="722" spans="1:26" ht="20.25" customHeight="1">
      <c r="B722" s="751"/>
      <c r="C722" s="290"/>
    </row>
    <row r="723" spans="1:26" s="286" customFormat="1" ht="140.25">
      <c r="A723" s="158"/>
      <c r="B723" s="218" t="s">
        <v>1106</v>
      </c>
      <c r="C723" s="365"/>
      <c r="D723" s="365"/>
      <c r="E723" s="340"/>
      <c r="F723" s="339"/>
      <c r="G723" s="217"/>
    </row>
    <row r="724" spans="1:26" ht="20.25" customHeight="1">
      <c r="B724" s="751"/>
      <c r="C724" s="290"/>
    </row>
    <row r="725" spans="1:26" s="261" customFormat="1">
      <c r="A725" s="158"/>
      <c r="B725" s="219" t="s">
        <v>709</v>
      </c>
      <c r="C725" s="365"/>
      <c r="D725" s="365"/>
      <c r="E725" s="340"/>
      <c r="F725" s="339"/>
      <c r="G725" s="217"/>
    </row>
    <row r="726" spans="1:26" s="261" customFormat="1">
      <c r="A726" s="158" t="s">
        <v>211</v>
      </c>
      <c r="B726" s="218" t="s">
        <v>710</v>
      </c>
      <c r="C726" s="352"/>
      <c r="D726" s="353"/>
      <c r="E726" s="354"/>
      <c r="F726" s="353"/>
      <c r="G726" s="355"/>
    </row>
    <row r="727" spans="1:26" s="370" customFormat="1" ht="15.75" customHeight="1">
      <c r="A727" s="158"/>
      <c r="B727" s="206" t="s">
        <v>27</v>
      </c>
      <c r="C727" s="209">
        <f>C662+C665+C668+C671+C674</f>
        <v>1154</v>
      </c>
      <c r="D727" s="208" t="s">
        <v>393</v>
      </c>
      <c r="E727" s="520"/>
      <c r="F727" s="208" t="s">
        <v>349</v>
      </c>
      <c r="G727" s="521">
        <f>C727*E727</f>
        <v>0</v>
      </c>
    </row>
    <row r="728" spans="1:26" s="370" customFormat="1" ht="15.75" customHeight="1">
      <c r="A728" s="158"/>
      <c r="B728" s="185"/>
      <c r="C728" s="211"/>
      <c r="D728" s="162"/>
      <c r="E728" s="211"/>
      <c r="F728" s="162"/>
      <c r="G728" s="222"/>
      <c r="H728" s="700"/>
      <c r="I728" s="700"/>
      <c r="J728" s="700"/>
      <c r="K728" s="700"/>
      <c r="L728" s="700"/>
      <c r="M728" s="700"/>
      <c r="N728" s="700"/>
      <c r="O728" s="700"/>
      <c r="P728" s="700"/>
      <c r="Q728" s="700"/>
      <c r="R728" s="700"/>
      <c r="S728" s="700"/>
      <c r="T728" s="700"/>
      <c r="U728" s="700"/>
      <c r="V728" s="700"/>
      <c r="W728" s="700"/>
      <c r="X728" s="700"/>
      <c r="Y728" s="700"/>
      <c r="Z728" s="700"/>
    </row>
    <row r="729" spans="1:26" s="699" customFormat="1" ht="38.25">
      <c r="A729" s="754" t="s">
        <v>8</v>
      </c>
      <c r="B729" s="755" t="s">
        <v>711</v>
      </c>
      <c r="C729" s="756"/>
      <c r="D729" s="757"/>
      <c r="E729" s="758"/>
      <c r="F729" s="757"/>
      <c r="G729" s="759"/>
    </row>
    <row r="730" spans="1:26" s="376" customFormat="1" ht="25.5">
      <c r="A730" s="375"/>
      <c r="B730" s="159" t="s">
        <v>712</v>
      </c>
      <c r="C730" s="159"/>
      <c r="D730" s="159"/>
      <c r="E730" s="159"/>
      <c r="F730" s="159"/>
      <c r="G730" s="159"/>
    </row>
    <row r="731" spans="1:26" s="376" customFormat="1" ht="38.25">
      <c r="A731" s="375"/>
      <c r="B731" s="159" t="s">
        <v>713</v>
      </c>
      <c r="C731" s="159"/>
      <c r="D731" s="159"/>
      <c r="E731" s="159"/>
      <c r="F731" s="159"/>
      <c r="G731" s="159"/>
    </row>
    <row r="732" spans="1:26" s="376" customFormat="1" ht="15">
      <c r="A732" s="375"/>
      <c r="B732" s="159" t="s">
        <v>714</v>
      </c>
      <c r="C732" s="159"/>
      <c r="D732" s="159"/>
      <c r="E732" s="159"/>
      <c r="F732" s="159"/>
      <c r="G732" s="159"/>
    </row>
    <row r="733" spans="1:26" s="376" customFormat="1" ht="25.5">
      <c r="A733" s="375"/>
      <c r="B733" s="159" t="s">
        <v>715</v>
      </c>
      <c r="C733" s="159"/>
      <c r="D733" s="159"/>
      <c r="E733" s="159"/>
      <c r="F733" s="159"/>
      <c r="G733" s="159"/>
    </row>
    <row r="734" spans="1:26" s="376" customFormat="1" ht="25.5">
      <c r="A734" s="375"/>
      <c r="B734" s="159" t="s">
        <v>716</v>
      </c>
      <c r="C734" s="159"/>
      <c r="D734" s="159"/>
      <c r="E734" s="159"/>
      <c r="F734" s="159"/>
      <c r="G734" s="159"/>
    </row>
    <row r="735" spans="1:26" s="376" customFormat="1" ht="25.5">
      <c r="A735" s="375"/>
      <c r="B735" s="159" t="s">
        <v>717</v>
      </c>
      <c r="C735" s="159"/>
      <c r="D735" s="159"/>
      <c r="E735" s="159"/>
      <c r="F735" s="159"/>
      <c r="G735" s="159"/>
    </row>
    <row r="736" spans="1:26" s="376" customFormat="1" ht="25.5">
      <c r="A736" s="375"/>
      <c r="B736" s="159" t="s">
        <v>718</v>
      </c>
      <c r="C736" s="159"/>
      <c r="D736" s="159"/>
      <c r="E736" s="159"/>
      <c r="F736" s="159"/>
      <c r="G736" s="159"/>
    </row>
    <row r="737" spans="1:7" s="376" customFormat="1" ht="25.5">
      <c r="A737" s="375"/>
      <c r="B737" s="159" t="s">
        <v>719</v>
      </c>
      <c r="C737" s="159"/>
      <c r="D737" s="159"/>
      <c r="E737" s="159"/>
      <c r="F737" s="159"/>
      <c r="G737" s="159"/>
    </row>
    <row r="738" spans="1:7" s="376" customFormat="1" ht="25.5">
      <c r="A738" s="375"/>
      <c r="B738" s="159" t="s">
        <v>720</v>
      </c>
      <c r="C738" s="159"/>
      <c r="D738" s="159"/>
      <c r="E738" s="159"/>
      <c r="F738" s="159"/>
      <c r="G738" s="159"/>
    </row>
    <row r="739" spans="1:7" s="376" customFormat="1" ht="15">
      <c r="A739" s="375"/>
      <c r="B739" s="159" t="s">
        <v>721</v>
      </c>
      <c r="C739" s="159"/>
      <c r="D739" s="159"/>
      <c r="E739" s="159"/>
      <c r="F739" s="159"/>
      <c r="G739" s="159"/>
    </row>
    <row r="740" spans="1:7" s="376" customFormat="1" ht="17.25">
      <c r="A740" s="375"/>
      <c r="B740" s="159" t="s">
        <v>722</v>
      </c>
      <c r="C740" s="377" t="s">
        <v>723</v>
      </c>
      <c r="D740" s="311"/>
      <c r="E740" s="378">
        <v>0.1</v>
      </c>
      <c r="F740" s="159"/>
      <c r="G740" s="159"/>
    </row>
    <row r="741" spans="1:7" s="376" customFormat="1" ht="17.25">
      <c r="A741" s="375"/>
      <c r="B741" s="159" t="s">
        <v>724</v>
      </c>
      <c r="C741" s="377" t="s">
        <v>723</v>
      </c>
      <c r="D741" s="311"/>
      <c r="E741" s="378">
        <v>0.25</v>
      </c>
      <c r="F741" s="159"/>
      <c r="G741" s="159"/>
    </row>
    <row r="742" spans="1:7" s="376" customFormat="1" ht="25.5">
      <c r="A742" s="375"/>
      <c r="B742" s="159" t="s">
        <v>725</v>
      </c>
      <c r="C742" s="377" t="s">
        <v>723</v>
      </c>
      <c r="D742" s="311"/>
      <c r="E742" s="378">
        <v>0.1</v>
      </c>
      <c r="F742" s="159"/>
      <c r="G742" s="159"/>
    </row>
    <row r="743" spans="1:7" s="376" customFormat="1" ht="17.25">
      <c r="A743" s="375"/>
      <c r="B743" s="159" t="s">
        <v>726</v>
      </c>
      <c r="C743" s="377" t="s">
        <v>723</v>
      </c>
      <c r="D743" s="311"/>
      <c r="E743" s="378">
        <v>0.1</v>
      </c>
      <c r="F743" s="159"/>
      <c r="G743" s="159"/>
    </row>
    <row r="744" spans="1:7" s="376" customFormat="1" ht="15">
      <c r="A744" s="375"/>
      <c r="B744" s="159" t="s">
        <v>727</v>
      </c>
      <c r="C744" s="377" t="s">
        <v>238</v>
      </c>
      <c r="D744" s="311"/>
      <c r="E744" s="378">
        <v>5</v>
      </c>
      <c r="F744" s="159"/>
      <c r="G744" s="159"/>
    </row>
    <row r="745" spans="1:7" s="376" customFormat="1" ht="15">
      <c r="A745" s="375"/>
      <c r="B745" s="159" t="s">
        <v>728</v>
      </c>
      <c r="C745" s="377" t="s">
        <v>28</v>
      </c>
      <c r="D745" s="311"/>
      <c r="E745" s="311">
        <v>1</v>
      </c>
      <c r="F745" s="159"/>
      <c r="G745" s="159"/>
    </row>
    <row r="746" spans="1:7" s="376" customFormat="1" ht="15">
      <c r="A746" s="375"/>
      <c r="B746" s="159" t="s">
        <v>729</v>
      </c>
      <c r="C746" s="159"/>
      <c r="D746" s="159"/>
      <c r="E746" s="159"/>
      <c r="F746" s="159"/>
      <c r="G746" s="159"/>
    </row>
    <row r="747" spans="1:7" s="376" customFormat="1" ht="15">
      <c r="A747" s="375"/>
      <c r="B747" s="287" t="s">
        <v>29</v>
      </c>
      <c r="C747" s="310">
        <v>1</v>
      </c>
      <c r="D747" s="289" t="s">
        <v>393</v>
      </c>
      <c r="E747" s="525"/>
      <c r="F747" s="289" t="s">
        <v>349</v>
      </c>
      <c r="G747" s="534">
        <f>C747*E747</f>
        <v>0</v>
      </c>
    </row>
    <row r="748" spans="1:7" s="286" customFormat="1">
      <c r="A748" s="205"/>
      <c r="B748" s="163"/>
      <c r="C748" s="290"/>
      <c r="D748" s="160"/>
      <c r="E748" s="161"/>
      <c r="F748" s="160"/>
      <c r="G748" s="217"/>
    </row>
    <row r="749" spans="1:7" s="376" customFormat="1" ht="38.25">
      <c r="A749" s="379" t="s">
        <v>10</v>
      </c>
      <c r="B749" s="215" t="s">
        <v>730</v>
      </c>
      <c r="C749" s="290"/>
      <c r="D749" s="160"/>
      <c r="E749" s="161"/>
      <c r="F749" s="160"/>
      <c r="G749" s="217"/>
    </row>
    <row r="750" spans="1:7" s="382" customFormat="1" ht="63.75">
      <c r="A750" s="379"/>
      <c r="B750" s="380" t="s">
        <v>731</v>
      </c>
      <c r="C750" s="381"/>
      <c r="E750" s="381"/>
      <c r="G750" s="381"/>
    </row>
    <row r="751" spans="1:7" s="382" customFormat="1" ht="25.5">
      <c r="A751" s="379"/>
      <c r="B751" s="380" t="s">
        <v>732</v>
      </c>
      <c r="C751" s="381"/>
      <c r="E751" s="381"/>
      <c r="G751" s="381"/>
    </row>
    <row r="752" spans="1:7" s="376" customFormat="1" ht="15">
      <c r="A752" s="375"/>
      <c r="B752" s="159" t="s">
        <v>733</v>
      </c>
      <c r="C752" s="159"/>
      <c r="D752" s="159"/>
      <c r="E752" s="159"/>
      <c r="F752" s="159"/>
      <c r="G752" s="159"/>
    </row>
    <row r="753" spans="1:7" s="376" customFormat="1" ht="15">
      <c r="A753" s="375"/>
      <c r="B753" s="287" t="s">
        <v>29</v>
      </c>
      <c r="C753" s="310">
        <v>1</v>
      </c>
      <c r="D753" s="289" t="s">
        <v>393</v>
      </c>
      <c r="E753" s="525"/>
      <c r="F753" s="289" t="s">
        <v>349</v>
      </c>
      <c r="G753" s="534">
        <f>C753*E753</f>
        <v>0</v>
      </c>
    </row>
    <row r="754" spans="1:7" s="376" customFormat="1" ht="15">
      <c r="A754" s="375"/>
      <c r="B754" s="163"/>
      <c r="C754" s="290"/>
      <c r="D754" s="160"/>
      <c r="E754" s="161"/>
      <c r="F754" s="160"/>
      <c r="G754" s="217"/>
    </row>
    <row r="755" spans="1:7" s="376" customFormat="1" ht="51">
      <c r="A755" s="379" t="s">
        <v>13</v>
      </c>
      <c r="B755" s="215" t="s">
        <v>734</v>
      </c>
      <c r="C755" s="290"/>
      <c r="D755" s="160"/>
      <c r="E755" s="161"/>
      <c r="F755" s="160"/>
      <c r="G755" s="217"/>
    </row>
    <row r="756" spans="1:7" s="382" customFormat="1" ht="105" customHeight="1">
      <c r="A756" s="379"/>
      <c r="B756" s="380" t="s">
        <v>735</v>
      </c>
      <c r="C756" s="381"/>
      <c r="E756" s="381"/>
      <c r="G756" s="381"/>
    </row>
    <row r="757" spans="1:7" s="382" customFormat="1" ht="155.25" customHeight="1">
      <c r="A757" s="379"/>
      <c r="B757" s="380" t="s">
        <v>736</v>
      </c>
      <c r="C757" s="381"/>
      <c r="E757" s="381"/>
      <c r="G757" s="381"/>
    </row>
    <row r="758" spans="1:7" s="382" customFormat="1" ht="114.75">
      <c r="A758" s="383"/>
      <c r="B758" s="384" t="s">
        <v>737</v>
      </c>
      <c r="C758" s="381"/>
      <c r="E758" s="381"/>
      <c r="G758" s="381"/>
    </row>
    <row r="759" spans="1:7" s="332" customFormat="1" ht="15" customHeight="1">
      <c r="A759" s="158"/>
      <c r="B759" s="243" t="s">
        <v>29</v>
      </c>
      <c r="C759" s="300">
        <v>1</v>
      </c>
      <c r="D759" s="208" t="s">
        <v>393</v>
      </c>
      <c r="E759" s="529"/>
      <c r="F759" s="208" t="s">
        <v>349</v>
      </c>
      <c r="G759" s="521">
        <f>C759*E759</f>
        <v>0</v>
      </c>
    </row>
    <row r="760" spans="1:7" ht="15" customHeight="1">
      <c r="A760" s="205"/>
      <c r="B760" s="163"/>
      <c r="C760" s="211"/>
      <c r="D760" s="162"/>
      <c r="E760" s="211"/>
      <c r="F760" s="162"/>
      <c r="G760" s="211"/>
    </row>
    <row r="761" spans="1:7" ht="51">
      <c r="A761" s="205" t="s">
        <v>14</v>
      </c>
      <c r="B761" s="215" t="s">
        <v>738</v>
      </c>
      <c r="C761" s="211"/>
      <c r="D761" s="249"/>
      <c r="F761" s="249"/>
      <c r="G761" s="162"/>
    </row>
    <row r="762" spans="1:7" ht="63.75">
      <c r="A762" s="385"/>
      <c r="B762" s="218" t="s">
        <v>1107</v>
      </c>
      <c r="C762" s="211"/>
      <c r="D762" s="249" t="s">
        <v>143</v>
      </c>
      <c r="F762" s="249" t="s">
        <v>143</v>
      </c>
      <c r="G762" s="162"/>
    </row>
    <row r="763" spans="1:7" ht="20.25" customHeight="1">
      <c r="B763" s="751"/>
      <c r="C763" s="290"/>
    </row>
    <row r="764" spans="1:7" ht="51">
      <c r="A764" s="385"/>
      <c r="B764" s="218" t="s">
        <v>1108</v>
      </c>
      <c r="C764" s="211"/>
      <c r="D764" s="249" t="s">
        <v>143</v>
      </c>
      <c r="F764" s="249" t="s">
        <v>143</v>
      </c>
      <c r="G764" s="162"/>
    </row>
    <row r="765" spans="1:7" ht="63.75" customHeight="1">
      <c r="A765" s="385"/>
      <c r="B765" s="218" t="s">
        <v>739</v>
      </c>
      <c r="C765" s="211"/>
      <c r="D765" s="249"/>
      <c r="F765" s="249"/>
      <c r="G765" s="162"/>
    </row>
    <row r="766" spans="1:7" ht="38.25">
      <c r="A766" s="252"/>
      <c r="B766" s="218" t="s">
        <v>740</v>
      </c>
      <c r="C766" s="211"/>
      <c r="D766" s="249"/>
      <c r="F766" s="249"/>
      <c r="G766" s="162"/>
    </row>
    <row r="767" spans="1:7">
      <c r="A767" s="252"/>
      <c r="B767" s="159"/>
      <c r="C767" s="211"/>
      <c r="D767" s="249"/>
      <c r="F767" s="249"/>
      <c r="G767" s="162"/>
    </row>
    <row r="768" spans="1:7" ht="27.75" customHeight="1">
      <c r="A768" s="252" t="s">
        <v>741</v>
      </c>
      <c r="B768" s="218" t="s">
        <v>742</v>
      </c>
      <c r="C768" s="211"/>
      <c r="G768" s="162"/>
    </row>
    <row r="769" spans="1:7" s="186" customFormat="1" ht="15" customHeight="1">
      <c r="A769" s="158"/>
      <c r="B769" s="206" t="s">
        <v>27</v>
      </c>
      <c r="C769" s="209">
        <v>10</v>
      </c>
      <c r="D769" s="208" t="s">
        <v>393</v>
      </c>
      <c r="E769" s="520"/>
      <c r="F769" s="208" t="s">
        <v>349</v>
      </c>
      <c r="G769" s="520">
        <f>C769*E769</f>
        <v>0</v>
      </c>
    </row>
    <row r="770" spans="1:7">
      <c r="A770" s="205"/>
      <c r="B770" s="163"/>
      <c r="C770" s="211"/>
      <c r="D770" s="160"/>
      <c r="E770" s="211"/>
      <c r="F770" s="160"/>
      <c r="G770" s="211"/>
    </row>
    <row r="771" spans="1:7">
      <c r="A771" s="252" t="s">
        <v>743</v>
      </c>
      <c r="B771" s="159" t="s">
        <v>744</v>
      </c>
      <c r="C771" s="211"/>
      <c r="G771" s="162"/>
    </row>
    <row r="772" spans="1:7" s="186" customFormat="1" ht="15" customHeight="1">
      <c r="A772" s="158"/>
      <c r="B772" s="206" t="s">
        <v>28</v>
      </c>
      <c r="C772" s="300">
        <v>1</v>
      </c>
      <c r="D772" s="208" t="s">
        <v>393</v>
      </c>
      <c r="E772" s="520"/>
      <c r="F772" s="208" t="s">
        <v>349</v>
      </c>
      <c r="G772" s="520">
        <f>C772*E772</f>
        <v>0</v>
      </c>
    </row>
    <row r="773" spans="1:7">
      <c r="A773" s="371"/>
      <c r="B773" s="163"/>
      <c r="C773" s="211"/>
      <c r="D773" s="160"/>
      <c r="E773" s="211"/>
      <c r="F773" s="160"/>
      <c r="G773" s="211"/>
    </row>
    <row r="774" spans="1:7" ht="38.25">
      <c r="A774" s="371" t="s">
        <v>484</v>
      </c>
      <c r="B774" s="215" t="s">
        <v>745</v>
      </c>
      <c r="C774" s="211"/>
      <c r="D774" s="162"/>
      <c r="G774" s="162"/>
    </row>
    <row r="775" spans="1:7" ht="38.25">
      <c r="A775" s="371"/>
      <c r="B775" s="218" t="s">
        <v>746</v>
      </c>
      <c r="C775" s="211"/>
      <c r="G775" s="162"/>
    </row>
    <row r="776" spans="1:7" ht="76.5">
      <c r="A776" s="371"/>
      <c r="B776" s="218" t="s">
        <v>747</v>
      </c>
      <c r="C776" s="211"/>
      <c r="G776" s="162"/>
    </row>
    <row r="777" spans="1:7">
      <c r="A777" s="371"/>
      <c r="B777" s="159" t="s">
        <v>748</v>
      </c>
      <c r="C777" s="211"/>
      <c r="G777" s="162"/>
    </row>
    <row r="778" spans="1:7">
      <c r="A778" s="371"/>
      <c r="B778" s="163"/>
      <c r="C778" s="211"/>
      <c r="D778" s="160"/>
      <c r="E778" s="211"/>
      <c r="F778" s="160"/>
      <c r="G778" s="211"/>
    </row>
    <row r="779" spans="1:7">
      <c r="A779" s="371" t="s">
        <v>749</v>
      </c>
      <c r="B779" s="215" t="s">
        <v>750</v>
      </c>
      <c r="C779" s="211"/>
      <c r="D779" s="162"/>
      <c r="G779" s="162"/>
    </row>
    <row r="780" spans="1:7" ht="127.5">
      <c r="A780" s="371"/>
      <c r="B780" s="218" t="s">
        <v>751</v>
      </c>
      <c r="C780" s="211"/>
      <c r="G780" s="162"/>
    </row>
    <row r="781" spans="1:7" ht="8.1" customHeight="1">
      <c r="A781" s="371"/>
      <c r="B781" s="218"/>
      <c r="C781" s="211"/>
      <c r="G781" s="162"/>
    </row>
    <row r="782" spans="1:7">
      <c r="A782" s="371"/>
      <c r="B782" s="218" t="s">
        <v>752</v>
      </c>
      <c r="C782" s="211"/>
      <c r="G782" s="162"/>
    </row>
    <row r="783" spans="1:7" s="162" customFormat="1" ht="15" customHeight="1">
      <c r="A783" s="386"/>
      <c r="B783" s="206" t="s">
        <v>402</v>
      </c>
      <c r="C783" s="241"/>
      <c r="D783" s="227"/>
      <c r="E783" s="535"/>
      <c r="F783" s="208" t="s">
        <v>349</v>
      </c>
      <c r="G783" s="520"/>
    </row>
    <row r="784" spans="1:7" s="162" customFormat="1" ht="8.1" customHeight="1">
      <c r="A784" s="386"/>
      <c r="B784" s="185"/>
      <c r="C784" s="211"/>
      <c r="E784" s="211"/>
      <c r="G784" s="211"/>
    </row>
    <row r="785" spans="1:7">
      <c r="A785" s="371"/>
      <c r="B785" s="709" t="s">
        <v>753</v>
      </c>
      <c r="C785" s="710"/>
      <c r="G785" s="162"/>
    </row>
    <row r="786" spans="1:7" s="162" customFormat="1" ht="15" customHeight="1">
      <c r="A786" s="386"/>
      <c r="B786" s="206" t="s">
        <v>402</v>
      </c>
      <c r="C786" s="241"/>
      <c r="D786" s="227"/>
      <c r="E786" s="535"/>
      <c r="F786" s="208" t="s">
        <v>349</v>
      </c>
      <c r="G786" s="520"/>
    </row>
    <row r="787" spans="1:7" s="162" customFormat="1" ht="15" customHeight="1">
      <c r="A787" s="386"/>
      <c r="B787" s="185"/>
      <c r="C787" s="211"/>
      <c r="E787" s="211"/>
      <c r="G787" s="211"/>
    </row>
    <row r="788" spans="1:7">
      <c r="A788" s="371" t="s">
        <v>754</v>
      </c>
      <c r="B788" s="215" t="s">
        <v>755</v>
      </c>
      <c r="C788" s="211"/>
      <c r="D788" s="162"/>
      <c r="G788" s="162"/>
    </row>
    <row r="789" spans="1:7" ht="76.5">
      <c r="A789" s="371"/>
      <c r="B789" s="218" t="s">
        <v>756</v>
      </c>
      <c r="C789" s="211"/>
      <c r="G789" s="162"/>
    </row>
    <row r="790" spans="1:7" ht="8.1" customHeight="1">
      <c r="A790" s="371"/>
      <c r="B790" s="218"/>
      <c r="C790" s="211"/>
      <c r="G790" s="162"/>
    </row>
    <row r="791" spans="1:7">
      <c r="A791" s="371"/>
      <c r="B791" s="218" t="s">
        <v>757</v>
      </c>
      <c r="C791" s="211"/>
      <c r="G791" s="162"/>
    </row>
    <row r="792" spans="1:7" s="162" customFormat="1" ht="15" customHeight="1">
      <c r="A792" s="386"/>
      <c r="B792" s="206" t="s">
        <v>402</v>
      </c>
      <c r="C792" s="241"/>
      <c r="D792" s="227"/>
      <c r="E792" s="535"/>
      <c r="F792" s="208" t="s">
        <v>349</v>
      </c>
      <c r="G792" s="520"/>
    </row>
    <row r="793" spans="1:7" s="162" customFormat="1" ht="8.1" customHeight="1">
      <c r="A793" s="386"/>
      <c r="B793" s="185"/>
      <c r="C793" s="211"/>
      <c r="E793" s="211"/>
      <c r="G793" s="211"/>
    </row>
    <row r="794" spans="1:7">
      <c r="A794" s="371"/>
      <c r="B794" s="709" t="s">
        <v>758</v>
      </c>
      <c r="C794" s="710"/>
      <c r="G794" s="162"/>
    </row>
    <row r="795" spans="1:7" s="162" customFormat="1" ht="15" customHeight="1">
      <c r="A795" s="386"/>
      <c r="B795" s="206" t="s">
        <v>402</v>
      </c>
      <c r="C795" s="241"/>
      <c r="D795" s="227"/>
      <c r="E795" s="535"/>
      <c r="F795" s="208" t="s">
        <v>349</v>
      </c>
      <c r="G795" s="520"/>
    </row>
    <row r="796" spans="1:7" s="162" customFormat="1" ht="15" customHeight="1">
      <c r="A796" s="386"/>
      <c r="B796" s="185"/>
      <c r="C796" s="211"/>
      <c r="E796" s="211"/>
      <c r="G796" s="211"/>
    </row>
    <row r="797" spans="1:7">
      <c r="A797" s="371" t="s">
        <v>759</v>
      </c>
      <c r="B797" s="215" t="s">
        <v>760</v>
      </c>
      <c r="C797" s="211"/>
      <c r="D797" s="162"/>
      <c r="G797" s="162"/>
    </row>
    <row r="798" spans="1:7" ht="89.25">
      <c r="A798" s="388"/>
      <c r="B798" s="218" t="s">
        <v>761</v>
      </c>
      <c r="C798" s="211"/>
      <c r="D798" s="162"/>
      <c r="G798" s="162"/>
    </row>
    <row r="799" spans="1:7" ht="25.5">
      <c r="A799" s="371"/>
      <c r="B799" s="218" t="s">
        <v>762</v>
      </c>
      <c r="C799" s="211"/>
      <c r="G799" s="162"/>
    </row>
    <row r="800" spans="1:7" s="162" customFormat="1" ht="15" customHeight="1">
      <c r="A800" s="386"/>
      <c r="B800" s="206" t="s">
        <v>402</v>
      </c>
      <c r="C800" s="241"/>
      <c r="D800" s="227"/>
      <c r="E800" s="535"/>
      <c r="F800" s="208" t="s">
        <v>349</v>
      </c>
      <c r="G800" s="520"/>
    </row>
    <row r="801" spans="1:7" ht="15" customHeight="1" thickBot="1">
      <c r="B801" s="163"/>
      <c r="C801" s="216"/>
      <c r="D801" s="160"/>
      <c r="E801" s="211"/>
      <c r="F801" s="160"/>
      <c r="G801" s="212"/>
    </row>
    <row r="802" spans="1:7" ht="15" customHeight="1" thickTop="1">
      <c r="B802" s="230"/>
      <c r="C802" s="231"/>
      <c r="D802" s="232"/>
      <c r="E802" s="233"/>
      <c r="F802" s="232"/>
      <c r="G802" s="234"/>
    </row>
    <row r="803" spans="1:7" ht="24.95" customHeight="1">
      <c r="B803" s="240" t="s">
        <v>693</v>
      </c>
      <c r="C803" s="241" t="s">
        <v>143</v>
      </c>
      <c r="D803" s="227" t="s">
        <v>143</v>
      </c>
      <c r="E803" s="242" t="s">
        <v>413</v>
      </c>
      <c r="F803" s="208" t="s">
        <v>349</v>
      </c>
      <c r="G803" s="523">
        <f>SUM(G702:G800)</f>
        <v>0</v>
      </c>
    </row>
    <row r="804" spans="1:7" ht="24.95" customHeight="1" thickBot="1">
      <c r="B804" s="747"/>
      <c r="C804" s="748"/>
      <c r="D804" s="749"/>
      <c r="E804" s="748"/>
      <c r="F804" s="749"/>
      <c r="G804" s="750"/>
    </row>
    <row r="805" spans="1:7" ht="18.75" thickBot="1">
      <c r="A805" s="183" t="s">
        <v>763</v>
      </c>
      <c r="B805" s="389" t="s">
        <v>764</v>
      </c>
    </row>
    <row r="806" spans="1:7" ht="18">
      <c r="A806" s="214"/>
      <c r="B806" s="350"/>
    </row>
    <row r="807" spans="1:7" s="394" customFormat="1" ht="140.25">
      <c r="A807" s="252" t="s">
        <v>4</v>
      </c>
      <c r="B807" s="390" t="s">
        <v>1109</v>
      </c>
      <c r="C807" s="391"/>
      <c r="D807" s="391"/>
      <c r="E807" s="392"/>
      <c r="F807" s="393"/>
    </row>
    <row r="808" spans="1:7" ht="20.25" customHeight="1">
      <c r="B808" s="751"/>
      <c r="C808" s="290"/>
    </row>
    <row r="809" spans="1:7" s="394" customFormat="1" ht="51">
      <c r="A809" s="252"/>
      <c r="B809" s="390" t="s">
        <v>1110</v>
      </c>
      <c r="C809" s="391"/>
      <c r="D809" s="391"/>
      <c r="E809" s="392"/>
      <c r="F809" s="393"/>
    </row>
    <row r="810" spans="1:7" customFormat="1" ht="114.75">
      <c r="A810" s="395"/>
      <c r="B810" s="390" t="s">
        <v>1111</v>
      </c>
      <c r="C810" s="396"/>
      <c r="D810" s="396"/>
      <c r="E810" s="397"/>
      <c r="F810" s="398"/>
      <c r="G810" s="294"/>
    </row>
    <row r="811" spans="1:7" ht="20.25" customHeight="1">
      <c r="B811" s="751"/>
      <c r="C811" s="290"/>
    </row>
    <row r="812" spans="1:7" s="601" customFormat="1" ht="25.5">
      <c r="A812" s="395"/>
      <c r="B812" s="753" t="s">
        <v>1112</v>
      </c>
      <c r="C812" s="396"/>
      <c r="D812" s="396"/>
      <c r="E812" s="397"/>
      <c r="F812" s="398"/>
    </row>
    <row r="813" spans="1:7" ht="20.25" customHeight="1">
      <c r="B813" s="751"/>
      <c r="C813" s="290"/>
    </row>
    <row r="814" spans="1:7" customFormat="1" ht="127.5">
      <c r="A814" s="395"/>
      <c r="B814" s="390" t="s">
        <v>765</v>
      </c>
      <c r="C814" s="396"/>
      <c r="D814" s="396"/>
      <c r="E814" s="397"/>
      <c r="F814" s="398"/>
      <c r="G814" s="294"/>
    </row>
    <row r="815" spans="1:7" customFormat="1" ht="63.75">
      <c r="A815" s="395"/>
      <c r="B815" s="215" t="s">
        <v>766</v>
      </c>
      <c r="C815" s="396"/>
      <c r="D815" s="396"/>
      <c r="E815" s="397"/>
      <c r="F815" s="398"/>
      <c r="G815" s="294"/>
    </row>
    <row r="816" spans="1:7" s="286" customFormat="1" ht="15" customHeight="1">
      <c r="A816" s="158"/>
      <c r="B816" s="215" t="s">
        <v>608</v>
      </c>
      <c r="C816" s="352"/>
      <c r="D816" s="353"/>
      <c r="E816" s="354"/>
      <c r="F816" s="353"/>
      <c r="G816" s="355"/>
    </row>
    <row r="817" spans="1:7" s="286" customFormat="1" ht="15" customHeight="1">
      <c r="A817" s="158"/>
      <c r="B817" s="530" t="s">
        <v>609</v>
      </c>
      <c r="C817" s="532"/>
      <c r="D817" s="353"/>
      <c r="E817" s="354"/>
      <c r="F817" s="353"/>
      <c r="G817" s="355"/>
    </row>
    <row r="818" spans="1:7" s="286" customFormat="1" ht="15" customHeight="1">
      <c r="A818" s="158"/>
      <c r="B818" s="531" t="s">
        <v>610</v>
      </c>
      <c r="C818" s="533"/>
      <c r="D818" s="353"/>
      <c r="E818" s="354"/>
      <c r="F818" s="353"/>
      <c r="G818" s="355"/>
    </row>
    <row r="819" spans="1:7" s="286" customFormat="1" ht="15" customHeight="1">
      <c r="A819" s="158"/>
      <c r="B819" s="531" t="s">
        <v>611</v>
      </c>
      <c r="C819" s="533"/>
      <c r="D819" s="353"/>
      <c r="E819" s="354"/>
      <c r="F819" s="353"/>
      <c r="G819" s="355"/>
    </row>
    <row r="820" spans="1:7" s="186" customFormat="1" ht="15" customHeight="1">
      <c r="A820" s="254"/>
      <c r="B820" s="206" t="s">
        <v>29</v>
      </c>
      <c r="C820" s="300">
        <v>1</v>
      </c>
      <c r="D820" s="208" t="s">
        <v>393</v>
      </c>
      <c r="E820" s="520"/>
      <c r="F820" s="208" t="s">
        <v>349</v>
      </c>
      <c r="G820" s="520">
        <f>C820*E820</f>
        <v>0</v>
      </c>
    </row>
    <row r="821" spans="1:7" customFormat="1" ht="15" customHeight="1">
      <c r="A821" s="395"/>
      <c r="B821" s="399"/>
      <c r="C821" s="396"/>
      <c r="D821" s="396"/>
      <c r="E821" s="397"/>
      <c r="F821" s="398"/>
      <c r="G821" s="294"/>
    </row>
    <row r="822" spans="1:7" customFormat="1" ht="102">
      <c r="A822" s="252" t="s">
        <v>5</v>
      </c>
      <c r="B822" s="538" t="s">
        <v>1080</v>
      </c>
      <c r="C822" s="539"/>
      <c r="D822" s="396"/>
      <c r="E822" s="397"/>
      <c r="F822" s="398"/>
      <c r="G822" s="294"/>
    </row>
    <row r="823" spans="1:7" ht="20.25" customHeight="1">
      <c r="B823" s="751"/>
      <c r="C823" s="290"/>
    </row>
    <row r="824" spans="1:7" s="286" customFormat="1" ht="15" customHeight="1">
      <c r="A824" s="158"/>
      <c r="B824" s="530"/>
      <c r="C824" s="532"/>
      <c r="D824" s="353"/>
      <c r="E824" s="354"/>
      <c r="F824" s="353"/>
      <c r="G824" s="355"/>
    </row>
    <row r="825" spans="1:7" s="186" customFormat="1" ht="15" customHeight="1">
      <c r="A825" s="254"/>
      <c r="B825" s="206" t="s">
        <v>402</v>
      </c>
      <c r="C825" s="300">
        <v>1</v>
      </c>
      <c r="D825" s="208" t="s">
        <v>393</v>
      </c>
      <c r="E825" s="520"/>
      <c r="F825" s="208" t="s">
        <v>349</v>
      </c>
      <c r="G825" s="520">
        <f>C825*E825</f>
        <v>0</v>
      </c>
    </row>
    <row r="826" spans="1:7" customFormat="1" ht="9" customHeight="1">
      <c r="A826" s="395"/>
      <c r="B826" s="399"/>
      <c r="C826" s="396"/>
      <c r="D826" s="396"/>
      <c r="E826" s="397"/>
      <c r="F826" s="398"/>
      <c r="G826" s="294"/>
    </row>
    <row r="827" spans="1:7" ht="39.75" customHeight="1">
      <c r="A827" s="252" t="s">
        <v>6</v>
      </c>
      <c r="B827" s="215" t="s">
        <v>767</v>
      </c>
      <c r="C827" s="211"/>
      <c r="G827" s="211"/>
    </row>
    <row r="828" spans="1:7" ht="51">
      <c r="B828" s="218" t="s">
        <v>419</v>
      </c>
      <c r="C828" s="211"/>
      <c r="G828" s="211"/>
    </row>
    <row r="829" spans="1:7">
      <c r="B829" s="218" t="s">
        <v>768</v>
      </c>
      <c r="C829" s="211"/>
      <c r="G829" s="211"/>
    </row>
    <row r="830" spans="1:7" ht="25.5">
      <c r="B830" s="218" t="s">
        <v>769</v>
      </c>
      <c r="C830" s="211"/>
      <c r="G830" s="211"/>
    </row>
    <row r="831" spans="1:7" ht="51" customHeight="1">
      <c r="B831" s="218" t="s">
        <v>770</v>
      </c>
      <c r="C831" s="211"/>
      <c r="G831" s="211"/>
    </row>
    <row r="832" spans="1:7" ht="102">
      <c r="B832" s="218" t="s">
        <v>771</v>
      </c>
      <c r="C832" s="211"/>
      <c r="G832" s="211"/>
    </row>
    <row r="833" spans="1:7" ht="127.5">
      <c r="B833" s="218" t="s">
        <v>772</v>
      </c>
      <c r="C833" s="211"/>
      <c r="G833" s="211"/>
    </row>
    <row r="834" spans="1:7" ht="27" customHeight="1">
      <c r="B834" s="215" t="s">
        <v>425</v>
      </c>
      <c r="C834" s="211"/>
      <c r="G834" s="211"/>
    </row>
    <row r="835" spans="1:7" ht="27">
      <c r="B835" s="218" t="s">
        <v>773</v>
      </c>
      <c r="C835" s="211"/>
      <c r="G835" s="211"/>
    </row>
    <row r="836" spans="1:7" ht="25.5">
      <c r="A836" s="252"/>
      <c r="B836" s="253" t="s">
        <v>774</v>
      </c>
      <c r="C836" s="211"/>
      <c r="G836" s="211"/>
    </row>
    <row r="837" spans="1:7" ht="9.9499999999999993" customHeight="1">
      <c r="B837" s="218"/>
      <c r="C837" s="211"/>
      <c r="G837" s="211"/>
    </row>
    <row r="838" spans="1:7" s="281" customFormat="1" ht="15" customHeight="1">
      <c r="A838" s="254"/>
      <c r="B838" s="206" t="s">
        <v>430</v>
      </c>
      <c r="C838" s="209">
        <v>130</v>
      </c>
      <c r="D838" s="208" t="s">
        <v>393</v>
      </c>
      <c r="E838" s="520"/>
      <c r="F838" s="208" t="s">
        <v>349</v>
      </c>
      <c r="G838" s="520">
        <f>C838*E838</f>
        <v>0</v>
      </c>
    </row>
    <row r="839" spans="1:7" ht="9.75" customHeight="1">
      <c r="B839" s="218"/>
      <c r="C839" s="211"/>
      <c r="G839" s="211"/>
    </row>
    <row r="840" spans="1:7" s="261" customFormat="1" ht="63.75">
      <c r="A840" s="256" t="s">
        <v>8</v>
      </c>
      <c r="B840" s="257" t="s">
        <v>775</v>
      </c>
      <c r="C840" s="258"/>
      <c r="D840" s="259" t="s">
        <v>143</v>
      </c>
      <c r="E840" s="260"/>
      <c r="F840" s="259" t="s">
        <v>143</v>
      </c>
      <c r="G840" s="258"/>
    </row>
    <row r="841" spans="1:7" s="261" customFormat="1" ht="25.5">
      <c r="A841" s="262"/>
      <c r="B841" s="263" t="s">
        <v>776</v>
      </c>
      <c r="C841" s="258"/>
      <c r="D841" s="259"/>
      <c r="E841" s="260"/>
      <c r="F841" s="259"/>
      <c r="G841" s="258"/>
    </row>
    <row r="842" spans="1:7" s="261" customFormat="1">
      <c r="A842" s="262"/>
      <c r="B842" s="263" t="s">
        <v>777</v>
      </c>
      <c r="C842" s="258"/>
      <c r="D842" s="264"/>
      <c r="E842" s="260"/>
      <c r="F842" s="264"/>
      <c r="G842" s="258"/>
    </row>
    <row r="843" spans="1:7" s="261" customFormat="1" ht="14.25">
      <c r="A843" s="262"/>
      <c r="B843" s="265" t="s">
        <v>449</v>
      </c>
      <c r="C843" s="258"/>
      <c r="D843" s="264"/>
      <c r="E843" s="260"/>
      <c r="F843" s="264"/>
      <c r="G843" s="258"/>
    </row>
    <row r="844" spans="1:7" s="261" customFormat="1" ht="10.5" customHeight="1">
      <c r="A844" s="262"/>
      <c r="B844" s="258"/>
      <c r="C844" s="270"/>
      <c r="D844" s="260"/>
      <c r="E844" s="270"/>
      <c r="F844" s="260"/>
      <c r="G844" s="400"/>
    </row>
    <row r="845" spans="1:7" s="261" customFormat="1" ht="15" customHeight="1">
      <c r="A845" s="262"/>
      <c r="B845" s="401" t="s">
        <v>450</v>
      </c>
      <c r="C845" s="267">
        <v>170</v>
      </c>
      <c r="D845" s="268" t="s">
        <v>393</v>
      </c>
      <c r="E845" s="524"/>
      <c r="F845" s="268" t="s">
        <v>349</v>
      </c>
      <c r="G845" s="521">
        <f>C845*E845</f>
        <v>0</v>
      </c>
    </row>
    <row r="846" spans="1:7" s="261" customFormat="1" ht="8.25" customHeight="1">
      <c r="A846" s="262"/>
      <c r="B846" s="258"/>
      <c r="C846" s="259"/>
      <c r="D846" s="269"/>
      <c r="E846" s="270"/>
      <c r="F846" s="269"/>
      <c r="G846" s="271"/>
    </row>
    <row r="847" spans="1:7" s="261" customFormat="1" ht="116.25" customHeight="1">
      <c r="A847" s="256" t="s">
        <v>10</v>
      </c>
      <c r="B847" s="257" t="s">
        <v>778</v>
      </c>
      <c r="C847" s="258"/>
      <c r="D847" s="259"/>
      <c r="E847" s="260"/>
      <c r="F847" s="259" t="s">
        <v>143</v>
      </c>
      <c r="G847" s="258"/>
    </row>
    <row r="848" spans="1:7" s="261" customFormat="1" ht="15" customHeight="1">
      <c r="A848" s="262"/>
      <c r="B848" s="401" t="s">
        <v>450</v>
      </c>
      <c r="C848" s="402">
        <v>100</v>
      </c>
      <c r="D848" s="403" t="s">
        <v>393</v>
      </c>
      <c r="E848" s="524"/>
      <c r="F848" s="403" t="s">
        <v>349</v>
      </c>
      <c r="G848" s="534">
        <f>C848*E848</f>
        <v>0</v>
      </c>
    </row>
    <row r="849" spans="1:7" s="261" customFormat="1" ht="15" customHeight="1">
      <c r="A849" s="262"/>
      <c r="B849" s="258"/>
      <c r="C849" s="259"/>
      <c r="D849" s="269"/>
      <c r="E849" s="270"/>
      <c r="F849" s="269"/>
      <c r="G849" s="271"/>
    </row>
    <row r="850" spans="1:7" ht="63.75">
      <c r="A850" s="205" t="s">
        <v>13</v>
      </c>
      <c r="B850" s="215" t="s">
        <v>779</v>
      </c>
    </row>
    <row r="851" spans="1:7">
      <c r="A851" s="272"/>
      <c r="B851" s="218" t="s">
        <v>780</v>
      </c>
    </row>
    <row r="852" spans="1:7" ht="89.25">
      <c r="B852" s="218" t="s">
        <v>454</v>
      </c>
    </row>
    <row r="853" spans="1:7" ht="65.25" customHeight="1">
      <c r="B853" s="215" t="s">
        <v>455</v>
      </c>
    </row>
    <row r="854" spans="1:7" ht="41.25" customHeight="1">
      <c r="B854" s="215" t="s">
        <v>456</v>
      </c>
    </row>
    <row r="855" spans="1:7" ht="52.5">
      <c r="B855" s="218" t="s">
        <v>781</v>
      </c>
    </row>
    <row r="856" spans="1:7" ht="15" customHeight="1">
      <c r="B856" s="206" t="s">
        <v>430</v>
      </c>
      <c r="C856" s="209">
        <v>100</v>
      </c>
      <c r="D856" s="208" t="s">
        <v>393</v>
      </c>
      <c r="E856" s="520"/>
      <c r="F856" s="208" t="s">
        <v>349</v>
      </c>
      <c r="G856" s="521">
        <f>C856*E856</f>
        <v>0</v>
      </c>
    </row>
    <row r="857" spans="1:7" ht="15" customHeight="1">
      <c r="B857" s="185"/>
      <c r="C857" s="221"/>
      <c r="D857" s="162"/>
      <c r="E857" s="211"/>
      <c r="F857" s="162"/>
      <c r="G857" s="222"/>
    </row>
    <row r="858" spans="1:7" ht="15" customHeight="1" thickBot="1">
      <c r="B858" s="163"/>
      <c r="C858" s="216"/>
      <c r="D858" s="160"/>
      <c r="E858" s="211"/>
      <c r="F858" s="160"/>
      <c r="G858" s="212"/>
    </row>
    <row r="859" spans="1:7" ht="15" customHeight="1" thickTop="1">
      <c r="B859" s="230"/>
      <c r="C859" s="231"/>
      <c r="D859" s="232"/>
      <c r="E859" s="233"/>
      <c r="F859" s="232"/>
      <c r="G859" s="234"/>
    </row>
    <row r="860" spans="1:7" ht="15" customHeight="1">
      <c r="B860" s="235"/>
      <c r="C860" s="236"/>
      <c r="D860" s="237"/>
      <c r="E860" s="238"/>
      <c r="F860" s="237"/>
      <c r="G860" s="239"/>
    </row>
    <row r="861" spans="1:7" ht="24.95" customHeight="1">
      <c r="B861" s="240" t="s">
        <v>764</v>
      </c>
      <c r="C861" s="241" t="s">
        <v>143</v>
      </c>
      <c r="D861" s="227" t="s">
        <v>143</v>
      </c>
      <c r="E861" s="242" t="s">
        <v>413</v>
      </c>
      <c r="F861" s="208" t="s">
        <v>349</v>
      </c>
      <c r="G861" s="523">
        <f>SUM(G820:G856)</f>
        <v>0</v>
      </c>
    </row>
    <row r="862" spans="1:7" ht="13.5" thickBot="1">
      <c r="B862" s="253"/>
      <c r="C862" s="249"/>
      <c r="D862" s="160"/>
      <c r="E862" s="211"/>
      <c r="F862" s="160"/>
      <c r="G862" s="212"/>
    </row>
    <row r="863" spans="1:7" ht="38.25" customHeight="1" thickBot="1">
      <c r="A863" s="404" t="s">
        <v>782</v>
      </c>
      <c r="B863" s="405" t="s">
        <v>783</v>
      </c>
      <c r="C863" s="211"/>
      <c r="G863" s="211"/>
    </row>
    <row r="864" spans="1:7" s="162" customFormat="1" ht="15" customHeight="1">
      <c r="A864" s="158"/>
      <c r="B864" s="185"/>
      <c r="E864" s="211"/>
      <c r="G864" s="211"/>
    </row>
    <row r="865" spans="1:7" ht="38.25">
      <c r="A865" s="205" t="s">
        <v>4</v>
      </c>
      <c r="B865" s="215" t="s">
        <v>784</v>
      </c>
      <c r="G865" s="160"/>
    </row>
    <row r="866" spans="1:7" ht="25.5">
      <c r="B866" s="218" t="s">
        <v>785</v>
      </c>
      <c r="G866" s="160"/>
    </row>
    <row r="867" spans="1:7" ht="25.5">
      <c r="B867" s="387" t="s">
        <v>786</v>
      </c>
      <c r="G867" s="160"/>
    </row>
    <row r="868" spans="1:7" ht="25.5">
      <c r="B868" s="218" t="s">
        <v>787</v>
      </c>
      <c r="E868" s="162" t="s">
        <v>788</v>
      </c>
      <c r="G868" s="160"/>
    </row>
    <row r="869" spans="1:7" ht="29.25" customHeight="1">
      <c r="A869" s="254"/>
      <c r="B869" s="218" t="s">
        <v>789</v>
      </c>
      <c r="D869" s="164"/>
      <c r="F869" s="164"/>
      <c r="G869" s="164"/>
    </row>
    <row r="870" spans="1:7" ht="51.75" customHeight="1">
      <c r="A870" s="254"/>
      <c r="B870" s="218" t="s">
        <v>790</v>
      </c>
      <c r="D870" s="164"/>
      <c r="E870" s="162" t="s">
        <v>143</v>
      </c>
      <c r="F870" s="164"/>
      <c r="G870" s="164"/>
    </row>
    <row r="871" spans="1:7" ht="25.5">
      <c r="A871" s="254"/>
      <c r="B871" s="292" t="s">
        <v>791</v>
      </c>
      <c r="D871" s="164"/>
      <c r="F871" s="164"/>
      <c r="G871" s="164"/>
    </row>
    <row r="872" spans="1:7" ht="38.25">
      <c r="B872" s="218" t="s">
        <v>792</v>
      </c>
      <c r="C872" s="290"/>
      <c r="D872" s="160"/>
      <c r="E872" s="211"/>
      <c r="F872" s="160"/>
      <c r="G872" s="161"/>
    </row>
    <row r="873" spans="1:7" ht="15" customHeight="1">
      <c r="B873" s="218" t="s">
        <v>793</v>
      </c>
      <c r="G873" s="160"/>
    </row>
    <row r="874" spans="1:7" ht="14.25" customHeight="1">
      <c r="B874" s="406" t="s">
        <v>794</v>
      </c>
      <c r="G874" s="160"/>
    </row>
    <row r="875" spans="1:7" ht="14.25" customHeight="1">
      <c r="B875" s="159" t="s">
        <v>795</v>
      </c>
      <c r="G875" s="160"/>
    </row>
    <row r="876" spans="1:7" ht="15" customHeight="1">
      <c r="B876" s="206" t="s">
        <v>35</v>
      </c>
      <c r="C876" s="209">
        <v>1.5</v>
      </c>
      <c r="D876" s="208" t="s">
        <v>393</v>
      </c>
      <c r="E876" s="520"/>
      <c r="F876" s="208" t="s">
        <v>349</v>
      </c>
      <c r="G876" s="529">
        <f>E876*C876</f>
        <v>0</v>
      </c>
    </row>
    <row r="877" spans="1:7" ht="9.75" customHeight="1">
      <c r="B877" s="163"/>
      <c r="C877" s="249"/>
      <c r="D877" s="160"/>
      <c r="E877" s="211"/>
      <c r="F877" s="160"/>
      <c r="G877" s="161"/>
    </row>
    <row r="878" spans="1:7">
      <c r="B878" s="255" t="s">
        <v>796</v>
      </c>
      <c r="G878" s="160"/>
    </row>
    <row r="879" spans="1:7" ht="15" customHeight="1">
      <c r="B879" s="206" t="s">
        <v>35</v>
      </c>
      <c r="C879" s="209">
        <v>0.9</v>
      </c>
      <c r="D879" s="208" t="s">
        <v>393</v>
      </c>
      <c r="E879" s="520"/>
      <c r="F879" s="208" t="s">
        <v>349</v>
      </c>
      <c r="G879" s="529">
        <f>E879*C879</f>
        <v>0</v>
      </c>
    </row>
    <row r="880" spans="1:7" ht="9.75" customHeight="1">
      <c r="B880" s="163"/>
      <c r="C880" s="249"/>
      <c r="D880" s="160"/>
      <c r="E880" s="211"/>
      <c r="F880" s="160"/>
      <c r="G880" s="161"/>
    </row>
    <row r="881" spans="2:7">
      <c r="B881" s="255" t="s">
        <v>797</v>
      </c>
      <c r="G881" s="160"/>
    </row>
    <row r="882" spans="2:7" ht="15" customHeight="1">
      <c r="B882" s="206" t="s">
        <v>35</v>
      </c>
      <c r="C882" s="209">
        <v>0.7</v>
      </c>
      <c r="D882" s="208" t="s">
        <v>393</v>
      </c>
      <c r="E882" s="520"/>
      <c r="F882" s="208" t="s">
        <v>349</v>
      </c>
      <c r="G882" s="529">
        <f>E882*C882</f>
        <v>0</v>
      </c>
    </row>
    <row r="883" spans="2:7" ht="9.75" customHeight="1">
      <c r="B883" s="163"/>
      <c r="C883" s="249"/>
      <c r="D883" s="160"/>
      <c r="E883" s="211"/>
      <c r="F883" s="160"/>
      <c r="G883" s="161"/>
    </row>
    <row r="884" spans="2:7" ht="25.5">
      <c r="B884" s="159" t="s">
        <v>798</v>
      </c>
      <c r="C884" s="249"/>
      <c r="D884" s="160"/>
      <c r="E884" s="211"/>
      <c r="F884" s="160"/>
      <c r="G884" s="161"/>
    </row>
    <row r="885" spans="2:7" ht="15" customHeight="1">
      <c r="B885" s="206" t="s">
        <v>28</v>
      </c>
      <c r="C885" s="300">
        <v>1</v>
      </c>
      <c r="D885" s="208" t="s">
        <v>393</v>
      </c>
      <c r="E885" s="520"/>
      <c r="F885" s="208" t="s">
        <v>349</v>
      </c>
      <c r="G885" s="529">
        <f>E885*C885</f>
        <v>0</v>
      </c>
    </row>
    <row r="886" spans="2:7" ht="9.75" customHeight="1">
      <c r="B886" s="163"/>
      <c r="C886" s="249"/>
      <c r="D886" s="160"/>
      <c r="E886" s="211"/>
      <c r="F886" s="160"/>
      <c r="G886" s="161"/>
    </row>
    <row r="887" spans="2:7" ht="25.5">
      <c r="B887" s="159" t="s">
        <v>799</v>
      </c>
      <c r="C887" s="249"/>
      <c r="D887" s="160"/>
      <c r="E887" s="211"/>
      <c r="F887" s="160"/>
      <c r="G887" s="161"/>
    </row>
    <row r="888" spans="2:7" ht="15" customHeight="1">
      <c r="B888" s="206" t="s">
        <v>28</v>
      </c>
      <c r="C888" s="300">
        <v>1</v>
      </c>
      <c r="D888" s="208" t="s">
        <v>393</v>
      </c>
      <c r="E888" s="520"/>
      <c r="F888" s="208" t="s">
        <v>349</v>
      </c>
      <c r="G888" s="529">
        <f>E888*C888</f>
        <v>0</v>
      </c>
    </row>
    <row r="889" spans="2:7" ht="9.75" customHeight="1">
      <c r="B889" s="163"/>
      <c r="C889" s="249"/>
      <c r="D889" s="160"/>
      <c r="E889" s="211"/>
      <c r="F889" s="160"/>
      <c r="G889" s="161"/>
    </row>
    <row r="890" spans="2:7">
      <c r="B890" s="159" t="s">
        <v>800</v>
      </c>
      <c r="C890" s="249"/>
      <c r="D890" s="160"/>
      <c r="E890" s="211"/>
      <c r="F890" s="160"/>
      <c r="G890" s="161"/>
    </row>
    <row r="891" spans="2:7" ht="15" customHeight="1">
      <c r="B891" s="206" t="s">
        <v>28</v>
      </c>
      <c r="C891" s="300">
        <v>1</v>
      </c>
      <c r="D891" s="208" t="s">
        <v>393</v>
      </c>
      <c r="E891" s="520"/>
      <c r="F891" s="208" t="s">
        <v>349</v>
      </c>
      <c r="G891" s="529">
        <f>E891*C891</f>
        <v>0</v>
      </c>
    </row>
    <row r="892" spans="2:7" ht="9.75" customHeight="1">
      <c r="B892" s="163"/>
      <c r="C892" s="290"/>
      <c r="D892" s="160"/>
      <c r="E892" s="211"/>
      <c r="F892" s="160"/>
      <c r="G892" s="161"/>
    </row>
    <row r="893" spans="2:7">
      <c r="B893" s="159" t="s">
        <v>801</v>
      </c>
      <c r="C893" s="249"/>
      <c r="D893" s="160"/>
      <c r="E893" s="211"/>
      <c r="F893" s="160"/>
      <c r="G893" s="161"/>
    </row>
    <row r="894" spans="2:7" ht="15" customHeight="1">
      <c r="B894" s="206" t="s">
        <v>27</v>
      </c>
      <c r="C894" s="209">
        <v>5</v>
      </c>
      <c r="D894" s="208" t="s">
        <v>393</v>
      </c>
      <c r="E894" s="520"/>
      <c r="F894" s="208" t="s">
        <v>349</v>
      </c>
      <c r="G894" s="529">
        <f>E894*C894</f>
        <v>0</v>
      </c>
    </row>
    <row r="895" spans="2:7" ht="9.75" customHeight="1">
      <c r="B895" s="163"/>
      <c r="C895" s="249"/>
      <c r="D895" s="160"/>
      <c r="E895" s="211"/>
      <c r="F895" s="160"/>
      <c r="G895" s="161"/>
    </row>
    <row r="896" spans="2:7">
      <c r="B896" s="255" t="s">
        <v>802</v>
      </c>
      <c r="C896" s="249"/>
      <c r="D896" s="160"/>
      <c r="E896" s="211"/>
      <c r="F896" s="160"/>
      <c r="G896" s="161"/>
    </row>
    <row r="897" spans="1:7" ht="15" customHeight="1">
      <c r="B897" s="206" t="s">
        <v>28</v>
      </c>
      <c r="C897" s="300">
        <v>1</v>
      </c>
      <c r="D897" s="208" t="s">
        <v>393</v>
      </c>
      <c r="E897" s="520"/>
      <c r="F897" s="208" t="s">
        <v>349</v>
      </c>
      <c r="G897" s="529">
        <f>E897*C897</f>
        <v>0</v>
      </c>
    </row>
    <row r="898" spans="1:7" ht="9.75" customHeight="1" thickBot="1">
      <c r="A898" s="254"/>
      <c r="B898" s="342"/>
      <c r="C898" s="345"/>
      <c r="D898" s="342"/>
      <c r="E898" s="343"/>
      <c r="F898" s="342"/>
      <c r="G898" s="342"/>
    </row>
    <row r="899" spans="1:7" ht="9.75" customHeight="1" thickTop="1">
      <c r="A899" s="254"/>
      <c r="B899" s="164"/>
      <c r="D899" s="164"/>
      <c r="F899" s="164"/>
      <c r="G899" s="164"/>
    </row>
    <row r="900" spans="1:7" ht="14.25" customHeight="1">
      <c r="B900" s="407" t="s">
        <v>803</v>
      </c>
      <c r="G900" s="160"/>
    </row>
    <row r="901" spans="1:7" ht="15" customHeight="1">
      <c r="B901" s="206" t="s">
        <v>29</v>
      </c>
      <c r="C901" s="300">
        <v>50</v>
      </c>
      <c r="D901" s="208" t="s">
        <v>393</v>
      </c>
      <c r="E901" s="520">
        <f>G897+G894+G891+G888+G885+G882+G879+G876</f>
        <v>0</v>
      </c>
      <c r="F901" s="208" t="s">
        <v>349</v>
      </c>
      <c r="G901" s="529">
        <f>E901*C901</f>
        <v>0</v>
      </c>
    </row>
    <row r="902" spans="1:7">
      <c r="B902" s="185"/>
      <c r="C902" s="162"/>
      <c r="D902" s="162"/>
      <c r="E902" s="211"/>
      <c r="F902" s="162"/>
      <c r="G902" s="211"/>
    </row>
    <row r="903" spans="1:7" ht="51">
      <c r="A903" s="205" t="s">
        <v>5</v>
      </c>
      <c r="B903" s="215" t="s">
        <v>804</v>
      </c>
      <c r="G903" s="160"/>
    </row>
    <row r="904" spans="1:7" ht="25.5">
      <c r="B904" s="218" t="s">
        <v>785</v>
      </c>
      <c r="G904" s="160"/>
    </row>
    <row r="905" spans="1:7" ht="25.5">
      <c r="B905" s="387" t="s">
        <v>805</v>
      </c>
      <c r="G905" s="160"/>
    </row>
    <row r="906" spans="1:7" ht="31.5" customHeight="1">
      <c r="A906" s="254"/>
      <c r="B906" s="218" t="s">
        <v>789</v>
      </c>
      <c r="D906" s="164"/>
      <c r="F906" s="164"/>
      <c r="G906" s="164"/>
    </row>
    <row r="907" spans="1:7" ht="51">
      <c r="A907" s="254"/>
      <c r="B907" s="218" t="s">
        <v>806</v>
      </c>
      <c r="D907" s="164"/>
      <c r="F907" s="164"/>
      <c r="G907" s="164"/>
    </row>
    <row r="908" spans="1:7" ht="25.5">
      <c r="A908" s="254"/>
      <c r="B908" s="292" t="s">
        <v>791</v>
      </c>
      <c r="D908" s="164"/>
      <c r="F908" s="164"/>
      <c r="G908" s="164"/>
    </row>
    <row r="909" spans="1:7" ht="38.25">
      <c r="B909" s="218" t="s">
        <v>792</v>
      </c>
      <c r="C909" s="290"/>
      <c r="D909" s="160"/>
      <c r="E909" s="211"/>
      <c r="F909" s="160"/>
      <c r="G909" s="161"/>
    </row>
    <row r="910" spans="1:7" ht="15" customHeight="1">
      <c r="B910" s="218" t="s">
        <v>793</v>
      </c>
      <c r="G910" s="160"/>
    </row>
    <row r="911" spans="1:7" ht="14.25" customHeight="1">
      <c r="B911" s="406" t="s">
        <v>794</v>
      </c>
      <c r="G911" s="160"/>
    </row>
    <row r="912" spans="1:7" ht="14.25" customHeight="1">
      <c r="B912" s="159" t="s">
        <v>795</v>
      </c>
      <c r="G912" s="160"/>
    </row>
    <row r="913" spans="2:7" ht="14.25" customHeight="1">
      <c r="B913" s="287" t="s">
        <v>35</v>
      </c>
      <c r="C913" s="306">
        <v>1</v>
      </c>
      <c r="D913" s="289" t="s">
        <v>393</v>
      </c>
      <c r="E913" s="536"/>
      <c r="F913" s="289" t="s">
        <v>349</v>
      </c>
      <c r="G913" s="525">
        <f>C913*E913</f>
        <v>0</v>
      </c>
    </row>
    <row r="914" spans="2:7" ht="6" customHeight="1">
      <c r="B914" s="163"/>
      <c r="C914" s="309"/>
      <c r="D914" s="160"/>
      <c r="E914" s="299"/>
      <c r="F914" s="160"/>
      <c r="G914" s="161"/>
    </row>
    <row r="915" spans="2:7" ht="14.25" customHeight="1">
      <c r="B915" s="255" t="s">
        <v>807</v>
      </c>
      <c r="C915" s="309"/>
      <c r="E915" s="299"/>
      <c r="G915" s="160"/>
    </row>
    <row r="916" spans="2:7" ht="14.25" customHeight="1">
      <c r="B916" s="287" t="s">
        <v>35</v>
      </c>
      <c r="C916" s="306">
        <v>0.5</v>
      </c>
      <c r="D916" s="289" t="s">
        <v>393</v>
      </c>
      <c r="E916" s="536"/>
      <c r="F916" s="289" t="s">
        <v>349</v>
      </c>
      <c r="G916" s="525">
        <f>C916*E916</f>
        <v>0</v>
      </c>
    </row>
    <row r="917" spans="2:7" ht="6" customHeight="1">
      <c r="B917" s="163"/>
      <c r="C917" s="309"/>
      <c r="D917" s="160"/>
      <c r="E917" s="299"/>
      <c r="F917" s="160"/>
      <c r="G917" s="161"/>
    </row>
    <row r="918" spans="2:7" ht="14.25" customHeight="1">
      <c r="B918" s="255" t="s">
        <v>797</v>
      </c>
      <c r="C918" s="309"/>
      <c r="E918" s="299"/>
      <c r="G918" s="160"/>
    </row>
    <row r="919" spans="2:7" ht="14.25" customHeight="1">
      <c r="B919" s="287" t="s">
        <v>35</v>
      </c>
      <c r="C919" s="306">
        <v>0.5</v>
      </c>
      <c r="D919" s="289" t="s">
        <v>393</v>
      </c>
      <c r="E919" s="536"/>
      <c r="F919" s="289" t="s">
        <v>349</v>
      </c>
      <c r="G919" s="525">
        <f>C919*E919</f>
        <v>0</v>
      </c>
    </row>
    <row r="920" spans="2:7" ht="6" customHeight="1">
      <c r="B920" s="163"/>
      <c r="C920" s="309"/>
      <c r="D920" s="160"/>
      <c r="E920" s="299"/>
      <c r="F920" s="160"/>
      <c r="G920" s="161"/>
    </row>
    <row r="921" spans="2:7" ht="25.5">
      <c r="B921" s="159" t="s">
        <v>808</v>
      </c>
      <c r="C921" s="309"/>
      <c r="D921" s="160"/>
      <c r="E921" s="299"/>
      <c r="F921" s="160"/>
      <c r="G921" s="161"/>
    </row>
    <row r="922" spans="2:7" ht="14.25" customHeight="1">
      <c r="B922" s="287" t="s">
        <v>28</v>
      </c>
      <c r="C922" s="408">
        <v>1</v>
      </c>
      <c r="D922" s="289" t="s">
        <v>393</v>
      </c>
      <c r="E922" s="536"/>
      <c r="F922" s="289" t="s">
        <v>349</v>
      </c>
      <c r="G922" s="525">
        <f>C922*E922</f>
        <v>0</v>
      </c>
    </row>
    <row r="923" spans="2:7" ht="6" customHeight="1">
      <c r="B923" s="163"/>
      <c r="C923" s="309"/>
      <c r="D923" s="160"/>
      <c r="E923" s="299"/>
      <c r="F923" s="160"/>
      <c r="G923" s="161"/>
    </row>
    <row r="924" spans="2:7" ht="25.5">
      <c r="B924" s="159" t="s">
        <v>799</v>
      </c>
      <c r="C924" s="309"/>
      <c r="D924" s="160"/>
      <c r="E924" s="299"/>
      <c r="F924" s="160"/>
      <c r="G924" s="161"/>
    </row>
    <row r="925" spans="2:7" ht="14.25" customHeight="1">
      <c r="B925" s="287" t="s">
        <v>28</v>
      </c>
      <c r="C925" s="408">
        <v>1</v>
      </c>
      <c r="D925" s="289" t="s">
        <v>393</v>
      </c>
      <c r="E925" s="536"/>
      <c r="F925" s="289" t="s">
        <v>349</v>
      </c>
      <c r="G925" s="525">
        <f>C925*E925</f>
        <v>0</v>
      </c>
    </row>
    <row r="926" spans="2:7" ht="6" customHeight="1">
      <c r="B926" s="163"/>
      <c r="C926" s="309"/>
      <c r="D926" s="160"/>
      <c r="E926" s="299"/>
      <c r="F926" s="160"/>
      <c r="G926" s="161"/>
    </row>
    <row r="927" spans="2:7">
      <c r="B927" s="159" t="s">
        <v>800</v>
      </c>
      <c r="C927" s="309"/>
      <c r="D927" s="160"/>
      <c r="E927" s="299"/>
      <c r="F927" s="160"/>
      <c r="G927" s="161"/>
    </row>
    <row r="928" spans="2:7" ht="14.25" customHeight="1">
      <c r="B928" s="287" t="s">
        <v>28</v>
      </c>
      <c r="C928" s="408">
        <v>1</v>
      </c>
      <c r="D928" s="289" t="s">
        <v>393</v>
      </c>
      <c r="E928" s="536"/>
      <c r="F928" s="289" t="s">
        <v>349</v>
      </c>
      <c r="G928" s="525">
        <f>C928*E928</f>
        <v>0</v>
      </c>
    </row>
    <row r="929" spans="1:7" ht="6" customHeight="1">
      <c r="B929" s="163"/>
      <c r="C929" s="309"/>
      <c r="D929" s="160"/>
      <c r="E929" s="299"/>
      <c r="F929" s="160"/>
      <c r="G929" s="161"/>
    </row>
    <row r="930" spans="1:7">
      <c r="B930" s="255" t="s">
        <v>809</v>
      </c>
      <c r="C930" s="309"/>
      <c r="D930" s="160"/>
      <c r="E930" s="299"/>
      <c r="F930" s="160"/>
      <c r="G930" s="161"/>
    </row>
    <row r="931" spans="1:7" ht="14.25" customHeight="1">
      <c r="B931" s="287" t="s">
        <v>28</v>
      </c>
      <c r="C931" s="408">
        <v>1</v>
      </c>
      <c r="D931" s="289" t="s">
        <v>393</v>
      </c>
      <c r="E931" s="536"/>
      <c r="F931" s="289" t="s">
        <v>349</v>
      </c>
      <c r="G931" s="525">
        <f>C931*E931</f>
        <v>0</v>
      </c>
    </row>
    <row r="932" spans="1:7" ht="9.75" customHeight="1" thickBot="1">
      <c r="A932" s="254"/>
      <c r="B932" s="342"/>
      <c r="C932" s="345"/>
      <c r="D932" s="342"/>
      <c r="E932" s="343"/>
      <c r="F932" s="342"/>
      <c r="G932" s="342"/>
    </row>
    <row r="933" spans="1:7" ht="9.75" customHeight="1" thickTop="1">
      <c r="A933" s="254"/>
      <c r="B933" s="164"/>
      <c r="D933" s="164"/>
      <c r="F933" s="164"/>
      <c r="G933" s="164"/>
    </row>
    <row r="934" spans="1:7" ht="14.25" customHeight="1">
      <c r="B934" s="407" t="s">
        <v>803</v>
      </c>
      <c r="G934" s="160"/>
    </row>
    <row r="935" spans="1:7" ht="14.25" customHeight="1">
      <c r="B935" s="287" t="s">
        <v>29</v>
      </c>
      <c r="C935" s="310">
        <v>20</v>
      </c>
      <c r="D935" s="289" t="s">
        <v>393</v>
      </c>
      <c r="E935" s="520">
        <f>G913+G916+G919+G922+G925+G928+G931</f>
        <v>0</v>
      </c>
      <c r="F935" s="289" t="s">
        <v>349</v>
      </c>
      <c r="G935" s="525">
        <f>C935*E935</f>
        <v>0</v>
      </c>
    </row>
    <row r="936" spans="1:7" ht="15" customHeight="1">
      <c r="B936" s="185"/>
      <c r="C936" s="221"/>
      <c r="D936" s="162"/>
      <c r="E936" s="211"/>
      <c r="F936" s="162"/>
      <c r="G936" s="222"/>
    </row>
    <row r="937" spans="1:7" ht="15" customHeight="1" thickBot="1">
      <c r="B937" s="163"/>
      <c r="C937" s="216"/>
      <c r="D937" s="160"/>
      <c r="E937" s="211"/>
      <c r="F937" s="160"/>
      <c r="G937" s="212"/>
    </row>
    <row r="938" spans="1:7" ht="15" customHeight="1" thickTop="1">
      <c r="B938" s="230"/>
      <c r="C938" s="231"/>
      <c r="D938" s="232"/>
      <c r="E938" s="233"/>
      <c r="F938" s="232"/>
      <c r="G938" s="234"/>
    </row>
    <row r="939" spans="1:7" ht="15" customHeight="1">
      <c r="B939" s="235"/>
      <c r="C939" s="236"/>
      <c r="D939" s="237"/>
      <c r="E939" s="238"/>
      <c r="F939" s="237"/>
      <c r="G939" s="239"/>
    </row>
    <row r="940" spans="1:7" ht="24.95" customHeight="1">
      <c r="B940" s="409" t="s">
        <v>810</v>
      </c>
      <c r="C940" s="241" t="s">
        <v>143</v>
      </c>
      <c r="D940" s="227" t="s">
        <v>143</v>
      </c>
      <c r="E940" s="242" t="s">
        <v>413</v>
      </c>
      <c r="F940" s="208" t="s">
        <v>349</v>
      </c>
      <c r="G940" s="523">
        <f>G935+G901</f>
        <v>0</v>
      </c>
    </row>
    <row r="941" spans="1:7" ht="31.5" customHeight="1" thickBot="1">
      <c r="B941" s="159"/>
      <c r="D941" s="164"/>
      <c r="F941" s="164"/>
    </row>
    <row r="942" spans="1:7" ht="18.75" thickBot="1">
      <c r="B942" s="410" t="s">
        <v>811</v>
      </c>
      <c r="C942" s="411"/>
      <c r="D942" s="411"/>
      <c r="E942" s="412"/>
      <c r="F942" s="413"/>
    </row>
    <row r="943" spans="1:7" ht="18.75" thickBot="1">
      <c r="B943" s="414"/>
      <c r="D943" s="164"/>
      <c r="F943" s="164"/>
    </row>
    <row r="944" spans="1:7" ht="20.100000000000001" customHeight="1" thickBot="1">
      <c r="A944" s="415" t="s">
        <v>385</v>
      </c>
      <c r="B944" s="416" t="s">
        <v>812</v>
      </c>
      <c r="D944" s="164"/>
      <c r="E944" s="160"/>
      <c r="F944" s="164"/>
    </row>
    <row r="945" spans="1:7" s="186" customFormat="1" ht="20.100000000000001" customHeight="1">
      <c r="A945" s="158"/>
      <c r="B945" s="311"/>
      <c r="C945" s="241" t="s">
        <v>143</v>
      </c>
      <c r="D945" s="227" t="s">
        <v>143</v>
      </c>
      <c r="E945" s="242" t="s">
        <v>413</v>
      </c>
      <c r="F945" s="208" t="s">
        <v>349</v>
      </c>
      <c r="G945" s="523">
        <f>G78</f>
        <v>0</v>
      </c>
    </row>
    <row r="946" spans="1:7" ht="14.25" customHeight="1" thickBot="1">
      <c r="B946" s="159"/>
      <c r="C946" s="249"/>
      <c r="D946" s="160"/>
      <c r="E946" s="211"/>
      <c r="F946" s="160"/>
      <c r="G946" s="212"/>
    </row>
    <row r="947" spans="1:7" ht="20.100000000000001" customHeight="1" thickBot="1">
      <c r="A947" s="415" t="s">
        <v>414</v>
      </c>
      <c r="B947" s="416" t="s">
        <v>813</v>
      </c>
      <c r="D947" s="164"/>
      <c r="E947" s="160"/>
      <c r="F947" s="164"/>
    </row>
    <row r="948" spans="1:7" s="186" customFormat="1" ht="20.100000000000001" customHeight="1">
      <c r="A948" s="158"/>
      <c r="B948" s="311"/>
      <c r="C948" s="241" t="s">
        <v>143</v>
      </c>
      <c r="D948" s="227" t="s">
        <v>143</v>
      </c>
      <c r="E948" s="242" t="s">
        <v>413</v>
      </c>
      <c r="F948" s="208" t="s">
        <v>349</v>
      </c>
      <c r="G948" s="523">
        <f>G185</f>
        <v>0</v>
      </c>
    </row>
    <row r="949" spans="1:7" ht="14.25" customHeight="1" thickBot="1">
      <c r="B949" s="159"/>
      <c r="D949" s="164"/>
      <c r="F949" s="164"/>
    </row>
    <row r="950" spans="1:7" ht="20.100000000000001" customHeight="1" thickBot="1">
      <c r="A950" s="415" t="s">
        <v>489</v>
      </c>
      <c r="B950" s="416" t="s">
        <v>814</v>
      </c>
      <c r="D950" s="164"/>
      <c r="E950" s="160"/>
      <c r="F950" s="164"/>
    </row>
    <row r="951" spans="1:7" s="186" customFormat="1" ht="20.100000000000001" customHeight="1">
      <c r="A951" s="158"/>
      <c r="B951" s="311"/>
      <c r="C951" s="241" t="s">
        <v>143</v>
      </c>
      <c r="D951" s="227" t="s">
        <v>143</v>
      </c>
      <c r="E951" s="242" t="s">
        <v>413</v>
      </c>
      <c r="F951" s="208" t="s">
        <v>349</v>
      </c>
      <c r="G951" s="523">
        <f>G456</f>
        <v>0</v>
      </c>
    </row>
    <row r="952" spans="1:7" ht="14.25" customHeight="1" thickBot="1">
      <c r="B952" s="159"/>
      <c r="D952" s="164"/>
      <c r="F952" s="164"/>
    </row>
    <row r="953" spans="1:7" ht="20.100000000000001" customHeight="1" thickBot="1">
      <c r="A953" s="415" t="s">
        <v>598</v>
      </c>
      <c r="B953" s="416" t="s">
        <v>648</v>
      </c>
      <c r="D953" s="164"/>
      <c r="E953" s="160"/>
      <c r="F953" s="164"/>
    </row>
    <row r="954" spans="1:7" s="186" customFormat="1" ht="20.100000000000001" customHeight="1">
      <c r="A954" s="158"/>
      <c r="B954" s="417"/>
      <c r="C954" s="241" t="s">
        <v>143</v>
      </c>
      <c r="D954" s="227" t="s">
        <v>143</v>
      </c>
      <c r="E954" s="242" t="s">
        <v>413</v>
      </c>
      <c r="F954" s="208" t="s">
        <v>349</v>
      </c>
      <c r="G954" s="523">
        <f>G586</f>
        <v>0</v>
      </c>
    </row>
    <row r="955" spans="1:7" ht="14.25" customHeight="1" thickBot="1">
      <c r="B955" s="418"/>
      <c r="C955" s="249"/>
      <c r="D955" s="160"/>
      <c r="E955" s="211"/>
      <c r="F955" s="160"/>
      <c r="G955" s="212"/>
    </row>
    <row r="956" spans="1:7" ht="20.100000000000001" customHeight="1" thickBot="1">
      <c r="A956" s="415" t="s">
        <v>649</v>
      </c>
      <c r="B956" s="416" t="s">
        <v>650</v>
      </c>
      <c r="D956" s="164"/>
      <c r="E956" s="160"/>
      <c r="F956" s="164"/>
    </row>
    <row r="957" spans="1:7" s="186" customFormat="1" ht="20.100000000000001" customHeight="1">
      <c r="A957" s="158"/>
      <c r="B957" s="417"/>
      <c r="C957" s="241" t="s">
        <v>143</v>
      </c>
      <c r="D957" s="227" t="s">
        <v>143</v>
      </c>
      <c r="E957" s="242" t="s">
        <v>413</v>
      </c>
      <c r="F957" s="208" t="s">
        <v>349</v>
      </c>
      <c r="G957" s="523">
        <f>G691</f>
        <v>0</v>
      </c>
    </row>
    <row r="958" spans="1:7" ht="14.25" customHeight="1" thickBot="1">
      <c r="B958" s="418"/>
      <c r="C958" s="249"/>
      <c r="D958" s="160"/>
      <c r="E958" s="211"/>
      <c r="F958" s="160"/>
      <c r="G958" s="212"/>
    </row>
    <row r="959" spans="1:7" ht="20.100000000000001" customHeight="1" thickBot="1">
      <c r="A959" s="415" t="s">
        <v>815</v>
      </c>
      <c r="B959" s="416" t="s">
        <v>693</v>
      </c>
      <c r="D959" s="164"/>
      <c r="E959" s="160"/>
      <c r="F959" s="164"/>
    </row>
    <row r="960" spans="1:7" s="186" customFormat="1" ht="20.100000000000001" customHeight="1">
      <c r="A960" s="158"/>
      <c r="B960" s="417"/>
      <c r="C960" s="241" t="s">
        <v>143</v>
      </c>
      <c r="D960" s="227" t="s">
        <v>143</v>
      </c>
      <c r="E960" s="242" t="s">
        <v>413</v>
      </c>
      <c r="F960" s="208" t="s">
        <v>349</v>
      </c>
      <c r="G960" s="523">
        <f>G803</f>
        <v>0</v>
      </c>
    </row>
    <row r="961" spans="1:7" ht="14.25" customHeight="1" thickBot="1">
      <c r="B961" s="418"/>
      <c r="C961" s="249"/>
      <c r="D961" s="160"/>
      <c r="E961" s="211"/>
      <c r="F961" s="160"/>
      <c r="G961" s="212"/>
    </row>
    <row r="962" spans="1:7" ht="20.100000000000001" customHeight="1" thickBot="1">
      <c r="A962" s="415" t="s">
        <v>816</v>
      </c>
      <c r="B962" s="416" t="s">
        <v>764</v>
      </c>
      <c r="D962" s="164"/>
      <c r="E962" s="160"/>
      <c r="F962" s="164"/>
    </row>
    <row r="963" spans="1:7" s="186" customFormat="1" ht="20.100000000000001" customHeight="1">
      <c r="A963" s="158"/>
      <c r="B963" s="417"/>
      <c r="C963" s="241" t="s">
        <v>143</v>
      </c>
      <c r="D963" s="227" t="s">
        <v>143</v>
      </c>
      <c r="E963" s="242" t="s">
        <v>413</v>
      </c>
      <c r="F963" s="208" t="s">
        <v>349</v>
      </c>
      <c r="G963" s="523">
        <f>G861</f>
        <v>0</v>
      </c>
    </row>
    <row r="964" spans="1:7" ht="13.5" thickBot="1">
      <c r="B964" s="159"/>
      <c r="D964" s="164"/>
      <c r="F964" s="164"/>
    </row>
    <row r="965" spans="1:7" ht="30.75" thickBot="1">
      <c r="A965" s="419" t="s">
        <v>817</v>
      </c>
      <c r="B965" s="420" t="s">
        <v>783</v>
      </c>
      <c r="D965" s="164"/>
      <c r="F965" s="164"/>
    </row>
    <row r="966" spans="1:7" s="186" customFormat="1" ht="20.100000000000001" customHeight="1">
      <c r="A966" s="158"/>
      <c r="B966" s="417"/>
      <c r="C966" s="241" t="s">
        <v>143</v>
      </c>
      <c r="D966" s="227" t="s">
        <v>143</v>
      </c>
      <c r="E966" s="242" t="s">
        <v>413</v>
      </c>
      <c r="F966" s="208" t="s">
        <v>349</v>
      </c>
      <c r="G966" s="523">
        <f>G940</f>
        <v>0</v>
      </c>
    </row>
    <row r="967" spans="1:7" ht="13.5" thickBot="1">
      <c r="B967" s="159"/>
      <c r="D967" s="164"/>
      <c r="F967" s="164"/>
    </row>
    <row r="968" spans="1:7" ht="14.25" thickTop="1" thickBot="1">
      <c r="B968" s="421"/>
      <c r="C968" s="422"/>
      <c r="D968" s="421"/>
      <c r="E968" s="423"/>
      <c r="F968" s="421"/>
      <c r="G968" s="424"/>
    </row>
    <row r="969" spans="1:7" s="160" customFormat="1" ht="24.95" customHeight="1" thickBot="1">
      <c r="A969" s="385"/>
      <c r="B969" s="425" t="s">
        <v>382</v>
      </c>
      <c r="C969" s="426" t="s">
        <v>143</v>
      </c>
      <c r="D969" s="427" t="s">
        <v>143</v>
      </c>
      <c r="E969" s="428" t="s">
        <v>143</v>
      </c>
      <c r="F969" s="429" t="s">
        <v>349</v>
      </c>
      <c r="G969" s="537">
        <f>SUM(G945:G966)</f>
        <v>0</v>
      </c>
    </row>
    <row r="970" spans="1:7" ht="18.75" thickBot="1">
      <c r="B970" s="430"/>
      <c r="C970" s="431"/>
      <c r="D970" s="432"/>
      <c r="E970" s="433"/>
      <c r="F970" s="432"/>
      <c r="G970" s="434"/>
    </row>
    <row r="971" spans="1:7" ht="13.5" thickTop="1"/>
  </sheetData>
  <mergeCells count="14">
    <mergeCell ref="B458:C458"/>
    <mergeCell ref="B785:C785"/>
    <mergeCell ref="B794:C794"/>
    <mergeCell ref="B188:D188"/>
    <mergeCell ref="B219:C219"/>
    <mergeCell ref="B236:C236"/>
    <mergeCell ref="B270:C270"/>
    <mergeCell ref="B287:C287"/>
    <mergeCell ref="B358:C358"/>
    <mergeCell ref="B80:C80"/>
    <mergeCell ref="A1:G1"/>
    <mergeCell ref="A7:G7"/>
    <mergeCell ref="B23:F23"/>
    <mergeCell ref="B30:C30"/>
  </mergeCells>
  <pageMargins left="0.74803149606299213" right="0.35433070866141736" top="0.78740157480314965" bottom="0.39370078740157483" header="0.39370078740157483" footer="0.31496062992125984"/>
  <pageSetup paperSize="9" scale="98" orientation="portrait" r:id="rId1"/>
  <headerFooter alignWithMargins="0"/>
  <rowBreaks count="25" manualBreakCount="25">
    <brk id="28" max="6" man="1"/>
    <brk id="79" max="16383" man="1"/>
    <brk id="121" max="6" man="1"/>
    <brk id="136" max="6" man="1"/>
    <brk id="164" max="6" man="1"/>
    <brk id="187" max="16383" man="1"/>
    <brk id="245" max="6" man="1"/>
    <brk id="286" max="6" man="1"/>
    <brk id="316" max="6" man="1"/>
    <brk id="436" max="6" man="1"/>
    <brk id="451" max="6" man="1"/>
    <brk id="483" max="6" man="1"/>
    <brk id="555" max="6" man="1"/>
    <brk id="573" max="6" man="1"/>
    <brk id="597" max="6" man="1"/>
    <brk id="691" max="16383" man="1"/>
    <brk id="722" max="6" man="1"/>
    <brk id="747" max="6" man="1"/>
    <brk id="759" max="6" man="1"/>
    <brk id="777" max="6" man="1"/>
    <brk id="804" max="6" man="1"/>
    <brk id="821" max="6" man="1"/>
    <brk id="862" max="16383" man="1"/>
    <brk id="902" max="16383" man="1"/>
    <brk id="9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B6650-9A75-427F-B866-E981D398B10A}">
  <sheetPr>
    <tabColor rgb="FF00B0F0"/>
  </sheetPr>
  <dimension ref="A1:H843"/>
  <sheetViews>
    <sheetView showZeros="0" view="pageLayout" zoomScale="70" zoomScaleNormal="100" zoomScaleSheetLayoutView="100" zoomScalePageLayoutView="70" workbookViewId="0">
      <selection activeCell="B805" sqref="B805"/>
    </sheetView>
  </sheetViews>
  <sheetFormatPr defaultRowHeight="12.75"/>
  <cols>
    <col min="1" max="1" width="6.5703125" style="205" customWidth="1"/>
    <col min="2" max="2" width="44.7109375" style="255" customWidth="1"/>
    <col min="3" max="3" width="9.140625" style="160"/>
    <col min="4" max="4" width="3.28515625" style="161" customWidth="1"/>
    <col min="5" max="5" width="11.7109375" style="160" customWidth="1"/>
    <col min="6" max="6" width="3.7109375" style="161" customWidth="1"/>
    <col min="7" max="7" width="14" style="163" customWidth="1"/>
    <col min="8" max="8" width="14" style="164" customWidth="1"/>
    <col min="9" max="16" width="9.140625" style="164"/>
    <col min="17" max="17" width="9" style="164" customWidth="1"/>
    <col min="18" max="256" width="9.140625" style="164"/>
    <col min="257" max="257" width="5.7109375" style="164" customWidth="1"/>
    <col min="258" max="258" width="44.7109375" style="164" customWidth="1"/>
    <col min="259" max="259" width="9.140625" style="164"/>
    <col min="260" max="260" width="3.7109375" style="164" customWidth="1"/>
    <col min="261" max="261" width="11.7109375" style="164" customWidth="1"/>
    <col min="262" max="262" width="3.7109375" style="164" customWidth="1"/>
    <col min="263" max="264" width="14" style="164" customWidth="1"/>
    <col min="265" max="272" width="9.140625" style="164"/>
    <col min="273" max="273" width="9" style="164" customWidth="1"/>
    <col min="274" max="512" width="9.140625" style="164"/>
    <col min="513" max="513" width="5.7109375" style="164" customWidth="1"/>
    <col min="514" max="514" width="44.7109375" style="164" customWidth="1"/>
    <col min="515" max="515" width="9.140625" style="164"/>
    <col min="516" max="516" width="3.7109375" style="164" customWidth="1"/>
    <col min="517" max="517" width="11.7109375" style="164" customWidth="1"/>
    <col min="518" max="518" width="3.7109375" style="164" customWidth="1"/>
    <col min="519" max="520" width="14" style="164" customWidth="1"/>
    <col min="521" max="528" width="9.140625" style="164"/>
    <col min="529" max="529" width="9" style="164" customWidth="1"/>
    <col min="530" max="768" width="9.140625" style="164"/>
    <col min="769" max="769" width="5.7109375" style="164" customWidth="1"/>
    <col min="770" max="770" width="44.7109375" style="164" customWidth="1"/>
    <col min="771" max="771" width="9.140625" style="164"/>
    <col min="772" max="772" width="3.7109375" style="164" customWidth="1"/>
    <col min="773" max="773" width="11.7109375" style="164" customWidth="1"/>
    <col min="774" max="774" width="3.7109375" style="164" customWidth="1"/>
    <col min="775" max="776" width="14" style="164" customWidth="1"/>
    <col min="777" max="784" width="9.140625" style="164"/>
    <col min="785" max="785" width="9" style="164" customWidth="1"/>
    <col min="786" max="1024" width="9.140625" style="164"/>
    <col min="1025" max="1025" width="5.7109375" style="164" customWidth="1"/>
    <col min="1026" max="1026" width="44.7109375" style="164" customWidth="1"/>
    <col min="1027" max="1027" width="9.140625" style="164"/>
    <col min="1028" max="1028" width="3.7109375" style="164" customWidth="1"/>
    <col min="1029" max="1029" width="11.7109375" style="164" customWidth="1"/>
    <col min="1030" max="1030" width="3.7109375" style="164" customWidth="1"/>
    <col min="1031" max="1032" width="14" style="164" customWidth="1"/>
    <col min="1033" max="1040" width="9.140625" style="164"/>
    <col min="1041" max="1041" width="9" style="164" customWidth="1"/>
    <col min="1042" max="1280" width="9.140625" style="164"/>
    <col min="1281" max="1281" width="5.7109375" style="164" customWidth="1"/>
    <col min="1282" max="1282" width="44.7109375" style="164" customWidth="1"/>
    <col min="1283" max="1283" width="9.140625" style="164"/>
    <col min="1284" max="1284" width="3.7109375" style="164" customWidth="1"/>
    <col min="1285" max="1285" width="11.7109375" style="164" customWidth="1"/>
    <col min="1286" max="1286" width="3.7109375" style="164" customWidth="1"/>
    <col min="1287" max="1288" width="14" style="164" customWidth="1"/>
    <col min="1289" max="1296" width="9.140625" style="164"/>
    <col min="1297" max="1297" width="9" style="164" customWidth="1"/>
    <col min="1298" max="1536" width="9.140625" style="164"/>
    <col min="1537" max="1537" width="5.7109375" style="164" customWidth="1"/>
    <col min="1538" max="1538" width="44.7109375" style="164" customWidth="1"/>
    <col min="1539" max="1539" width="9.140625" style="164"/>
    <col min="1540" max="1540" width="3.7109375" style="164" customWidth="1"/>
    <col min="1541" max="1541" width="11.7109375" style="164" customWidth="1"/>
    <col min="1542" max="1542" width="3.7109375" style="164" customWidth="1"/>
    <col min="1543" max="1544" width="14" style="164" customWidth="1"/>
    <col min="1545" max="1552" width="9.140625" style="164"/>
    <col min="1553" max="1553" width="9" style="164" customWidth="1"/>
    <col min="1554" max="1792" width="9.140625" style="164"/>
    <col min="1793" max="1793" width="5.7109375" style="164" customWidth="1"/>
    <col min="1794" max="1794" width="44.7109375" style="164" customWidth="1"/>
    <col min="1795" max="1795" width="9.140625" style="164"/>
    <col min="1796" max="1796" width="3.7109375" style="164" customWidth="1"/>
    <col min="1797" max="1797" width="11.7109375" style="164" customWidth="1"/>
    <col min="1798" max="1798" width="3.7109375" style="164" customWidth="1"/>
    <col min="1799" max="1800" width="14" style="164" customWidth="1"/>
    <col min="1801" max="1808" width="9.140625" style="164"/>
    <col min="1809" max="1809" width="9" style="164" customWidth="1"/>
    <col min="1810" max="2048" width="9.140625" style="164"/>
    <col min="2049" max="2049" width="5.7109375" style="164" customWidth="1"/>
    <col min="2050" max="2050" width="44.7109375" style="164" customWidth="1"/>
    <col min="2051" max="2051" width="9.140625" style="164"/>
    <col min="2052" max="2052" width="3.7109375" style="164" customWidth="1"/>
    <col min="2053" max="2053" width="11.7109375" style="164" customWidth="1"/>
    <col min="2054" max="2054" width="3.7109375" style="164" customWidth="1"/>
    <col min="2055" max="2056" width="14" style="164" customWidth="1"/>
    <col min="2057" max="2064" width="9.140625" style="164"/>
    <col min="2065" max="2065" width="9" style="164" customWidth="1"/>
    <col min="2066" max="2304" width="9.140625" style="164"/>
    <col min="2305" max="2305" width="5.7109375" style="164" customWidth="1"/>
    <col min="2306" max="2306" width="44.7109375" style="164" customWidth="1"/>
    <col min="2307" max="2307" width="9.140625" style="164"/>
    <col min="2308" max="2308" width="3.7109375" style="164" customWidth="1"/>
    <col min="2309" max="2309" width="11.7109375" style="164" customWidth="1"/>
    <col min="2310" max="2310" width="3.7109375" style="164" customWidth="1"/>
    <col min="2311" max="2312" width="14" style="164" customWidth="1"/>
    <col min="2313" max="2320" width="9.140625" style="164"/>
    <col min="2321" max="2321" width="9" style="164" customWidth="1"/>
    <col min="2322" max="2560" width="9.140625" style="164"/>
    <col min="2561" max="2561" width="5.7109375" style="164" customWidth="1"/>
    <col min="2562" max="2562" width="44.7109375" style="164" customWidth="1"/>
    <col min="2563" max="2563" width="9.140625" style="164"/>
    <col min="2564" max="2564" width="3.7109375" style="164" customWidth="1"/>
    <col min="2565" max="2565" width="11.7109375" style="164" customWidth="1"/>
    <col min="2566" max="2566" width="3.7109375" style="164" customWidth="1"/>
    <col min="2567" max="2568" width="14" style="164" customWidth="1"/>
    <col min="2569" max="2576" width="9.140625" style="164"/>
    <col min="2577" max="2577" width="9" style="164" customWidth="1"/>
    <col min="2578" max="2816" width="9.140625" style="164"/>
    <col min="2817" max="2817" width="5.7109375" style="164" customWidth="1"/>
    <col min="2818" max="2818" width="44.7109375" style="164" customWidth="1"/>
    <col min="2819" max="2819" width="9.140625" style="164"/>
    <col min="2820" max="2820" width="3.7109375" style="164" customWidth="1"/>
    <col min="2821" max="2821" width="11.7109375" style="164" customWidth="1"/>
    <col min="2822" max="2822" width="3.7109375" style="164" customWidth="1"/>
    <col min="2823" max="2824" width="14" style="164" customWidth="1"/>
    <col min="2825" max="2832" width="9.140625" style="164"/>
    <col min="2833" max="2833" width="9" style="164" customWidth="1"/>
    <col min="2834" max="3072" width="9.140625" style="164"/>
    <col min="3073" max="3073" width="5.7109375" style="164" customWidth="1"/>
    <col min="3074" max="3074" width="44.7109375" style="164" customWidth="1"/>
    <col min="3075" max="3075" width="9.140625" style="164"/>
    <col min="3076" max="3076" width="3.7109375" style="164" customWidth="1"/>
    <col min="3077" max="3077" width="11.7109375" style="164" customWidth="1"/>
    <col min="3078" max="3078" width="3.7109375" style="164" customWidth="1"/>
    <col min="3079" max="3080" width="14" style="164" customWidth="1"/>
    <col min="3081" max="3088" width="9.140625" style="164"/>
    <col min="3089" max="3089" width="9" style="164" customWidth="1"/>
    <col min="3090" max="3328" width="9.140625" style="164"/>
    <col min="3329" max="3329" width="5.7109375" style="164" customWidth="1"/>
    <col min="3330" max="3330" width="44.7109375" style="164" customWidth="1"/>
    <col min="3331" max="3331" width="9.140625" style="164"/>
    <col min="3332" max="3332" width="3.7109375" style="164" customWidth="1"/>
    <col min="3333" max="3333" width="11.7109375" style="164" customWidth="1"/>
    <col min="3334" max="3334" width="3.7109375" style="164" customWidth="1"/>
    <col min="3335" max="3336" width="14" style="164" customWidth="1"/>
    <col min="3337" max="3344" width="9.140625" style="164"/>
    <col min="3345" max="3345" width="9" style="164" customWidth="1"/>
    <col min="3346" max="3584" width="9.140625" style="164"/>
    <col min="3585" max="3585" width="5.7109375" style="164" customWidth="1"/>
    <col min="3586" max="3586" width="44.7109375" style="164" customWidth="1"/>
    <col min="3587" max="3587" width="9.140625" style="164"/>
    <col min="3588" max="3588" width="3.7109375" style="164" customWidth="1"/>
    <col min="3589" max="3589" width="11.7109375" style="164" customWidth="1"/>
    <col min="3590" max="3590" width="3.7109375" style="164" customWidth="1"/>
    <col min="3591" max="3592" width="14" style="164" customWidth="1"/>
    <col min="3593" max="3600" width="9.140625" style="164"/>
    <col min="3601" max="3601" width="9" style="164" customWidth="1"/>
    <col min="3602" max="3840" width="9.140625" style="164"/>
    <col min="3841" max="3841" width="5.7109375" style="164" customWidth="1"/>
    <col min="3842" max="3842" width="44.7109375" style="164" customWidth="1"/>
    <col min="3843" max="3843" width="9.140625" style="164"/>
    <col min="3844" max="3844" width="3.7109375" style="164" customWidth="1"/>
    <col min="3845" max="3845" width="11.7109375" style="164" customWidth="1"/>
    <col min="3846" max="3846" width="3.7109375" style="164" customWidth="1"/>
    <col min="3847" max="3848" width="14" style="164" customWidth="1"/>
    <col min="3849" max="3856" width="9.140625" style="164"/>
    <col min="3857" max="3857" width="9" style="164" customWidth="1"/>
    <col min="3858" max="4096" width="9.140625" style="164"/>
    <col min="4097" max="4097" width="5.7109375" style="164" customWidth="1"/>
    <col min="4098" max="4098" width="44.7109375" style="164" customWidth="1"/>
    <col min="4099" max="4099" width="9.140625" style="164"/>
    <col min="4100" max="4100" width="3.7109375" style="164" customWidth="1"/>
    <col min="4101" max="4101" width="11.7109375" style="164" customWidth="1"/>
    <col min="4102" max="4102" width="3.7109375" style="164" customWidth="1"/>
    <col min="4103" max="4104" width="14" style="164" customWidth="1"/>
    <col min="4105" max="4112" width="9.140625" style="164"/>
    <col min="4113" max="4113" width="9" style="164" customWidth="1"/>
    <col min="4114" max="4352" width="9.140625" style="164"/>
    <col min="4353" max="4353" width="5.7109375" style="164" customWidth="1"/>
    <col min="4354" max="4354" width="44.7109375" style="164" customWidth="1"/>
    <col min="4355" max="4355" width="9.140625" style="164"/>
    <col min="4356" max="4356" width="3.7109375" style="164" customWidth="1"/>
    <col min="4357" max="4357" width="11.7109375" style="164" customWidth="1"/>
    <col min="4358" max="4358" width="3.7109375" style="164" customWidth="1"/>
    <col min="4359" max="4360" width="14" style="164" customWidth="1"/>
    <col min="4361" max="4368" width="9.140625" style="164"/>
    <col min="4369" max="4369" width="9" style="164" customWidth="1"/>
    <col min="4370" max="4608" width="9.140625" style="164"/>
    <col min="4609" max="4609" width="5.7109375" style="164" customWidth="1"/>
    <col min="4610" max="4610" width="44.7109375" style="164" customWidth="1"/>
    <col min="4611" max="4611" width="9.140625" style="164"/>
    <col min="4612" max="4612" width="3.7109375" style="164" customWidth="1"/>
    <col min="4613" max="4613" width="11.7109375" style="164" customWidth="1"/>
    <col min="4614" max="4614" width="3.7109375" style="164" customWidth="1"/>
    <col min="4615" max="4616" width="14" style="164" customWidth="1"/>
    <col min="4617" max="4624" width="9.140625" style="164"/>
    <col min="4625" max="4625" width="9" style="164" customWidth="1"/>
    <col min="4626" max="4864" width="9.140625" style="164"/>
    <col min="4865" max="4865" width="5.7109375" style="164" customWidth="1"/>
    <col min="4866" max="4866" width="44.7109375" style="164" customWidth="1"/>
    <col min="4867" max="4867" width="9.140625" style="164"/>
    <col min="4868" max="4868" width="3.7109375" style="164" customWidth="1"/>
    <col min="4869" max="4869" width="11.7109375" style="164" customWidth="1"/>
    <col min="4870" max="4870" width="3.7109375" style="164" customWidth="1"/>
    <col min="4871" max="4872" width="14" style="164" customWidth="1"/>
    <col min="4873" max="4880" width="9.140625" style="164"/>
    <col min="4881" max="4881" width="9" style="164" customWidth="1"/>
    <col min="4882" max="5120" width="9.140625" style="164"/>
    <col min="5121" max="5121" width="5.7109375" style="164" customWidth="1"/>
    <col min="5122" max="5122" width="44.7109375" style="164" customWidth="1"/>
    <col min="5123" max="5123" width="9.140625" style="164"/>
    <col min="5124" max="5124" width="3.7109375" style="164" customWidth="1"/>
    <col min="5125" max="5125" width="11.7109375" style="164" customWidth="1"/>
    <col min="5126" max="5126" width="3.7109375" style="164" customWidth="1"/>
    <col min="5127" max="5128" width="14" style="164" customWidth="1"/>
    <col min="5129" max="5136" width="9.140625" style="164"/>
    <col min="5137" max="5137" width="9" style="164" customWidth="1"/>
    <col min="5138" max="5376" width="9.140625" style="164"/>
    <col min="5377" max="5377" width="5.7109375" style="164" customWidth="1"/>
    <col min="5378" max="5378" width="44.7109375" style="164" customWidth="1"/>
    <col min="5379" max="5379" width="9.140625" style="164"/>
    <col min="5380" max="5380" width="3.7109375" style="164" customWidth="1"/>
    <col min="5381" max="5381" width="11.7109375" style="164" customWidth="1"/>
    <col min="5382" max="5382" width="3.7109375" style="164" customWidth="1"/>
    <col min="5383" max="5384" width="14" style="164" customWidth="1"/>
    <col min="5385" max="5392" width="9.140625" style="164"/>
    <col min="5393" max="5393" width="9" style="164" customWidth="1"/>
    <col min="5394" max="5632" width="9.140625" style="164"/>
    <col min="5633" max="5633" width="5.7109375" style="164" customWidth="1"/>
    <col min="5634" max="5634" width="44.7109375" style="164" customWidth="1"/>
    <col min="5635" max="5635" width="9.140625" style="164"/>
    <col min="5636" max="5636" width="3.7109375" style="164" customWidth="1"/>
    <col min="5637" max="5637" width="11.7109375" style="164" customWidth="1"/>
    <col min="5638" max="5638" width="3.7109375" style="164" customWidth="1"/>
    <col min="5639" max="5640" width="14" style="164" customWidth="1"/>
    <col min="5641" max="5648" width="9.140625" style="164"/>
    <col min="5649" max="5649" width="9" style="164" customWidth="1"/>
    <col min="5650" max="5888" width="9.140625" style="164"/>
    <col min="5889" max="5889" width="5.7109375" style="164" customWidth="1"/>
    <col min="5890" max="5890" width="44.7109375" style="164" customWidth="1"/>
    <col min="5891" max="5891" width="9.140625" style="164"/>
    <col min="5892" max="5892" width="3.7109375" style="164" customWidth="1"/>
    <col min="5893" max="5893" width="11.7109375" style="164" customWidth="1"/>
    <col min="5894" max="5894" width="3.7109375" style="164" customWidth="1"/>
    <col min="5895" max="5896" width="14" style="164" customWidth="1"/>
    <col min="5897" max="5904" width="9.140625" style="164"/>
    <col min="5905" max="5905" width="9" style="164" customWidth="1"/>
    <col min="5906" max="6144" width="9.140625" style="164"/>
    <col min="6145" max="6145" width="5.7109375" style="164" customWidth="1"/>
    <col min="6146" max="6146" width="44.7109375" style="164" customWidth="1"/>
    <col min="6147" max="6147" width="9.140625" style="164"/>
    <col min="6148" max="6148" width="3.7109375" style="164" customWidth="1"/>
    <col min="6149" max="6149" width="11.7109375" style="164" customWidth="1"/>
    <col min="6150" max="6150" width="3.7109375" style="164" customWidth="1"/>
    <col min="6151" max="6152" width="14" style="164" customWidth="1"/>
    <col min="6153" max="6160" width="9.140625" style="164"/>
    <col min="6161" max="6161" width="9" style="164" customWidth="1"/>
    <col min="6162" max="6400" width="9.140625" style="164"/>
    <col min="6401" max="6401" width="5.7109375" style="164" customWidth="1"/>
    <col min="6402" max="6402" width="44.7109375" style="164" customWidth="1"/>
    <col min="6403" max="6403" width="9.140625" style="164"/>
    <col min="6404" max="6404" width="3.7109375" style="164" customWidth="1"/>
    <col min="6405" max="6405" width="11.7109375" style="164" customWidth="1"/>
    <col min="6406" max="6406" width="3.7109375" style="164" customWidth="1"/>
    <col min="6407" max="6408" width="14" style="164" customWidth="1"/>
    <col min="6409" max="6416" width="9.140625" style="164"/>
    <col min="6417" max="6417" width="9" style="164" customWidth="1"/>
    <col min="6418" max="6656" width="9.140625" style="164"/>
    <col min="6657" max="6657" width="5.7109375" style="164" customWidth="1"/>
    <col min="6658" max="6658" width="44.7109375" style="164" customWidth="1"/>
    <col min="6659" max="6659" width="9.140625" style="164"/>
    <col min="6660" max="6660" width="3.7109375" style="164" customWidth="1"/>
    <col min="6661" max="6661" width="11.7109375" style="164" customWidth="1"/>
    <col min="6662" max="6662" width="3.7109375" style="164" customWidth="1"/>
    <col min="6663" max="6664" width="14" style="164" customWidth="1"/>
    <col min="6665" max="6672" width="9.140625" style="164"/>
    <col min="6673" max="6673" width="9" style="164" customWidth="1"/>
    <col min="6674" max="6912" width="9.140625" style="164"/>
    <col min="6913" max="6913" width="5.7109375" style="164" customWidth="1"/>
    <col min="6914" max="6914" width="44.7109375" style="164" customWidth="1"/>
    <col min="6915" max="6915" width="9.140625" style="164"/>
    <col min="6916" max="6916" width="3.7109375" style="164" customWidth="1"/>
    <col min="6917" max="6917" width="11.7109375" style="164" customWidth="1"/>
    <col min="6918" max="6918" width="3.7109375" style="164" customWidth="1"/>
    <col min="6919" max="6920" width="14" style="164" customWidth="1"/>
    <col min="6921" max="6928" width="9.140625" style="164"/>
    <col min="6929" max="6929" width="9" style="164" customWidth="1"/>
    <col min="6930" max="7168" width="9.140625" style="164"/>
    <col min="7169" max="7169" width="5.7109375" style="164" customWidth="1"/>
    <col min="7170" max="7170" width="44.7109375" style="164" customWidth="1"/>
    <col min="7171" max="7171" width="9.140625" style="164"/>
    <col min="7172" max="7172" width="3.7109375" style="164" customWidth="1"/>
    <col min="7173" max="7173" width="11.7109375" style="164" customWidth="1"/>
    <col min="7174" max="7174" width="3.7109375" style="164" customWidth="1"/>
    <col min="7175" max="7176" width="14" style="164" customWidth="1"/>
    <col min="7177" max="7184" width="9.140625" style="164"/>
    <col min="7185" max="7185" width="9" style="164" customWidth="1"/>
    <col min="7186" max="7424" width="9.140625" style="164"/>
    <col min="7425" max="7425" width="5.7109375" style="164" customWidth="1"/>
    <col min="7426" max="7426" width="44.7109375" style="164" customWidth="1"/>
    <col min="7427" max="7427" width="9.140625" style="164"/>
    <col min="7428" max="7428" width="3.7109375" style="164" customWidth="1"/>
    <col min="7429" max="7429" width="11.7109375" style="164" customWidth="1"/>
    <col min="7430" max="7430" width="3.7109375" style="164" customWidth="1"/>
    <col min="7431" max="7432" width="14" style="164" customWidth="1"/>
    <col min="7433" max="7440" width="9.140625" style="164"/>
    <col min="7441" max="7441" width="9" style="164" customWidth="1"/>
    <col min="7442" max="7680" width="9.140625" style="164"/>
    <col min="7681" max="7681" width="5.7109375" style="164" customWidth="1"/>
    <col min="7682" max="7682" width="44.7109375" style="164" customWidth="1"/>
    <col min="7683" max="7683" width="9.140625" style="164"/>
    <col min="7684" max="7684" width="3.7109375" style="164" customWidth="1"/>
    <col min="7685" max="7685" width="11.7109375" style="164" customWidth="1"/>
    <col min="7686" max="7686" width="3.7109375" style="164" customWidth="1"/>
    <col min="7687" max="7688" width="14" style="164" customWidth="1"/>
    <col min="7689" max="7696" width="9.140625" style="164"/>
    <col min="7697" max="7697" width="9" style="164" customWidth="1"/>
    <col min="7698" max="7936" width="9.140625" style="164"/>
    <col min="7937" max="7937" width="5.7109375" style="164" customWidth="1"/>
    <col min="7938" max="7938" width="44.7109375" style="164" customWidth="1"/>
    <col min="7939" max="7939" width="9.140625" style="164"/>
    <col min="7940" max="7940" width="3.7109375" style="164" customWidth="1"/>
    <col min="7941" max="7941" width="11.7109375" style="164" customWidth="1"/>
    <col min="7942" max="7942" width="3.7109375" style="164" customWidth="1"/>
    <col min="7943" max="7944" width="14" style="164" customWidth="1"/>
    <col min="7945" max="7952" width="9.140625" style="164"/>
    <col min="7953" max="7953" width="9" style="164" customWidth="1"/>
    <col min="7954" max="8192" width="9.140625" style="164"/>
    <col min="8193" max="8193" width="5.7109375" style="164" customWidth="1"/>
    <col min="8194" max="8194" width="44.7109375" style="164" customWidth="1"/>
    <col min="8195" max="8195" width="9.140625" style="164"/>
    <col min="8196" max="8196" width="3.7109375" style="164" customWidth="1"/>
    <col min="8197" max="8197" width="11.7109375" style="164" customWidth="1"/>
    <col min="8198" max="8198" width="3.7109375" style="164" customWidth="1"/>
    <col min="8199" max="8200" width="14" style="164" customWidth="1"/>
    <col min="8201" max="8208" width="9.140625" style="164"/>
    <col min="8209" max="8209" width="9" style="164" customWidth="1"/>
    <col min="8210" max="8448" width="9.140625" style="164"/>
    <col min="8449" max="8449" width="5.7109375" style="164" customWidth="1"/>
    <col min="8450" max="8450" width="44.7109375" style="164" customWidth="1"/>
    <col min="8451" max="8451" width="9.140625" style="164"/>
    <col min="8452" max="8452" width="3.7109375" style="164" customWidth="1"/>
    <col min="8453" max="8453" width="11.7109375" style="164" customWidth="1"/>
    <col min="8454" max="8454" width="3.7109375" style="164" customWidth="1"/>
    <col min="8455" max="8456" width="14" style="164" customWidth="1"/>
    <col min="8457" max="8464" width="9.140625" style="164"/>
    <col min="8465" max="8465" width="9" style="164" customWidth="1"/>
    <col min="8466" max="8704" width="9.140625" style="164"/>
    <col min="8705" max="8705" width="5.7109375" style="164" customWidth="1"/>
    <col min="8706" max="8706" width="44.7109375" style="164" customWidth="1"/>
    <col min="8707" max="8707" width="9.140625" style="164"/>
    <col min="8708" max="8708" width="3.7109375" style="164" customWidth="1"/>
    <col min="8709" max="8709" width="11.7109375" style="164" customWidth="1"/>
    <col min="8710" max="8710" width="3.7109375" style="164" customWidth="1"/>
    <col min="8711" max="8712" width="14" style="164" customWidth="1"/>
    <col min="8713" max="8720" width="9.140625" style="164"/>
    <col min="8721" max="8721" width="9" style="164" customWidth="1"/>
    <col min="8722" max="8960" width="9.140625" style="164"/>
    <col min="8961" max="8961" width="5.7109375" style="164" customWidth="1"/>
    <col min="8962" max="8962" width="44.7109375" style="164" customWidth="1"/>
    <col min="8963" max="8963" width="9.140625" style="164"/>
    <col min="8964" max="8964" width="3.7109375" style="164" customWidth="1"/>
    <col min="8965" max="8965" width="11.7109375" style="164" customWidth="1"/>
    <col min="8966" max="8966" width="3.7109375" style="164" customWidth="1"/>
    <col min="8967" max="8968" width="14" style="164" customWidth="1"/>
    <col min="8969" max="8976" width="9.140625" style="164"/>
    <col min="8977" max="8977" width="9" style="164" customWidth="1"/>
    <col min="8978" max="9216" width="9.140625" style="164"/>
    <col min="9217" max="9217" width="5.7109375" style="164" customWidth="1"/>
    <col min="9218" max="9218" width="44.7109375" style="164" customWidth="1"/>
    <col min="9219" max="9219" width="9.140625" style="164"/>
    <col min="9220" max="9220" width="3.7109375" style="164" customWidth="1"/>
    <col min="9221" max="9221" width="11.7109375" style="164" customWidth="1"/>
    <col min="9222" max="9222" width="3.7109375" style="164" customWidth="1"/>
    <col min="9223" max="9224" width="14" style="164" customWidth="1"/>
    <col min="9225" max="9232" width="9.140625" style="164"/>
    <col min="9233" max="9233" width="9" style="164" customWidth="1"/>
    <col min="9234" max="9472" width="9.140625" style="164"/>
    <col min="9473" max="9473" width="5.7109375" style="164" customWidth="1"/>
    <col min="9474" max="9474" width="44.7109375" style="164" customWidth="1"/>
    <col min="9475" max="9475" width="9.140625" style="164"/>
    <col min="9476" max="9476" width="3.7109375" style="164" customWidth="1"/>
    <col min="9477" max="9477" width="11.7109375" style="164" customWidth="1"/>
    <col min="9478" max="9478" width="3.7109375" style="164" customWidth="1"/>
    <col min="9479" max="9480" width="14" style="164" customWidth="1"/>
    <col min="9481" max="9488" width="9.140625" style="164"/>
    <col min="9489" max="9489" width="9" style="164" customWidth="1"/>
    <col min="9490" max="9728" width="9.140625" style="164"/>
    <col min="9729" max="9729" width="5.7109375" style="164" customWidth="1"/>
    <col min="9730" max="9730" width="44.7109375" style="164" customWidth="1"/>
    <col min="9731" max="9731" width="9.140625" style="164"/>
    <col min="9732" max="9732" width="3.7109375" style="164" customWidth="1"/>
    <col min="9733" max="9733" width="11.7109375" style="164" customWidth="1"/>
    <col min="9734" max="9734" width="3.7109375" style="164" customWidth="1"/>
    <col min="9735" max="9736" width="14" style="164" customWidth="1"/>
    <col min="9737" max="9744" width="9.140625" style="164"/>
    <col min="9745" max="9745" width="9" style="164" customWidth="1"/>
    <col min="9746" max="9984" width="9.140625" style="164"/>
    <col min="9985" max="9985" width="5.7109375" style="164" customWidth="1"/>
    <col min="9986" max="9986" width="44.7109375" style="164" customWidth="1"/>
    <col min="9987" max="9987" width="9.140625" style="164"/>
    <col min="9988" max="9988" width="3.7109375" style="164" customWidth="1"/>
    <col min="9989" max="9989" width="11.7109375" style="164" customWidth="1"/>
    <col min="9990" max="9990" width="3.7109375" style="164" customWidth="1"/>
    <col min="9991" max="9992" width="14" style="164" customWidth="1"/>
    <col min="9993" max="10000" width="9.140625" style="164"/>
    <col min="10001" max="10001" width="9" style="164" customWidth="1"/>
    <col min="10002" max="10240" width="9.140625" style="164"/>
    <col min="10241" max="10241" width="5.7109375" style="164" customWidth="1"/>
    <col min="10242" max="10242" width="44.7109375" style="164" customWidth="1"/>
    <col min="10243" max="10243" width="9.140625" style="164"/>
    <col min="10244" max="10244" width="3.7109375" style="164" customWidth="1"/>
    <col min="10245" max="10245" width="11.7109375" style="164" customWidth="1"/>
    <col min="10246" max="10246" width="3.7109375" style="164" customWidth="1"/>
    <col min="10247" max="10248" width="14" style="164" customWidth="1"/>
    <col min="10249" max="10256" width="9.140625" style="164"/>
    <col min="10257" max="10257" width="9" style="164" customWidth="1"/>
    <col min="10258" max="10496" width="9.140625" style="164"/>
    <col min="10497" max="10497" width="5.7109375" style="164" customWidth="1"/>
    <col min="10498" max="10498" width="44.7109375" style="164" customWidth="1"/>
    <col min="10499" max="10499" width="9.140625" style="164"/>
    <col min="10500" max="10500" width="3.7109375" style="164" customWidth="1"/>
    <col min="10501" max="10501" width="11.7109375" style="164" customWidth="1"/>
    <col min="10502" max="10502" width="3.7109375" style="164" customWidth="1"/>
    <col min="10503" max="10504" width="14" style="164" customWidth="1"/>
    <col min="10505" max="10512" width="9.140625" style="164"/>
    <col min="10513" max="10513" width="9" style="164" customWidth="1"/>
    <col min="10514" max="10752" width="9.140625" style="164"/>
    <col min="10753" max="10753" width="5.7109375" style="164" customWidth="1"/>
    <col min="10754" max="10754" width="44.7109375" style="164" customWidth="1"/>
    <col min="10755" max="10755" width="9.140625" style="164"/>
    <col min="10756" max="10756" width="3.7109375" style="164" customWidth="1"/>
    <col min="10757" max="10757" width="11.7109375" style="164" customWidth="1"/>
    <col min="10758" max="10758" width="3.7109375" style="164" customWidth="1"/>
    <col min="10759" max="10760" width="14" style="164" customWidth="1"/>
    <col min="10761" max="10768" width="9.140625" style="164"/>
    <col min="10769" max="10769" width="9" style="164" customWidth="1"/>
    <col min="10770" max="11008" width="9.140625" style="164"/>
    <col min="11009" max="11009" width="5.7109375" style="164" customWidth="1"/>
    <col min="11010" max="11010" width="44.7109375" style="164" customWidth="1"/>
    <col min="11011" max="11011" width="9.140625" style="164"/>
    <col min="11012" max="11012" width="3.7109375" style="164" customWidth="1"/>
    <col min="11013" max="11013" width="11.7109375" style="164" customWidth="1"/>
    <col min="11014" max="11014" width="3.7109375" style="164" customWidth="1"/>
    <col min="11015" max="11016" width="14" style="164" customWidth="1"/>
    <col min="11017" max="11024" width="9.140625" style="164"/>
    <col min="11025" max="11025" width="9" style="164" customWidth="1"/>
    <col min="11026" max="11264" width="9.140625" style="164"/>
    <col min="11265" max="11265" width="5.7109375" style="164" customWidth="1"/>
    <col min="11266" max="11266" width="44.7109375" style="164" customWidth="1"/>
    <col min="11267" max="11267" width="9.140625" style="164"/>
    <col min="11268" max="11268" width="3.7109375" style="164" customWidth="1"/>
    <col min="11269" max="11269" width="11.7109375" style="164" customWidth="1"/>
    <col min="11270" max="11270" width="3.7109375" style="164" customWidth="1"/>
    <col min="11271" max="11272" width="14" style="164" customWidth="1"/>
    <col min="11273" max="11280" width="9.140625" style="164"/>
    <col min="11281" max="11281" width="9" style="164" customWidth="1"/>
    <col min="11282" max="11520" width="9.140625" style="164"/>
    <col min="11521" max="11521" width="5.7109375" style="164" customWidth="1"/>
    <col min="11522" max="11522" width="44.7109375" style="164" customWidth="1"/>
    <col min="11523" max="11523" width="9.140625" style="164"/>
    <col min="11524" max="11524" width="3.7109375" style="164" customWidth="1"/>
    <col min="11525" max="11525" width="11.7109375" style="164" customWidth="1"/>
    <col min="11526" max="11526" width="3.7109375" style="164" customWidth="1"/>
    <col min="11527" max="11528" width="14" style="164" customWidth="1"/>
    <col min="11529" max="11536" width="9.140625" style="164"/>
    <col min="11537" max="11537" width="9" style="164" customWidth="1"/>
    <col min="11538" max="11776" width="9.140625" style="164"/>
    <col min="11777" max="11777" width="5.7109375" style="164" customWidth="1"/>
    <col min="11778" max="11778" width="44.7109375" style="164" customWidth="1"/>
    <col min="11779" max="11779" width="9.140625" style="164"/>
    <col min="11780" max="11780" width="3.7109375" style="164" customWidth="1"/>
    <col min="11781" max="11781" width="11.7109375" style="164" customWidth="1"/>
    <col min="11782" max="11782" width="3.7109375" style="164" customWidth="1"/>
    <col min="11783" max="11784" width="14" style="164" customWidth="1"/>
    <col min="11785" max="11792" width="9.140625" style="164"/>
    <col min="11793" max="11793" width="9" style="164" customWidth="1"/>
    <col min="11794" max="12032" width="9.140625" style="164"/>
    <col min="12033" max="12033" width="5.7109375" style="164" customWidth="1"/>
    <col min="12034" max="12034" width="44.7109375" style="164" customWidth="1"/>
    <col min="12035" max="12035" width="9.140625" style="164"/>
    <col min="12036" max="12036" width="3.7109375" style="164" customWidth="1"/>
    <col min="12037" max="12037" width="11.7109375" style="164" customWidth="1"/>
    <col min="12038" max="12038" width="3.7109375" style="164" customWidth="1"/>
    <col min="12039" max="12040" width="14" style="164" customWidth="1"/>
    <col min="12041" max="12048" width="9.140625" style="164"/>
    <col min="12049" max="12049" width="9" style="164" customWidth="1"/>
    <col min="12050" max="12288" width="9.140625" style="164"/>
    <col min="12289" max="12289" width="5.7109375" style="164" customWidth="1"/>
    <col min="12290" max="12290" width="44.7109375" style="164" customWidth="1"/>
    <col min="12291" max="12291" width="9.140625" style="164"/>
    <col min="12292" max="12292" width="3.7109375" style="164" customWidth="1"/>
    <col min="12293" max="12293" width="11.7109375" style="164" customWidth="1"/>
    <col min="12294" max="12294" width="3.7109375" style="164" customWidth="1"/>
    <col min="12295" max="12296" width="14" style="164" customWidth="1"/>
    <col min="12297" max="12304" width="9.140625" style="164"/>
    <col min="12305" max="12305" width="9" style="164" customWidth="1"/>
    <col min="12306" max="12544" width="9.140625" style="164"/>
    <col min="12545" max="12545" width="5.7109375" style="164" customWidth="1"/>
    <col min="12546" max="12546" width="44.7109375" style="164" customWidth="1"/>
    <col min="12547" max="12547" width="9.140625" style="164"/>
    <col min="12548" max="12548" width="3.7109375" style="164" customWidth="1"/>
    <col min="12549" max="12549" width="11.7109375" style="164" customWidth="1"/>
    <col min="12550" max="12550" width="3.7109375" style="164" customWidth="1"/>
    <col min="12551" max="12552" width="14" style="164" customWidth="1"/>
    <col min="12553" max="12560" width="9.140625" style="164"/>
    <col min="12561" max="12561" width="9" style="164" customWidth="1"/>
    <col min="12562" max="12800" width="9.140625" style="164"/>
    <col min="12801" max="12801" width="5.7109375" style="164" customWidth="1"/>
    <col min="12802" max="12802" width="44.7109375" style="164" customWidth="1"/>
    <col min="12803" max="12803" width="9.140625" style="164"/>
    <col min="12804" max="12804" width="3.7109375" style="164" customWidth="1"/>
    <col min="12805" max="12805" width="11.7109375" style="164" customWidth="1"/>
    <col min="12806" max="12806" width="3.7109375" style="164" customWidth="1"/>
    <col min="12807" max="12808" width="14" style="164" customWidth="1"/>
    <col min="12809" max="12816" width="9.140625" style="164"/>
    <col min="12817" max="12817" width="9" style="164" customWidth="1"/>
    <col min="12818" max="13056" width="9.140625" style="164"/>
    <col min="13057" max="13057" width="5.7109375" style="164" customWidth="1"/>
    <col min="13058" max="13058" width="44.7109375" style="164" customWidth="1"/>
    <col min="13059" max="13059" width="9.140625" style="164"/>
    <col min="13060" max="13060" width="3.7109375" style="164" customWidth="1"/>
    <col min="13061" max="13061" width="11.7109375" style="164" customWidth="1"/>
    <col min="13062" max="13062" width="3.7109375" style="164" customWidth="1"/>
    <col min="13063" max="13064" width="14" style="164" customWidth="1"/>
    <col min="13065" max="13072" width="9.140625" style="164"/>
    <col min="13073" max="13073" width="9" style="164" customWidth="1"/>
    <col min="13074" max="13312" width="9.140625" style="164"/>
    <col min="13313" max="13313" width="5.7109375" style="164" customWidth="1"/>
    <col min="13314" max="13314" width="44.7109375" style="164" customWidth="1"/>
    <col min="13315" max="13315" width="9.140625" style="164"/>
    <col min="13316" max="13316" width="3.7109375" style="164" customWidth="1"/>
    <col min="13317" max="13317" width="11.7109375" style="164" customWidth="1"/>
    <col min="13318" max="13318" width="3.7109375" style="164" customWidth="1"/>
    <col min="13319" max="13320" width="14" style="164" customWidth="1"/>
    <col min="13321" max="13328" width="9.140625" style="164"/>
    <col min="13329" max="13329" width="9" style="164" customWidth="1"/>
    <col min="13330" max="13568" width="9.140625" style="164"/>
    <col min="13569" max="13569" width="5.7109375" style="164" customWidth="1"/>
    <col min="13570" max="13570" width="44.7109375" style="164" customWidth="1"/>
    <col min="13571" max="13571" width="9.140625" style="164"/>
    <col min="13572" max="13572" width="3.7109375" style="164" customWidth="1"/>
    <col min="13573" max="13573" width="11.7109375" style="164" customWidth="1"/>
    <col min="13574" max="13574" width="3.7109375" style="164" customWidth="1"/>
    <col min="13575" max="13576" width="14" style="164" customWidth="1"/>
    <col min="13577" max="13584" width="9.140625" style="164"/>
    <col min="13585" max="13585" width="9" style="164" customWidth="1"/>
    <col min="13586" max="13824" width="9.140625" style="164"/>
    <col min="13825" max="13825" width="5.7109375" style="164" customWidth="1"/>
    <col min="13826" max="13826" width="44.7109375" style="164" customWidth="1"/>
    <col min="13827" max="13827" width="9.140625" style="164"/>
    <col min="13828" max="13828" width="3.7109375" style="164" customWidth="1"/>
    <col min="13829" max="13829" width="11.7109375" style="164" customWidth="1"/>
    <col min="13830" max="13830" width="3.7109375" style="164" customWidth="1"/>
    <col min="13831" max="13832" width="14" style="164" customWidth="1"/>
    <col min="13833" max="13840" width="9.140625" style="164"/>
    <col min="13841" max="13841" width="9" style="164" customWidth="1"/>
    <col min="13842" max="14080" width="9.140625" style="164"/>
    <col min="14081" max="14081" width="5.7109375" style="164" customWidth="1"/>
    <col min="14082" max="14082" width="44.7109375" style="164" customWidth="1"/>
    <col min="14083" max="14083" width="9.140625" style="164"/>
    <col min="14084" max="14084" width="3.7109375" style="164" customWidth="1"/>
    <col min="14085" max="14085" width="11.7109375" style="164" customWidth="1"/>
    <col min="14086" max="14086" width="3.7109375" style="164" customWidth="1"/>
    <col min="14087" max="14088" width="14" style="164" customWidth="1"/>
    <col min="14089" max="14096" width="9.140625" style="164"/>
    <col min="14097" max="14097" width="9" style="164" customWidth="1"/>
    <col min="14098" max="14336" width="9.140625" style="164"/>
    <col min="14337" max="14337" width="5.7109375" style="164" customWidth="1"/>
    <col min="14338" max="14338" width="44.7109375" style="164" customWidth="1"/>
    <col min="14339" max="14339" width="9.140625" style="164"/>
    <col min="14340" max="14340" width="3.7109375" style="164" customWidth="1"/>
    <col min="14341" max="14341" width="11.7109375" style="164" customWidth="1"/>
    <col min="14342" max="14342" width="3.7109375" style="164" customWidth="1"/>
    <col min="14343" max="14344" width="14" style="164" customWidth="1"/>
    <col min="14345" max="14352" width="9.140625" style="164"/>
    <col min="14353" max="14353" width="9" style="164" customWidth="1"/>
    <col min="14354" max="14592" width="9.140625" style="164"/>
    <col min="14593" max="14593" width="5.7109375" style="164" customWidth="1"/>
    <col min="14594" max="14594" width="44.7109375" style="164" customWidth="1"/>
    <col min="14595" max="14595" width="9.140625" style="164"/>
    <col min="14596" max="14596" width="3.7109375" style="164" customWidth="1"/>
    <col min="14597" max="14597" width="11.7109375" style="164" customWidth="1"/>
    <col min="14598" max="14598" width="3.7109375" style="164" customWidth="1"/>
    <col min="14599" max="14600" width="14" style="164" customWidth="1"/>
    <col min="14601" max="14608" width="9.140625" style="164"/>
    <col min="14609" max="14609" width="9" style="164" customWidth="1"/>
    <col min="14610" max="14848" width="9.140625" style="164"/>
    <col min="14849" max="14849" width="5.7109375" style="164" customWidth="1"/>
    <col min="14850" max="14850" width="44.7109375" style="164" customWidth="1"/>
    <col min="14851" max="14851" width="9.140625" style="164"/>
    <col min="14852" max="14852" width="3.7109375" style="164" customWidth="1"/>
    <col min="14853" max="14853" width="11.7109375" style="164" customWidth="1"/>
    <col min="14854" max="14854" width="3.7109375" style="164" customWidth="1"/>
    <col min="14855" max="14856" width="14" style="164" customWidth="1"/>
    <col min="14857" max="14864" width="9.140625" style="164"/>
    <col min="14865" max="14865" width="9" style="164" customWidth="1"/>
    <col min="14866" max="15104" width="9.140625" style="164"/>
    <col min="15105" max="15105" width="5.7109375" style="164" customWidth="1"/>
    <col min="15106" max="15106" width="44.7109375" style="164" customWidth="1"/>
    <col min="15107" max="15107" width="9.140625" style="164"/>
    <col min="15108" max="15108" width="3.7109375" style="164" customWidth="1"/>
    <col min="15109" max="15109" width="11.7109375" style="164" customWidth="1"/>
    <col min="15110" max="15110" width="3.7109375" style="164" customWidth="1"/>
    <col min="15111" max="15112" width="14" style="164" customWidth="1"/>
    <col min="15113" max="15120" width="9.140625" style="164"/>
    <col min="15121" max="15121" width="9" style="164" customWidth="1"/>
    <col min="15122" max="15360" width="9.140625" style="164"/>
    <col min="15361" max="15361" width="5.7109375" style="164" customWidth="1"/>
    <col min="15362" max="15362" width="44.7109375" style="164" customWidth="1"/>
    <col min="15363" max="15363" width="9.140625" style="164"/>
    <col min="15364" max="15364" width="3.7109375" style="164" customWidth="1"/>
    <col min="15365" max="15365" width="11.7109375" style="164" customWidth="1"/>
    <col min="15366" max="15366" width="3.7109375" style="164" customWidth="1"/>
    <col min="15367" max="15368" width="14" style="164" customWidth="1"/>
    <col min="15369" max="15376" width="9.140625" style="164"/>
    <col min="15377" max="15377" width="9" style="164" customWidth="1"/>
    <col min="15378" max="15616" width="9.140625" style="164"/>
    <col min="15617" max="15617" width="5.7109375" style="164" customWidth="1"/>
    <col min="15618" max="15618" width="44.7109375" style="164" customWidth="1"/>
    <col min="15619" max="15619" width="9.140625" style="164"/>
    <col min="15620" max="15620" width="3.7109375" style="164" customWidth="1"/>
    <col min="15621" max="15621" width="11.7109375" style="164" customWidth="1"/>
    <col min="15622" max="15622" width="3.7109375" style="164" customWidth="1"/>
    <col min="15623" max="15624" width="14" style="164" customWidth="1"/>
    <col min="15625" max="15632" width="9.140625" style="164"/>
    <col min="15633" max="15633" width="9" style="164" customWidth="1"/>
    <col min="15634" max="15872" width="9.140625" style="164"/>
    <col min="15873" max="15873" width="5.7109375" style="164" customWidth="1"/>
    <col min="15874" max="15874" width="44.7109375" style="164" customWidth="1"/>
    <col min="15875" max="15875" width="9.140625" style="164"/>
    <col min="15876" max="15876" width="3.7109375" style="164" customWidth="1"/>
    <col min="15877" max="15877" width="11.7109375" style="164" customWidth="1"/>
    <col min="15878" max="15878" width="3.7109375" style="164" customWidth="1"/>
    <col min="15879" max="15880" width="14" style="164" customWidth="1"/>
    <col min="15881" max="15888" width="9.140625" style="164"/>
    <col min="15889" max="15889" width="9" style="164" customWidth="1"/>
    <col min="15890" max="16128" width="9.140625" style="164"/>
    <col min="16129" max="16129" width="5.7109375" style="164" customWidth="1"/>
    <col min="16130" max="16130" width="44.7109375" style="164" customWidth="1"/>
    <col min="16131" max="16131" width="9.140625" style="164"/>
    <col min="16132" max="16132" width="3.7109375" style="164" customWidth="1"/>
    <col min="16133" max="16133" width="11.7109375" style="164" customWidth="1"/>
    <col min="16134" max="16134" width="3.7109375" style="164" customWidth="1"/>
    <col min="16135" max="16136" width="14" style="164" customWidth="1"/>
    <col min="16137" max="16144" width="9.140625" style="164"/>
    <col min="16145" max="16145" width="9" style="164" customWidth="1"/>
    <col min="16146" max="16384" width="9.140625" style="164"/>
  </cols>
  <sheetData>
    <row r="1" spans="1:7" ht="18.75" customHeight="1">
      <c r="A1" s="703"/>
      <c r="B1" s="703"/>
      <c r="C1" s="703"/>
      <c r="D1" s="703"/>
      <c r="E1" s="703"/>
      <c r="F1" s="703"/>
      <c r="G1" s="703"/>
    </row>
    <row r="2" spans="1:7" ht="12.75" customHeight="1">
      <c r="B2" s="165"/>
      <c r="C2" s="162"/>
      <c r="D2" s="166"/>
      <c r="E2" s="166"/>
      <c r="F2" s="166"/>
    </row>
    <row r="3" spans="1:7" ht="12.75" customHeight="1">
      <c r="B3" s="165"/>
      <c r="C3" s="162"/>
      <c r="D3" s="166"/>
      <c r="E3" s="166"/>
      <c r="F3" s="166"/>
    </row>
    <row r="4" spans="1:7" ht="12.75" customHeight="1">
      <c r="B4" s="159"/>
    </row>
    <row r="5" spans="1:7" ht="12.75" customHeight="1">
      <c r="B5" s="159"/>
    </row>
    <row r="6" spans="1:7" ht="12.75" customHeight="1">
      <c r="B6" s="159"/>
    </row>
    <row r="7" spans="1:7" s="167" customFormat="1" ht="27">
      <c r="A7" s="168"/>
      <c r="B7" s="716" t="s">
        <v>818</v>
      </c>
      <c r="C7" s="717"/>
      <c r="D7" s="717"/>
      <c r="E7" s="717"/>
      <c r="F7" s="169"/>
      <c r="G7" s="170"/>
    </row>
    <row r="8" spans="1:7" s="167" customFormat="1" ht="27.75">
      <c r="A8" s="168"/>
      <c r="B8" s="435"/>
      <c r="C8" s="436"/>
      <c r="D8" s="436"/>
      <c r="E8" s="436"/>
      <c r="F8" s="169"/>
      <c r="G8" s="170"/>
    </row>
    <row r="9" spans="1:7" s="167" customFormat="1" ht="18.75" customHeight="1">
      <c r="A9" s="168"/>
      <c r="B9" s="437" t="s">
        <v>819</v>
      </c>
      <c r="C9" s="171" t="s">
        <v>820</v>
      </c>
      <c r="D9" s="172"/>
      <c r="E9" s="173" t="s">
        <v>821</v>
      </c>
      <c r="F9" s="174" t="s">
        <v>368</v>
      </c>
      <c r="G9" s="175">
        <v>902</v>
      </c>
    </row>
    <row r="10" spans="1:7" s="167" customFormat="1" ht="18.75" customHeight="1">
      <c r="A10" s="168"/>
      <c r="B10" s="437" t="s">
        <v>819</v>
      </c>
      <c r="C10" s="171" t="s">
        <v>822</v>
      </c>
      <c r="D10" s="172"/>
      <c r="E10" s="173" t="s">
        <v>821</v>
      </c>
      <c r="F10" s="174" t="s">
        <v>368</v>
      </c>
      <c r="G10" s="175">
        <v>43</v>
      </c>
    </row>
    <row r="11" spans="1:7" s="167" customFormat="1" ht="18.75" customHeight="1">
      <c r="A11" s="168"/>
      <c r="B11" s="437" t="s">
        <v>819</v>
      </c>
      <c r="C11" s="171" t="s">
        <v>823</v>
      </c>
      <c r="D11" s="172"/>
      <c r="E11" s="173" t="s">
        <v>824</v>
      </c>
      <c r="F11" s="174" t="s">
        <v>368</v>
      </c>
      <c r="G11" s="175">
        <v>14</v>
      </c>
    </row>
    <row r="12" spans="1:7" s="167" customFormat="1" ht="18.75" customHeight="1">
      <c r="A12" s="168"/>
      <c r="B12" s="437" t="s">
        <v>819</v>
      </c>
      <c r="C12" s="171" t="s">
        <v>825</v>
      </c>
      <c r="D12" s="172"/>
      <c r="E12" s="173" t="s">
        <v>824</v>
      </c>
      <c r="F12" s="174" t="s">
        <v>368</v>
      </c>
      <c r="G12" s="175">
        <v>20</v>
      </c>
    </row>
    <row r="13" spans="1:7" s="167" customFormat="1" ht="18.75" customHeight="1">
      <c r="A13" s="168"/>
      <c r="B13" s="437" t="s">
        <v>819</v>
      </c>
      <c r="C13" s="171" t="s">
        <v>826</v>
      </c>
      <c r="D13" s="172"/>
      <c r="E13" s="173" t="s">
        <v>821</v>
      </c>
      <c r="F13" s="174" t="s">
        <v>368</v>
      </c>
      <c r="G13" s="175">
        <v>6</v>
      </c>
    </row>
    <row r="14" spans="1:7" s="167" customFormat="1" ht="18.75" customHeight="1">
      <c r="A14" s="168"/>
      <c r="B14" s="438"/>
      <c r="C14" s="171"/>
      <c r="D14" s="172"/>
      <c r="E14" s="173" t="s">
        <v>824</v>
      </c>
      <c r="F14" s="174" t="s">
        <v>368</v>
      </c>
      <c r="G14" s="175">
        <v>17</v>
      </c>
    </row>
    <row r="15" spans="1:7" s="167" customFormat="1" ht="18.75" customHeight="1">
      <c r="A15" s="168"/>
      <c r="B15" s="437" t="s">
        <v>819</v>
      </c>
      <c r="C15" s="171" t="s">
        <v>827</v>
      </c>
      <c r="D15" s="172"/>
      <c r="E15" s="173" t="s">
        <v>824</v>
      </c>
      <c r="F15" s="174" t="s">
        <v>368</v>
      </c>
      <c r="G15" s="175">
        <v>30</v>
      </c>
    </row>
    <row r="16" spans="1:7" s="167" customFormat="1" ht="18.75" customHeight="1">
      <c r="A16" s="168"/>
      <c r="B16" s="439" t="s">
        <v>819</v>
      </c>
      <c r="C16" s="440" t="s">
        <v>828</v>
      </c>
      <c r="D16" s="441"/>
      <c r="E16" s="442" t="s">
        <v>824</v>
      </c>
      <c r="F16" s="443" t="s">
        <v>368</v>
      </c>
      <c r="G16" s="444">
        <v>24</v>
      </c>
    </row>
    <row r="17" spans="1:7" s="167" customFormat="1" ht="18.75" customHeight="1">
      <c r="A17" s="168"/>
      <c r="B17" s="182"/>
      <c r="C17" s="173"/>
      <c r="D17" s="172"/>
      <c r="E17" s="173" t="s">
        <v>382</v>
      </c>
      <c r="F17" s="174" t="s">
        <v>368</v>
      </c>
      <c r="G17" s="175">
        <f>SUM(G9:G16)</f>
        <v>1056</v>
      </c>
    </row>
    <row r="18" spans="1:7" s="167" customFormat="1" ht="9.9499999999999993" customHeight="1">
      <c r="A18" s="168"/>
      <c r="B18" s="182"/>
      <c r="C18" s="173"/>
      <c r="D18" s="172"/>
      <c r="E18" s="173"/>
      <c r="F18" s="174"/>
      <c r="G18" s="175"/>
    </row>
    <row r="19" spans="1:7" s="167" customFormat="1" ht="15.75" customHeight="1">
      <c r="A19" s="168"/>
      <c r="C19" s="173"/>
      <c r="D19" s="172"/>
      <c r="E19" s="173" t="s">
        <v>821</v>
      </c>
      <c r="F19" s="174" t="s">
        <v>368</v>
      </c>
      <c r="G19" s="175">
        <f>G9+G10+G13</f>
        <v>951</v>
      </c>
    </row>
    <row r="20" spans="1:7" s="167" customFormat="1" ht="15.75" customHeight="1">
      <c r="A20" s="168"/>
      <c r="C20" s="173"/>
      <c r="D20" s="172"/>
      <c r="E20" s="173" t="s">
        <v>829</v>
      </c>
      <c r="F20" s="174" t="s">
        <v>368</v>
      </c>
      <c r="G20" s="175">
        <f>G11+G12+G14+G15+G16</f>
        <v>105</v>
      </c>
    </row>
    <row r="21" spans="1:7" s="167" customFormat="1" ht="31.5" customHeight="1">
      <c r="A21" s="168"/>
      <c r="G21" s="181"/>
    </row>
    <row r="22" spans="1:7" s="167" customFormat="1" ht="23.25">
      <c r="A22" s="168"/>
      <c r="B22" s="171" t="s">
        <v>383</v>
      </c>
      <c r="G22" s="181"/>
    </row>
    <row r="23" spans="1:7" s="167" customFormat="1" ht="32.25" customHeight="1">
      <c r="A23" s="168"/>
      <c r="B23" s="706" t="s">
        <v>830</v>
      </c>
      <c r="C23" s="706"/>
      <c r="D23" s="706"/>
      <c r="E23" s="706"/>
      <c r="F23" s="706"/>
      <c r="G23" s="181"/>
    </row>
    <row r="24" spans="1:7" s="167" customFormat="1" ht="28.5">
      <c r="A24" s="168"/>
      <c r="B24" s="445" t="s">
        <v>831</v>
      </c>
      <c r="C24" s="173"/>
      <c r="D24" s="172"/>
      <c r="E24" s="173"/>
      <c r="F24" s="174"/>
      <c r="G24" s="181"/>
    </row>
    <row r="25" spans="1:7" s="167" customFormat="1" ht="15.75" customHeight="1">
      <c r="A25" s="168"/>
      <c r="B25" s="171"/>
      <c r="C25" s="173"/>
      <c r="D25" s="172"/>
      <c r="E25" s="173"/>
      <c r="F25" s="174"/>
      <c r="G25" s="181"/>
    </row>
    <row r="26" spans="1:7" s="167" customFormat="1" ht="15.75" customHeight="1">
      <c r="A26" s="168"/>
      <c r="B26" s="171"/>
      <c r="C26" s="173"/>
      <c r="D26" s="172"/>
      <c r="E26" s="173"/>
      <c r="F26" s="174"/>
      <c r="G26" s="181"/>
    </row>
    <row r="27" spans="1:7" s="167" customFormat="1" ht="15.75" customHeight="1">
      <c r="A27" s="168"/>
      <c r="B27" s="171"/>
      <c r="C27" s="173"/>
      <c r="D27" s="172"/>
      <c r="E27" s="173"/>
      <c r="F27" s="174"/>
      <c r="G27" s="181"/>
    </row>
    <row r="28" spans="1:7" s="167" customFormat="1" ht="39" thickBot="1">
      <c r="A28" s="740" t="s">
        <v>130</v>
      </c>
      <c r="B28" s="741" t="s">
        <v>131</v>
      </c>
      <c r="C28" s="742" t="s">
        <v>1089</v>
      </c>
      <c r="D28" s="743"/>
      <c r="E28" s="744" t="s">
        <v>133</v>
      </c>
      <c r="F28" s="745"/>
      <c r="G28" s="746" t="s">
        <v>134</v>
      </c>
    </row>
    <row r="29" spans="1:7" s="186" customFormat="1" ht="24.95" customHeight="1" thickTop="1" thickBot="1">
      <c r="A29" s="183" t="s">
        <v>385</v>
      </c>
      <c r="B29" s="707" t="s">
        <v>386</v>
      </c>
      <c r="C29" s="708"/>
      <c r="D29" s="184"/>
      <c r="E29" s="162"/>
      <c r="F29" s="184"/>
      <c r="G29" s="185"/>
    </row>
    <row r="30" spans="1:7" s="193" customFormat="1" ht="11.25" customHeight="1">
      <c r="A30" s="187"/>
      <c r="B30" s="188"/>
      <c r="C30" s="189"/>
      <c r="D30" s="190"/>
      <c r="E30" s="446"/>
      <c r="F30" s="190"/>
      <c r="G30" s="192"/>
    </row>
    <row r="31" spans="1:7" s="200" customFormat="1" ht="63.75">
      <c r="A31" s="194" t="s">
        <v>4</v>
      </c>
      <c r="B31" s="195" t="s">
        <v>832</v>
      </c>
      <c r="C31" s="196"/>
      <c r="D31" s="197"/>
      <c r="E31" s="196"/>
      <c r="F31" s="197"/>
      <c r="G31" s="199"/>
    </row>
    <row r="32" spans="1:7" s="200" customFormat="1" ht="25.5">
      <c r="A32" s="194"/>
      <c r="B32" s="201" t="s">
        <v>388</v>
      </c>
      <c r="C32" s="196"/>
      <c r="D32" s="197"/>
      <c r="E32" s="196"/>
      <c r="F32" s="197"/>
      <c r="G32" s="199"/>
    </row>
    <row r="33" spans="1:7" s="200" customFormat="1" ht="25.5" customHeight="1">
      <c r="A33" s="194"/>
      <c r="B33" s="201" t="s">
        <v>389</v>
      </c>
      <c r="C33" s="196"/>
      <c r="D33" s="197"/>
      <c r="E33" s="196"/>
      <c r="F33" s="197"/>
      <c r="G33" s="199"/>
    </row>
    <row r="34" spans="1:7" s="200" customFormat="1" ht="25.5">
      <c r="A34" s="194"/>
      <c r="B34" s="201" t="s">
        <v>390</v>
      </c>
      <c r="C34" s="196"/>
      <c r="D34" s="197"/>
      <c r="E34" s="196"/>
      <c r="F34" s="197"/>
      <c r="G34" s="199"/>
    </row>
    <row r="35" spans="1:7" s="200" customFormat="1" ht="25.5">
      <c r="A35" s="194"/>
      <c r="B35" s="202" t="s">
        <v>391</v>
      </c>
      <c r="C35" s="196"/>
      <c r="D35" s="197"/>
      <c r="E35" s="196"/>
      <c r="F35" s="197"/>
      <c r="G35" s="199"/>
    </row>
    <row r="36" spans="1:7" ht="25.5">
      <c r="A36" s="203"/>
      <c r="B36" s="204" t="s">
        <v>392</v>
      </c>
    </row>
    <row r="37" spans="1:7" s="186" customFormat="1" ht="15" customHeight="1">
      <c r="A37" s="158"/>
      <c r="B37" s="206" t="s">
        <v>27</v>
      </c>
      <c r="C37" s="207">
        <v>1056</v>
      </c>
      <c r="D37" s="208" t="s">
        <v>393</v>
      </c>
      <c r="E37" s="529"/>
      <c r="F37" s="208" t="s">
        <v>349</v>
      </c>
      <c r="G37" s="521">
        <f>C37*E37</f>
        <v>0</v>
      </c>
    </row>
    <row r="38" spans="1:7" ht="11.25" customHeight="1">
      <c r="B38" s="163"/>
      <c r="C38" s="210"/>
      <c r="D38" s="160"/>
      <c r="E38" s="161"/>
      <c r="F38" s="160"/>
      <c r="G38" s="212"/>
    </row>
    <row r="39" spans="1:7" ht="25.5">
      <c r="A39" s="205" t="s">
        <v>5</v>
      </c>
      <c r="B39" s="215" t="s">
        <v>833</v>
      </c>
      <c r="C39" s="216"/>
      <c r="D39" s="160"/>
      <c r="E39" s="161"/>
      <c r="F39" s="160"/>
      <c r="G39" s="217"/>
    </row>
    <row r="40" spans="1:7" ht="25.5">
      <c r="A40" s="388"/>
      <c r="B40" s="218" t="s">
        <v>834</v>
      </c>
      <c r="C40" s="216"/>
      <c r="D40" s="160"/>
      <c r="E40" s="161"/>
      <c r="F40" s="160"/>
      <c r="G40" s="217"/>
    </row>
    <row r="41" spans="1:7" ht="25.5">
      <c r="A41" s="388"/>
      <c r="B41" s="218" t="s">
        <v>399</v>
      </c>
      <c r="C41" s="216"/>
      <c r="D41" s="160"/>
      <c r="E41" s="161"/>
      <c r="F41" s="160"/>
      <c r="G41" s="217"/>
    </row>
    <row r="42" spans="1:7" ht="51">
      <c r="A42" s="388"/>
      <c r="B42" s="215" t="s">
        <v>835</v>
      </c>
      <c r="C42" s="216"/>
      <c r="D42" s="160"/>
      <c r="E42" s="161"/>
      <c r="F42" s="160"/>
      <c r="G42" s="217"/>
    </row>
    <row r="43" spans="1:7">
      <c r="A43" s="447"/>
      <c r="B43" s="219" t="s">
        <v>401</v>
      </c>
      <c r="C43" s="216"/>
      <c r="D43" s="160"/>
      <c r="E43" s="161"/>
      <c r="F43" s="160"/>
      <c r="G43" s="217"/>
    </row>
    <row r="44" spans="1:7" ht="15" customHeight="1">
      <c r="A44" s="448"/>
      <c r="B44" s="206" t="s">
        <v>402</v>
      </c>
      <c r="C44" s="220">
        <v>1</v>
      </c>
      <c r="D44" s="208" t="s">
        <v>393</v>
      </c>
      <c r="E44" s="529"/>
      <c r="F44" s="208" t="s">
        <v>349</v>
      </c>
      <c r="G44" s="521">
        <f>C44*E44</f>
        <v>0</v>
      </c>
    </row>
    <row r="45" spans="1:7" ht="15" customHeight="1">
      <c r="A45" s="158"/>
      <c r="B45" s="185"/>
      <c r="C45" s="221"/>
      <c r="D45" s="162"/>
      <c r="E45" s="211"/>
      <c r="F45" s="162"/>
      <c r="G45" s="222"/>
    </row>
    <row r="46" spans="1:7" ht="15" customHeight="1" thickBot="1">
      <c r="A46" s="158"/>
      <c r="B46" s="163"/>
      <c r="C46" s="216"/>
      <c r="D46" s="160"/>
      <c r="E46" s="211"/>
      <c r="F46" s="160"/>
      <c r="G46" s="212"/>
    </row>
    <row r="47" spans="1:7" ht="15" customHeight="1" thickTop="1">
      <c r="A47" s="158"/>
      <c r="B47" s="230"/>
      <c r="C47" s="231"/>
      <c r="D47" s="232"/>
      <c r="E47" s="233"/>
      <c r="F47" s="232"/>
      <c r="G47" s="234"/>
    </row>
    <row r="48" spans="1:7" ht="15" customHeight="1">
      <c r="A48" s="158"/>
      <c r="B48" s="235"/>
      <c r="C48" s="236"/>
      <c r="D48" s="237"/>
      <c r="E48" s="238"/>
      <c r="F48" s="237"/>
      <c r="G48" s="239"/>
    </row>
    <row r="49" spans="1:7" ht="24.95" customHeight="1" thickBot="1">
      <c r="A49" s="158"/>
      <c r="B49" s="240" t="s">
        <v>31</v>
      </c>
      <c r="C49" s="241" t="s">
        <v>143</v>
      </c>
      <c r="D49" s="227" t="s">
        <v>143</v>
      </c>
      <c r="E49" s="242" t="s">
        <v>413</v>
      </c>
      <c r="F49" s="208" t="s">
        <v>349</v>
      </c>
      <c r="G49" s="523">
        <f>SUM(G37:G44)</f>
        <v>0</v>
      </c>
    </row>
    <row r="50" spans="1:7" s="186" customFormat="1" ht="24.95" customHeight="1" thickBot="1">
      <c r="A50" s="183" t="s">
        <v>414</v>
      </c>
      <c r="B50" s="707" t="s">
        <v>836</v>
      </c>
      <c r="C50" s="708"/>
      <c r="D50" s="184"/>
      <c r="E50" s="162"/>
      <c r="F50" s="184"/>
      <c r="G50" s="185"/>
    </row>
    <row r="51" spans="1:7" ht="15" customHeight="1">
      <c r="A51" s="250"/>
      <c r="B51" s="188"/>
      <c r="C51" s="198"/>
    </row>
    <row r="52" spans="1:7" s="327" customFormat="1" ht="38.25">
      <c r="A52" s="371" t="s">
        <v>4</v>
      </c>
      <c r="B52" s="215" t="s">
        <v>837</v>
      </c>
      <c r="C52" s="339"/>
      <c r="D52" s="374"/>
      <c r="E52" s="341"/>
      <c r="F52" s="374"/>
      <c r="G52" s="341"/>
    </row>
    <row r="53" spans="1:7" s="327" customFormat="1" ht="41.25" customHeight="1">
      <c r="A53" s="371"/>
      <c r="B53" s="219" t="s">
        <v>838</v>
      </c>
      <c r="C53" s="449"/>
      <c r="D53" s="339"/>
      <c r="E53" s="217"/>
      <c r="F53" s="339"/>
      <c r="G53" s="217"/>
    </row>
    <row r="54" spans="1:7" s="327" customFormat="1">
      <c r="A54" s="371"/>
      <c r="B54" s="321" t="s">
        <v>839</v>
      </c>
      <c r="C54" s="339"/>
      <c r="D54" s="374"/>
      <c r="E54" s="341"/>
      <c r="F54" s="374"/>
      <c r="G54" s="341"/>
    </row>
    <row r="55" spans="1:7" s="327" customFormat="1" ht="14.25">
      <c r="A55" s="371"/>
      <c r="B55" s="321" t="s">
        <v>840</v>
      </c>
      <c r="C55" s="450" t="s">
        <v>841</v>
      </c>
      <c r="D55" s="374"/>
      <c r="E55" s="341">
        <v>0.3</v>
      </c>
      <c r="F55" s="374"/>
      <c r="G55" s="341"/>
    </row>
    <row r="56" spans="1:7" s="327" customFormat="1" ht="14.25">
      <c r="A56" s="371"/>
      <c r="B56" s="321" t="s">
        <v>842</v>
      </c>
      <c r="C56" s="450" t="s">
        <v>843</v>
      </c>
      <c r="D56" s="374"/>
      <c r="E56" s="451">
        <v>1.5</v>
      </c>
      <c r="F56" s="374"/>
      <c r="G56" s="341"/>
    </row>
    <row r="57" spans="1:7" s="327" customFormat="1">
      <c r="A57" s="371"/>
      <c r="B57" s="321" t="s">
        <v>844</v>
      </c>
      <c r="C57" s="339"/>
      <c r="D57" s="374"/>
      <c r="E57" s="341"/>
      <c r="F57" s="374"/>
      <c r="G57" s="341"/>
    </row>
    <row r="58" spans="1:7" s="332" customFormat="1" ht="15" customHeight="1">
      <c r="A58" s="386"/>
      <c r="B58" s="328" t="s">
        <v>28</v>
      </c>
      <c r="C58" s="300">
        <v>20</v>
      </c>
      <c r="D58" s="331" t="s">
        <v>393</v>
      </c>
      <c r="E58" s="521"/>
      <c r="F58" s="331" t="s">
        <v>349</v>
      </c>
      <c r="G58" s="521">
        <f>C58*E58</f>
        <v>0</v>
      </c>
    </row>
    <row r="59" spans="1:7" ht="15" customHeight="1">
      <c r="A59" s="452"/>
      <c r="B59" s="453"/>
      <c r="C59" s="290"/>
      <c r="D59" s="160"/>
      <c r="E59" s="161"/>
      <c r="F59" s="160"/>
      <c r="G59" s="212"/>
    </row>
    <row r="60" spans="1:7" ht="38.25">
      <c r="A60" s="205" t="s">
        <v>5</v>
      </c>
      <c r="B60" s="215" t="s">
        <v>845</v>
      </c>
    </row>
    <row r="61" spans="1:7" ht="25.5">
      <c r="A61" s="252"/>
      <c r="B61" s="218" t="s">
        <v>500</v>
      </c>
    </row>
    <row r="62" spans="1:7" ht="13.5" customHeight="1">
      <c r="A62" s="252"/>
      <c r="B62" s="387" t="s">
        <v>501</v>
      </c>
    </row>
    <row r="63" spans="1:7" ht="25.5">
      <c r="B63" s="218" t="s">
        <v>846</v>
      </c>
    </row>
    <row r="64" spans="1:7" ht="25.5">
      <c r="B64" s="218" t="s">
        <v>503</v>
      </c>
      <c r="C64" s="290"/>
      <c r="D64" s="160"/>
      <c r="E64" s="161"/>
      <c r="F64" s="160"/>
      <c r="G64" s="212"/>
    </row>
    <row r="65" spans="1:7" ht="51">
      <c r="A65" s="252"/>
      <c r="B65" s="218" t="s">
        <v>847</v>
      </c>
    </row>
    <row r="66" spans="1:7" ht="25.5">
      <c r="B66" s="218" t="s">
        <v>505</v>
      </c>
    </row>
    <row r="67" spans="1:7" ht="25.5">
      <c r="B67" s="218" t="s">
        <v>506</v>
      </c>
      <c r="C67" s="290"/>
      <c r="D67" s="160"/>
      <c r="E67" s="161"/>
      <c r="F67" s="160"/>
      <c r="G67" s="212"/>
    </row>
    <row r="68" spans="1:7" ht="25.5">
      <c r="A68" s="252"/>
      <c r="B68" s="218" t="s">
        <v>848</v>
      </c>
    </row>
    <row r="69" spans="1:7" ht="25.5">
      <c r="A69" s="252"/>
      <c r="B69" s="218" t="s">
        <v>849</v>
      </c>
    </row>
    <row r="70" spans="1:7" ht="114.75">
      <c r="A70" s="252"/>
      <c r="B70" s="218" t="s">
        <v>511</v>
      </c>
    </row>
    <row r="71" spans="1:7" ht="25.5">
      <c r="B71" s="292" t="s">
        <v>850</v>
      </c>
    </row>
    <row r="72" spans="1:7" ht="38.25">
      <c r="A72" s="252"/>
      <c r="B72" s="215" t="s">
        <v>513</v>
      </c>
    </row>
    <row r="73" spans="1:7">
      <c r="B73" s="218" t="s">
        <v>514</v>
      </c>
    </row>
    <row r="74" spans="1:7">
      <c r="B74" s="293"/>
      <c r="C74" s="290"/>
      <c r="D74" s="160"/>
      <c r="E74" s="161"/>
      <c r="F74" s="160"/>
      <c r="G74" s="212"/>
    </row>
    <row r="75" spans="1:7">
      <c r="A75" s="205" t="s">
        <v>515</v>
      </c>
      <c r="B75" s="714" t="s">
        <v>851</v>
      </c>
      <c r="C75" s="715"/>
    </row>
    <row r="76" spans="1:7">
      <c r="B76" s="159" t="s">
        <v>517</v>
      </c>
    </row>
    <row r="77" spans="1:7" ht="15" customHeight="1">
      <c r="B77" s="287" t="s">
        <v>430</v>
      </c>
      <c r="C77" s="306">
        <v>3.2</v>
      </c>
      <c r="D77" s="289" t="s">
        <v>393</v>
      </c>
      <c r="E77" s="525"/>
      <c r="F77" s="289" t="s">
        <v>349</v>
      </c>
      <c r="G77" s="540">
        <f>C77*E77</f>
        <v>0</v>
      </c>
    </row>
    <row r="78" spans="1:7">
      <c r="A78" s="252"/>
      <c r="B78" s="159" t="s">
        <v>518</v>
      </c>
      <c r="C78" s="307"/>
      <c r="D78" s="160"/>
      <c r="E78" s="161"/>
      <c r="F78" s="160"/>
      <c r="G78" s="212"/>
    </row>
    <row r="79" spans="1:7" ht="15" customHeight="1">
      <c r="A79" s="252"/>
      <c r="B79" s="287" t="s">
        <v>238</v>
      </c>
      <c r="C79" s="308">
        <v>160</v>
      </c>
      <c r="D79" s="289" t="s">
        <v>393</v>
      </c>
      <c r="E79" s="525"/>
      <c r="F79" s="289" t="s">
        <v>349</v>
      </c>
      <c r="G79" s="540">
        <f>C79*E79</f>
        <v>0</v>
      </c>
    </row>
    <row r="80" spans="1:7">
      <c r="B80" s="159" t="s">
        <v>519</v>
      </c>
      <c r="C80" s="309"/>
      <c r="D80" s="160"/>
      <c r="E80" s="161"/>
      <c r="F80" s="160"/>
      <c r="G80" s="212"/>
    </row>
    <row r="81" spans="1:7" ht="15" customHeight="1">
      <c r="B81" s="287" t="s">
        <v>223</v>
      </c>
      <c r="C81" s="306">
        <v>31</v>
      </c>
      <c r="D81" s="289" t="s">
        <v>393</v>
      </c>
      <c r="E81" s="525"/>
      <c r="F81" s="289" t="s">
        <v>349</v>
      </c>
      <c r="G81" s="540">
        <f>C81*E81</f>
        <v>0</v>
      </c>
    </row>
    <row r="82" spans="1:7">
      <c r="B82" s="159" t="s">
        <v>852</v>
      </c>
      <c r="C82" s="307"/>
      <c r="D82" s="160"/>
      <c r="E82" s="161"/>
      <c r="F82" s="160"/>
      <c r="G82" s="212"/>
    </row>
    <row r="83" spans="1:7" ht="15" customHeight="1">
      <c r="B83" s="287" t="s">
        <v>28</v>
      </c>
      <c r="C83" s="310">
        <v>6</v>
      </c>
      <c r="D83" s="289" t="s">
        <v>393</v>
      </c>
      <c r="E83" s="525"/>
      <c r="F83" s="289" t="s">
        <v>349</v>
      </c>
      <c r="G83" s="540">
        <f>C83*E83</f>
        <v>0</v>
      </c>
    </row>
    <row r="84" spans="1:7" ht="27.75" customHeight="1">
      <c r="A84" s="252"/>
      <c r="B84" s="159" t="s">
        <v>853</v>
      </c>
      <c r="C84" s="249"/>
      <c r="D84" s="160"/>
      <c r="E84" s="161"/>
      <c r="F84" s="160"/>
      <c r="G84" s="212"/>
    </row>
    <row r="85" spans="1:7" ht="15" customHeight="1">
      <c r="B85" s="287" t="s">
        <v>28</v>
      </c>
      <c r="C85" s="310">
        <v>1</v>
      </c>
      <c r="D85" s="289" t="s">
        <v>393</v>
      </c>
      <c r="E85" s="525"/>
      <c r="F85" s="289" t="s">
        <v>349</v>
      </c>
      <c r="G85" s="540">
        <f>C85*E85</f>
        <v>0</v>
      </c>
    </row>
    <row r="86" spans="1:7" ht="9.75" customHeight="1" thickBot="1">
      <c r="B86" s="163"/>
      <c r="C86" s="290"/>
      <c r="D86" s="160"/>
      <c r="E86" s="161"/>
      <c r="F86" s="160"/>
      <c r="G86" s="212"/>
    </row>
    <row r="87" spans="1:7" ht="9.75" customHeight="1" thickTop="1">
      <c r="A87" s="252"/>
      <c r="B87" s="301"/>
      <c r="C87" s="302"/>
      <c r="D87" s="303"/>
      <c r="E87" s="333"/>
      <c r="F87" s="303"/>
      <c r="G87" s="305"/>
    </row>
    <row r="88" spans="1:7" ht="13.5" customHeight="1">
      <c r="A88" s="252"/>
      <c r="B88" s="253" t="s">
        <v>514</v>
      </c>
    </row>
    <row r="89" spans="1:7" ht="15" customHeight="1">
      <c r="B89" s="287" t="s">
        <v>29</v>
      </c>
      <c r="C89" s="310">
        <v>1</v>
      </c>
      <c r="D89" s="289" t="s">
        <v>393</v>
      </c>
      <c r="E89" s="525">
        <f>G77+G79+G81+G83+G85</f>
        <v>0</v>
      </c>
      <c r="F89" s="289" t="s">
        <v>349</v>
      </c>
      <c r="G89" s="540">
        <f>C89*E89</f>
        <v>0</v>
      </c>
    </row>
    <row r="90" spans="1:7">
      <c r="B90" s="293"/>
      <c r="C90" s="290"/>
      <c r="D90" s="160"/>
      <c r="E90" s="161"/>
      <c r="F90" s="160"/>
      <c r="G90" s="212"/>
    </row>
    <row r="91" spans="1:7" ht="76.5">
      <c r="A91" s="319" t="s">
        <v>6</v>
      </c>
      <c r="B91" s="218" t="s">
        <v>854</v>
      </c>
      <c r="C91" s="164"/>
      <c r="D91" s="164"/>
      <c r="E91" s="164"/>
      <c r="F91" s="164"/>
    </row>
    <row r="92" spans="1:7" ht="25.5">
      <c r="A92" s="319" t="s">
        <v>628</v>
      </c>
      <c r="B92" s="218" t="s">
        <v>855</v>
      </c>
      <c r="C92" s="164"/>
      <c r="D92" s="164"/>
      <c r="E92" s="164"/>
      <c r="F92" s="164"/>
    </row>
    <row r="93" spans="1:7">
      <c r="A93" s="319"/>
      <c r="B93" s="218" t="s">
        <v>856</v>
      </c>
      <c r="C93" s="164"/>
      <c r="D93" s="164"/>
      <c r="E93" s="164"/>
      <c r="F93" s="164"/>
    </row>
    <row r="94" spans="1:7" s="186" customFormat="1" ht="15" customHeight="1">
      <c r="A94" s="318"/>
      <c r="B94" s="206" t="s">
        <v>28</v>
      </c>
      <c r="C94" s="300">
        <v>7</v>
      </c>
      <c r="D94" s="208"/>
      <c r="E94" s="529"/>
      <c r="F94" s="208" t="s">
        <v>349</v>
      </c>
      <c r="G94" s="523">
        <f>C94*E94</f>
        <v>0</v>
      </c>
    </row>
    <row r="95" spans="1:7" ht="25.5">
      <c r="A95" s="319" t="s">
        <v>630</v>
      </c>
      <c r="B95" s="218" t="s">
        <v>857</v>
      </c>
      <c r="C95" s="164"/>
      <c r="D95" s="164"/>
      <c r="E95" s="164"/>
      <c r="F95" s="164"/>
    </row>
    <row r="96" spans="1:7">
      <c r="A96" s="454"/>
      <c r="B96" s="218" t="s">
        <v>858</v>
      </c>
      <c r="C96" s="164"/>
      <c r="D96" s="164"/>
      <c r="E96" s="164"/>
      <c r="F96" s="164"/>
    </row>
    <row r="97" spans="1:7" s="186" customFormat="1" ht="15" customHeight="1">
      <c r="A97" s="455"/>
      <c r="B97" s="206" t="s">
        <v>28</v>
      </c>
      <c r="C97" s="300">
        <v>7</v>
      </c>
      <c r="D97" s="208"/>
      <c r="E97" s="529"/>
      <c r="F97" s="208" t="s">
        <v>349</v>
      </c>
      <c r="G97" s="523">
        <f>C97*E97</f>
        <v>0</v>
      </c>
    </row>
    <row r="98" spans="1:7" ht="11.25" customHeight="1">
      <c r="A98" s="454"/>
      <c r="B98" s="159"/>
      <c r="C98" s="164"/>
      <c r="D98" s="164"/>
      <c r="E98" s="164"/>
      <c r="F98" s="164"/>
    </row>
    <row r="99" spans="1:7" ht="25.5">
      <c r="A99" s="319" t="s">
        <v>8</v>
      </c>
      <c r="B99" s="218" t="s">
        <v>859</v>
      </c>
      <c r="C99" s="164"/>
      <c r="D99" s="164"/>
      <c r="E99" s="164"/>
      <c r="F99" s="164"/>
    </row>
    <row r="100" spans="1:7" ht="27">
      <c r="A100" s="319"/>
      <c r="B100" s="218" t="s">
        <v>860</v>
      </c>
      <c r="C100" s="164"/>
      <c r="D100" s="164"/>
      <c r="E100" s="164"/>
      <c r="F100" s="164"/>
    </row>
    <row r="101" spans="1:7">
      <c r="A101" s="454"/>
      <c r="B101" s="218" t="s">
        <v>861</v>
      </c>
      <c r="C101" s="164"/>
      <c r="D101" s="164"/>
      <c r="E101" s="164"/>
      <c r="F101" s="164"/>
    </row>
    <row r="102" spans="1:7" s="186" customFormat="1" ht="15" customHeight="1">
      <c r="A102" s="455"/>
      <c r="B102" s="206" t="s">
        <v>28</v>
      </c>
      <c r="C102" s="300">
        <v>10</v>
      </c>
      <c r="D102" s="208"/>
      <c r="E102" s="529"/>
      <c r="F102" s="208" t="s">
        <v>349</v>
      </c>
      <c r="G102" s="523">
        <f>C102*E102</f>
        <v>0</v>
      </c>
    </row>
    <row r="103" spans="1:7" ht="11.25" customHeight="1">
      <c r="A103" s="454"/>
      <c r="B103" s="159"/>
      <c r="C103" s="164"/>
      <c r="D103" s="164"/>
      <c r="E103" s="164"/>
      <c r="F103" s="164"/>
    </row>
    <row r="104" spans="1:7" ht="25.5">
      <c r="A104" s="319" t="s">
        <v>10</v>
      </c>
      <c r="B104" s="218" t="s">
        <v>862</v>
      </c>
      <c r="C104" s="164"/>
      <c r="D104" s="164"/>
      <c r="E104" s="164"/>
      <c r="F104" s="164"/>
    </row>
    <row r="105" spans="1:7" ht="51">
      <c r="A105" s="319"/>
      <c r="B105" s="218" t="s">
        <v>863</v>
      </c>
      <c r="C105" s="164"/>
      <c r="D105" s="164"/>
      <c r="E105" s="164"/>
      <c r="F105" s="164"/>
    </row>
    <row r="106" spans="1:7" ht="38.25">
      <c r="A106" s="252"/>
      <c r="B106" s="215" t="s">
        <v>513</v>
      </c>
    </row>
    <row r="107" spans="1:7">
      <c r="A107" s="454"/>
      <c r="B107" s="218" t="s">
        <v>864</v>
      </c>
      <c r="C107" s="164"/>
      <c r="D107" s="164"/>
      <c r="E107" s="164"/>
      <c r="F107" s="164"/>
    </row>
    <row r="108" spans="1:7" s="186" customFormat="1" ht="15" customHeight="1">
      <c r="A108" s="455"/>
      <c r="B108" s="206" t="s">
        <v>28</v>
      </c>
      <c r="C108" s="300">
        <v>15</v>
      </c>
      <c r="D108" s="208"/>
      <c r="E108" s="529"/>
      <c r="F108" s="208" t="s">
        <v>349</v>
      </c>
      <c r="G108" s="523">
        <f>C108*E108</f>
        <v>0</v>
      </c>
    </row>
    <row r="109" spans="1:7">
      <c r="B109" s="163"/>
      <c r="C109" s="249"/>
      <c r="D109" s="160"/>
      <c r="E109" s="161"/>
      <c r="F109" s="160"/>
      <c r="G109" s="212"/>
    </row>
    <row r="110" spans="1:7" ht="38.25">
      <c r="A110" s="319" t="s">
        <v>13</v>
      </c>
      <c r="B110" s="215" t="s">
        <v>865</v>
      </c>
      <c r="C110" s="164"/>
      <c r="D110" s="164"/>
      <c r="E110" s="164"/>
      <c r="F110" s="164"/>
    </row>
    <row r="111" spans="1:7" ht="114.75">
      <c r="A111" s="319"/>
      <c r="B111" s="218" t="s">
        <v>866</v>
      </c>
      <c r="C111" s="164"/>
      <c r="D111" s="164"/>
      <c r="E111" s="164"/>
      <c r="F111" s="164"/>
    </row>
    <row r="112" spans="1:7" ht="63.75">
      <c r="A112" s="252"/>
      <c r="B112" s="215" t="s">
        <v>867</v>
      </c>
    </row>
    <row r="113" spans="1:7">
      <c r="A113" s="454"/>
      <c r="B113" s="218" t="s">
        <v>868</v>
      </c>
      <c r="C113" s="164"/>
      <c r="D113" s="164"/>
      <c r="E113" s="164"/>
      <c r="F113" s="164"/>
    </row>
    <row r="114" spans="1:7" ht="15" customHeight="1">
      <c r="A114" s="454"/>
      <c r="B114" s="206" t="s">
        <v>28</v>
      </c>
      <c r="C114" s="300">
        <v>2</v>
      </c>
      <c r="D114" s="208"/>
      <c r="E114" s="529"/>
      <c r="F114" s="208" t="s">
        <v>349</v>
      </c>
      <c r="G114" s="523">
        <f>C114*E114</f>
        <v>0</v>
      </c>
    </row>
    <row r="115" spans="1:7">
      <c r="A115" s="454"/>
      <c r="B115" s="163"/>
      <c r="C115" s="290"/>
      <c r="D115" s="160"/>
      <c r="E115" s="161"/>
      <c r="F115" s="160"/>
      <c r="G115" s="212"/>
    </row>
    <row r="116" spans="1:7" ht="25.5">
      <c r="A116" s="319" t="s">
        <v>14</v>
      </c>
      <c r="B116" s="215" t="s">
        <v>869</v>
      </c>
      <c r="C116" s="164"/>
      <c r="D116" s="164"/>
      <c r="E116" s="164"/>
      <c r="F116" s="164"/>
    </row>
    <row r="117" spans="1:7" ht="63.75">
      <c r="A117" s="319"/>
      <c r="B117" s="218" t="s">
        <v>870</v>
      </c>
      <c r="C117" s="164"/>
      <c r="D117" s="164"/>
      <c r="E117" s="164"/>
      <c r="F117" s="164"/>
    </row>
    <row r="118" spans="1:7" ht="129" customHeight="1">
      <c r="A118" s="319"/>
      <c r="B118" s="218" t="s">
        <v>871</v>
      </c>
      <c r="C118" s="164"/>
      <c r="D118" s="164"/>
      <c r="E118" s="164"/>
      <c r="F118" s="164"/>
    </row>
    <row r="119" spans="1:7" ht="63.75">
      <c r="A119" s="252"/>
      <c r="B119" s="215" t="s">
        <v>872</v>
      </c>
    </row>
    <row r="120" spans="1:7">
      <c r="A120" s="454"/>
      <c r="B120" s="218" t="s">
        <v>873</v>
      </c>
      <c r="C120" s="164"/>
      <c r="D120" s="164"/>
      <c r="E120" s="164"/>
      <c r="F120" s="164"/>
    </row>
    <row r="121" spans="1:7" s="186" customFormat="1" ht="15" customHeight="1">
      <c r="A121" s="455"/>
      <c r="B121" s="206" t="s">
        <v>28</v>
      </c>
      <c r="C121" s="300">
        <v>8</v>
      </c>
      <c r="D121" s="208"/>
      <c r="E121" s="529"/>
      <c r="F121" s="208" t="s">
        <v>349</v>
      </c>
      <c r="G121" s="523">
        <f>C121*E121</f>
        <v>0</v>
      </c>
    </row>
    <row r="122" spans="1:7" ht="15" customHeight="1">
      <c r="A122" s="158"/>
      <c r="B122" s="185"/>
      <c r="C122" s="221"/>
      <c r="D122" s="162"/>
      <c r="E122" s="211"/>
      <c r="F122" s="162"/>
      <c r="G122" s="222"/>
    </row>
    <row r="123" spans="1:7" ht="15" customHeight="1" thickBot="1">
      <c r="A123" s="158"/>
      <c r="B123" s="163"/>
      <c r="C123" s="216"/>
      <c r="D123" s="160"/>
      <c r="E123" s="211"/>
      <c r="F123" s="160"/>
      <c r="G123" s="212"/>
    </row>
    <row r="124" spans="1:7" ht="15" customHeight="1" thickTop="1">
      <c r="A124" s="158"/>
      <c r="B124" s="230"/>
      <c r="C124" s="231"/>
      <c r="D124" s="232"/>
      <c r="E124" s="233"/>
      <c r="F124" s="232"/>
      <c r="G124" s="234"/>
    </row>
    <row r="125" spans="1:7" ht="15" customHeight="1">
      <c r="A125" s="158"/>
      <c r="B125" s="235"/>
      <c r="C125" s="236"/>
      <c r="D125" s="237"/>
      <c r="E125" s="238"/>
      <c r="F125" s="237"/>
      <c r="G125" s="239"/>
    </row>
    <row r="126" spans="1:7" ht="24.95" customHeight="1">
      <c r="A126" s="158"/>
      <c r="B126" s="240" t="s">
        <v>597</v>
      </c>
      <c r="C126" s="241" t="s">
        <v>143</v>
      </c>
      <c r="D126" s="227" t="s">
        <v>143</v>
      </c>
      <c r="E126" s="242" t="s">
        <v>413</v>
      </c>
      <c r="F126" s="208" t="s">
        <v>349</v>
      </c>
      <c r="G126" s="523">
        <f>G58+G89+G94+G97+G102+G108+G114+G121</f>
        <v>0</v>
      </c>
    </row>
    <row r="127" spans="1:7" ht="13.5" thickBot="1">
      <c r="B127" s="456"/>
      <c r="C127" s="457"/>
      <c r="D127" s="347"/>
      <c r="E127" s="458"/>
      <c r="F127" s="347"/>
      <c r="G127" s="349"/>
    </row>
    <row r="128" spans="1:7" s="186" customFormat="1" ht="25.5" customHeight="1" thickTop="1" thickBot="1">
      <c r="A128" s="183" t="s">
        <v>489</v>
      </c>
      <c r="B128" s="707" t="s">
        <v>599</v>
      </c>
      <c r="C128" s="708"/>
      <c r="D128" s="184"/>
      <c r="E128" s="162"/>
      <c r="F128" s="184"/>
      <c r="G128" s="185"/>
    </row>
    <row r="129" spans="1:7" ht="15" customHeight="1">
      <c r="A129" s="203"/>
      <c r="B129" s="350"/>
    </row>
    <row r="130" spans="1:7" ht="51">
      <c r="A130" s="205" t="s">
        <v>4</v>
      </c>
      <c r="B130" s="218" t="s">
        <v>1113</v>
      </c>
      <c r="C130" s="290"/>
      <c r="D130" s="160"/>
      <c r="E130" s="212"/>
      <c r="F130" s="160"/>
      <c r="G130" s="212"/>
    </row>
    <row r="131" spans="1:7" ht="20.25" customHeight="1">
      <c r="A131" s="158"/>
      <c r="B131" s="751"/>
      <c r="C131" s="290"/>
      <c r="E131" s="162"/>
    </row>
    <row r="132" spans="1:7" ht="38.25">
      <c r="B132" s="218" t="s">
        <v>1114</v>
      </c>
      <c r="C132" s="290"/>
      <c r="D132" s="160"/>
      <c r="E132" s="212"/>
      <c r="F132" s="160"/>
      <c r="G132" s="212"/>
    </row>
    <row r="133" spans="1:7" ht="38.25">
      <c r="B133" s="218" t="s">
        <v>874</v>
      </c>
      <c r="C133" s="290"/>
      <c r="D133" s="160"/>
      <c r="E133" s="212"/>
      <c r="F133" s="160"/>
      <c r="G133" s="212"/>
    </row>
    <row r="134" spans="1:7" ht="25.5">
      <c r="A134" s="252"/>
      <c r="B134" s="459" t="s">
        <v>875</v>
      </c>
      <c r="C134" s="290"/>
      <c r="D134" s="160"/>
      <c r="E134" s="212"/>
      <c r="F134" s="160"/>
      <c r="G134" s="212"/>
    </row>
    <row r="135" spans="1:7" ht="27.75" customHeight="1">
      <c r="A135" s="252"/>
      <c r="B135" s="459" t="s">
        <v>876</v>
      </c>
      <c r="C135" s="290"/>
      <c r="D135" s="160"/>
      <c r="E135" s="212"/>
      <c r="F135" s="160"/>
      <c r="G135" s="212"/>
    </row>
    <row r="136" spans="1:7" ht="51">
      <c r="A136" s="252"/>
      <c r="B136" s="218" t="s">
        <v>877</v>
      </c>
      <c r="C136" s="290"/>
      <c r="D136" s="160"/>
      <c r="E136" s="212"/>
      <c r="F136" s="160"/>
      <c r="G136" s="212"/>
    </row>
    <row r="137" spans="1:7" ht="25.5">
      <c r="A137" s="252"/>
      <c r="B137" s="218" t="s">
        <v>878</v>
      </c>
      <c r="C137" s="290"/>
      <c r="D137" s="160"/>
      <c r="E137" s="212"/>
      <c r="F137" s="160"/>
      <c r="G137" s="212"/>
    </row>
    <row r="138" spans="1:7" ht="38.25">
      <c r="A138" s="252"/>
      <c r="B138" s="218" t="s">
        <v>879</v>
      </c>
      <c r="C138" s="290"/>
      <c r="D138" s="160"/>
      <c r="E138" s="212"/>
      <c r="F138" s="160"/>
      <c r="G138" s="212"/>
    </row>
    <row r="139" spans="1:7" ht="38.25">
      <c r="A139" s="252"/>
      <c r="B139" s="218" t="s">
        <v>880</v>
      </c>
      <c r="C139" s="290"/>
      <c r="D139" s="160"/>
      <c r="E139" s="212"/>
      <c r="F139" s="160"/>
      <c r="G139" s="212"/>
    </row>
    <row r="140" spans="1:7" ht="38.25">
      <c r="B140" s="218" t="s">
        <v>605</v>
      </c>
      <c r="C140" s="290"/>
      <c r="D140" s="160"/>
      <c r="E140" s="212"/>
      <c r="F140" s="160"/>
      <c r="G140" s="212"/>
    </row>
    <row r="141" spans="1:7">
      <c r="B141" s="159" t="s">
        <v>881</v>
      </c>
      <c r="D141" s="164"/>
      <c r="E141" s="163"/>
      <c r="F141" s="164"/>
    </row>
    <row r="142" spans="1:7" ht="9.75" customHeight="1">
      <c r="B142" s="159"/>
      <c r="D142" s="164"/>
      <c r="E142" s="163"/>
      <c r="F142" s="164"/>
    </row>
    <row r="143" spans="1:7" ht="25.5">
      <c r="A143" s="252" t="s">
        <v>491</v>
      </c>
      <c r="B143" s="460" t="s">
        <v>882</v>
      </c>
      <c r="D143" s="164"/>
      <c r="E143" s="163"/>
      <c r="F143" s="164"/>
    </row>
    <row r="144" spans="1:7" s="286" customFormat="1" ht="15" customHeight="1">
      <c r="A144" s="205"/>
      <c r="B144" s="215" t="s">
        <v>608</v>
      </c>
      <c r="C144" s="352"/>
      <c r="D144" s="353"/>
      <c r="E144" s="352"/>
      <c r="F144" s="353"/>
      <c r="G144" s="355"/>
    </row>
    <row r="145" spans="1:7" s="286" customFormat="1" ht="15" customHeight="1">
      <c r="A145" s="205"/>
      <c r="B145" s="530" t="s">
        <v>609</v>
      </c>
      <c r="C145" s="532"/>
      <c r="D145" s="353"/>
      <c r="E145" s="352"/>
      <c r="F145" s="353"/>
      <c r="G145" s="355"/>
    </row>
    <row r="146" spans="1:7" s="286" customFormat="1" ht="15" customHeight="1">
      <c r="A146" s="205"/>
      <c r="B146" s="531" t="s">
        <v>610</v>
      </c>
      <c r="C146" s="533"/>
      <c r="D146" s="353"/>
      <c r="E146" s="352"/>
      <c r="F146" s="353"/>
      <c r="G146" s="355"/>
    </row>
    <row r="147" spans="1:7" s="286" customFormat="1" ht="15" customHeight="1">
      <c r="A147" s="205"/>
      <c r="B147" s="531" t="s">
        <v>611</v>
      </c>
      <c r="C147" s="533"/>
      <c r="D147" s="353"/>
      <c r="E147" s="352"/>
      <c r="F147" s="353"/>
      <c r="G147" s="355"/>
    </row>
    <row r="148" spans="1:7" ht="15" customHeight="1">
      <c r="B148" s="287" t="s">
        <v>27</v>
      </c>
      <c r="C148" s="288">
        <v>972</v>
      </c>
      <c r="D148" s="289" t="s">
        <v>393</v>
      </c>
      <c r="E148" s="541"/>
      <c r="F148" s="289" t="s">
        <v>349</v>
      </c>
      <c r="G148" s="526">
        <f>C148*E148</f>
        <v>0</v>
      </c>
    </row>
    <row r="149" spans="1:7" ht="8.1" customHeight="1">
      <c r="B149" s="159"/>
      <c r="D149" s="164"/>
      <c r="E149" s="163"/>
      <c r="F149" s="164"/>
    </row>
    <row r="150" spans="1:7" ht="25.5">
      <c r="A150" s="252" t="s">
        <v>496</v>
      </c>
      <c r="B150" s="460" t="s">
        <v>883</v>
      </c>
      <c r="D150" s="164"/>
      <c r="E150" s="163"/>
      <c r="F150" s="164"/>
    </row>
    <row r="151" spans="1:7" s="286" customFormat="1" ht="15" customHeight="1">
      <c r="A151" s="205"/>
      <c r="B151" s="215" t="s">
        <v>608</v>
      </c>
      <c r="C151" s="352"/>
      <c r="D151" s="353"/>
      <c r="E151" s="352"/>
      <c r="F151" s="353"/>
      <c r="G151" s="355"/>
    </row>
    <row r="152" spans="1:7" s="286" customFormat="1" ht="15" customHeight="1">
      <c r="A152" s="205"/>
      <c r="B152" s="530" t="s">
        <v>609</v>
      </c>
      <c r="C152" s="532"/>
      <c r="D152" s="353"/>
      <c r="E152" s="352"/>
      <c r="F152" s="353"/>
      <c r="G152" s="355"/>
    </row>
    <row r="153" spans="1:7" s="286" customFormat="1" ht="15" customHeight="1">
      <c r="A153" s="205"/>
      <c r="B153" s="531" t="s">
        <v>610</v>
      </c>
      <c r="C153" s="533"/>
      <c r="D153" s="353"/>
      <c r="E153" s="352"/>
      <c r="F153" s="353"/>
      <c r="G153" s="355"/>
    </row>
    <row r="154" spans="1:7" s="286" customFormat="1" ht="15" customHeight="1">
      <c r="A154" s="205"/>
      <c r="B154" s="531" t="s">
        <v>611</v>
      </c>
      <c r="C154" s="533"/>
      <c r="D154" s="353"/>
      <c r="E154" s="352"/>
      <c r="F154" s="353"/>
      <c r="G154" s="355"/>
    </row>
    <row r="155" spans="1:7" ht="15" customHeight="1">
      <c r="B155" s="287" t="s">
        <v>27</v>
      </c>
      <c r="C155" s="288">
        <v>108</v>
      </c>
      <c r="D155" s="289" t="s">
        <v>393</v>
      </c>
      <c r="E155" s="541"/>
      <c r="F155" s="289" t="s">
        <v>349</v>
      </c>
      <c r="G155" s="526">
        <f>C155*E155</f>
        <v>0</v>
      </c>
    </row>
    <row r="156" spans="1:7" ht="8.1" customHeight="1">
      <c r="B156" s="159"/>
      <c r="D156" s="164"/>
      <c r="E156" s="163"/>
      <c r="F156" s="164"/>
    </row>
    <row r="157" spans="1:7" ht="25.5">
      <c r="A157" s="252" t="s">
        <v>660</v>
      </c>
      <c r="B157" s="460" t="s">
        <v>884</v>
      </c>
      <c r="D157" s="164"/>
      <c r="E157" s="163"/>
      <c r="F157" s="164"/>
    </row>
    <row r="158" spans="1:7" s="286" customFormat="1" ht="15" customHeight="1">
      <c r="A158" s="205"/>
      <c r="B158" s="215" t="s">
        <v>608</v>
      </c>
      <c r="C158" s="352"/>
      <c r="D158" s="353"/>
      <c r="E158" s="352"/>
      <c r="F158" s="353"/>
      <c r="G158" s="355"/>
    </row>
    <row r="159" spans="1:7" s="286" customFormat="1" ht="15" customHeight="1">
      <c r="A159" s="205"/>
      <c r="B159" s="530" t="s">
        <v>609</v>
      </c>
      <c r="C159" s="532"/>
      <c r="D159" s="353"/>
      <c r="E159" s="352"/>
      <c r="F159" s="353"/>
      <c r="G159" s="355"/>
    </row>
    <row r="160" spans="1:7" s="286" customFormat="1" ht="15" customHeight="1">
      <c r="A160" s="205"/>
      <c r="B160" s="531" t="s">
        <v>610</v>
      </c>
      <c r="C160" s="533"/>
      <c r="D160" s="353"/>
      <c r="E160" s="352"/>
      <c r="F160" s="353"/>
      <c r="G160" s="355"/>
    </row>
    <row r="161" spans="1:7" s="286" customFormat="1" ht="15" customHeight="1">
      <c r="A161" s="205"/>
      <c r="B161" s="531" t="s">
        <v>611</v>
      </c>
      <c r="C161" s="533"/>
      <c r="D161" s="353"/>
      <c r="E161" s="352"/>
      <c r="F161" s="353"/>
      <c r="G161" s="355"/>
    </row>
    <row r="162" spans="1:7" ht="15" customHeight="1">
      <c r="B162" s="287" t="s">
        <v>27</v>
      </c>
      <c r="C162" s="288">
        <v>42</v>
      </c>
      <c r="D162" s="289" t="s">
        <v>393</v>
      </c>
      <c r="E162" s="541"/>
      <c r="F162" s="289" t="s">
        <v>349</v>
      </c>
      <c r="G162" s="526">
        <f>C162*E162</f>
        <v>0</v>
      </c>
    </row>
    <row r="163" spans="1:7" ht="24.75" customHeight="1">
      <c r="A163" s="319" t="s">
        <v>5</v>
      </c>
      <c r="B163" s="215" t="s">
        <v>885</v>
      </c>
      <c r="C163" s="164"/>
      <c r="D163" s="164"/>
      <c r="E163" s="164"/>
      <c r="F163" s="164"/>
    </row>
    <row r="164" spans="1:7" ht="24.75" customHeight="1">
      <c r="A164" s="319"/>
      <c r="B164" s="218" t="s">
        <v>886</v>
      </c>
      <c r="C164" s="164"/>
      <c r="D164" s="164"/>
      <c r="E164" s="164"/>
      <c r="F164" s="164"/>
    </row>
    <row r="165" spans="1:7" ht="24.75" customHeight="1">
      <c r="A165" s="252"/>
      <c r="B165" s="215" t="s">
        <v>513</v>
      </c>
    </row>
    <row r="166" spans="1:7" ht="15" customHeight="1">
      <c r="A166" s="454"/>
      <c r="B166" s="218" t="s">
        <v>887</v>
      </c>
      <c r="C166" s="164"/>
      <c r="D166" s="164"/>
      <c r="E166" s="164"/>
      <c r="F166" s="164"/>
    </row>
    <row r="167" spans="1:7" s="186" customFormat="1" ht="15" customHeight="1">
      <c r="A167" s="455"/>
      <c r="B167" s="206" t="s">
        <v>28</v>
      </c>
      <c r="C167" s="300">
        <v>75</v>
      </c>
      <c r="D167" s="208"/>
      <c r="E167" s="529"/>
      <c r="F167" s="208" t="s">
        <v>349</v>
      </c>
      <c r="G167" s="523">
        <f>C167*E167</f>
        <v>0</v>
      </c>
    </row>
    <row r="168" spans="1:7" s="286" customFormat="1">
      <c r="A168" s="205"/>
      <c r="B168" s="163"/>
      <c r="C168" s="290"/>
      <c r="D168" s="160"/>
      <c r="E168" s="161"/>
      <c r="F168" s="160"/>
      <c r="G168" s="212"/>
    </row>
    <row r="169" spans="1:7" s="327" customFormat="1" ht="89.25">
      <c r="A169" s="371" t="s">
        <v>6</v>
      </c>
      <c r="B169" s="218" t="s">
        <v>1115</v>
      </c>
      <c r="C169" s="373"/>
      <c r="D169" s="339"/>
      <c r="E169" s="217"/>
      <c r="F169" s="339"/>
      <c r="G169" s="217"/>
    </row>
    <row r="170" spans="1:7" ht="20.25" customHeight="1">
      <c r="A170" s="158"/>
      <c r="B170" s="751"/>
      <c r="C170" s="290"/>
      <c r="E170" s="162"/>
    </row>
    <row r="171" spans="1:7" ht="51">
      <c r="B171" s="215" t="s">
        <v>888</v>
      </c>
      <c r="C171" s="290"/>
      <c r="E171" s="163"/>
    </row>
    <row r="172" spans="1:7" s="327" customFormat="1" ht="15" customHeight="1">
      <c r="A172" s="371"/>
      <c r="B172" s="382" t="s">
        <v>889</v>
      </c>
      <c r="C172" s="339"/>
      <c r="E172" s="341"/>
      <c r="G172" s="341"/>
    </row>
    <row r="173" spans="1:7" s="327" customFormat="1" ht="15" customHeight="1">
      <c r="A173" s="371"/>
      <c r="B173" s="382"/>
      <c r="C173" s="339"/>
      <c r="E173" s="341"/>
      <c r="G173" s="341"/>
    </row>
    <row r="174" spans="1:7" s="327" customFormat="1" ht="15" customHeight="1">
      <c r="A174" s="371"/>
      <c r="B174" s="253" t="s">
        <v>890</v>
      </c>
      <c r="C174" s="339"/>
      <c r="E174" s="341"/>
      <c r="G174" s="341"/>
    </row>
    <row r="175" spans="1:7" s="327" customFormat="1">
      <c r="A175" s="461" t="s">
        <v>211</v>
      </c>
      <c r="B175" s="462" t="s">
        <v>891</v>
      </c>
      <c r="C175" s="339"/>
      <c r="E175" s="341"/>
      <c r="G175" s="341"/>
    </row>
    <row r="176" spans="1:7" s="286" customFormat="1" ht="15" customHeight="1">
      <c r="A176" s="205"/>
      <c r="B176" s="215" t="s">
        <v>608</v>
      </c>
      <c r="C176" s="352"/>
      <c r="D176" s="353"/>
      <c r="E176" s="352"/>
      <c r="F176" s="353"/>
      <c r="G176" s="355"/>
    </row>
    <row r="177" spans="1:7" s="286" customFormat="1" ht="15" customHeight="1">
      <c r="A177" s="205"/>
      <c r="B177" s="530" t="s">
        <v>609</v>
      </c>
      <c r="C177" s="532"/>
      <c r="D177" s="353"/>
      <c r="E177" s="352"/>
      <c r="F177" s="353"/>
      <c r="G177" s="355"/>
    </row>
    <row r="178" spans="1:7" s="286" customFormat="1" ht="15" customHeight="1">
      <c r="A178" s="205"/>
      <c r="B178" s="531" t="s">
        <v>610</v>
      </c>
      <c r="C178" s="533"/>
      <c r="D178" s="353"/>
      <c r="E178" s="352"/>
      <c r="F178" s="353"/>
      <c r="G178" s="355"/>
    </row>
    <row r="179" spans="1:7" s="286" customFormat="1" ht="15" customHeight="1">
      <c r="A179" s="205"/>
      <c r="B179" s="531" t="s">
        <v>611</v>
      </c>
      <c r="C179" s="533"/>
      <c r="D179" s="353"/>
      <c r="E179" s="352"/>
      <c r="F179" s="353"/>
      <c r="G179" s="355"/>
    </row>
    <row r="180" spans="1:7" s="327" customFormat="1" ht="15" customHeight="1">
      <c r="A180" s="371"/>
      <c r="B180" s="463" t="s">
        <v>28</v>
      </c>
      <c r="C180" s="464">
        <v>2</v>
      </c>
      <c r="D180" s="465" t="s">
        <v>393</v>
      </c>
      <c r="E180" s="534"/>
      <c r="F180" s="465" t="s">
        <v>349</v>
      </c>
      <c r="G180" s="534">
        <f>C180*E180</f>
        <v>0</v>
      </c>
    </row>
    <row r="181" spans="1:7" s="327" customFormat="1" ht="8.1" customHeight="1">
      <c r="A181" s="371"/>
      <c r="B181" s="341"/>
      <c r="C181" s="449"/>
      <c r="D181" s="339"/>
      <c r="E181" s="217"/>
      <c r="F181" s="339"/>
      <c r="G181" s="217"/>
    </row>
    <row r="182" spans="1:7" s="327" customFormat="1">
      <c r="A182" s="461" t="s">
        <v>892</v>
      </c>
      <c r="B182" s="462" t="s">
        <v>893</v>
      </c>
      <c r="C182" s="339"/>
      <c r="E182" s="341"/>
      <c r="G182" s="341"/>
    </row>
    <row r="183" spans="1:7" s="286" customFormat="1" ht="15" customHeight="1">
      <c r="A183" s="205"/>
      <c r="B183" s="215" t="s">
        <v>608</v>
      </c>
      <c r="C183" s="352"/>
      <c r="D183" s="353"/>
      <c r="E183" s="352"/>
      <c r="F183" s="353"/>
      <c r="G183" s="355"/>
    </row>
    <row r="184" spans="1:7" s="286" customFormat="1" ht="15" customHeight="1">
      <c r="A184" s="205"/>
      <c r="B184" s="530" t="s">
        <v>609</v>
      </c>
      <c r="C184" s="532"/>
      <c r="D184" s="353"/>
      <c r="E184" s="352"/>
      <c r="F184" s="353"/>
      <c r="G184" s="355"/>
    </row>
    <row r="185" spans="1:7" s="286" customFormat="1" ht="15" customHeight="1">
      <c r="A185" s="205"/>
      <c r="B185" s="531" t="s">
        <v>610</v>
      </c>
      <c r="C185" s="533"/>
      <c r="D185" s="353"/>
      <c r="E185" s="352"/>
      <c r="F185" s="353"/>
      <c r="G185" s="355"/>
    </row>
    <row r="186" spans="1:7" s="286" customFormat="1" ht="15" customHeight="1">
      <c r="A186" s="205"/>
      <c r="B186" s="531" t="s">
        <v>611</v>
      </c>
      <c r="C186" s="533"/>
      <c r="D186" s="353"/>
      <c r="E186" s="352"/>
      <c r="F186" s="353"/>
      <c r="G186" s="355"/>
    </row>
    <row r="187" spans="1:7" s="327" customFormat="1" ht="15" customHeight="1">
      <c r="A187" s="371"/>
      <c r="B187" s="463" t="s">
        <v>28</v>
      </c>
      <c r="C187" s="464">
        <v>5</v>
      </c>
      <c r="D187" s="465" t="s">
        <v>393</v>
      </c>
      <c r="E187" s="534"/>
      <c r="F187" s="465" t="s">
        <v>349</v>
      </c>
      <c r="G187" s="534">
        <f>C187*E187</f>
        <v>0</v>
      </c>
    </row>
    <row r="188" spans="1:7" s="327" customFormat="1" ht="8.1" customHeight="1">
      <c r="A188" s="371"/>
      <c r="B188" s="341"/>
      <c r="C188" s="449"/>
      <c r="D188" s="339"/>
      <c r="E188" s="217"/>
      <c r="F188" s="339"/>
      <c r="G188" s="217"/>
    </row>
    <row r="189" spans="1:7" s="327" customFormat="1">
      <c r="A189" s="461" t="s">
        <v>632</v>
      </c>
      <c r="B189" s="462" t="s">
        <v>894</v>
      </c>
      <c r="C189" s="339"/>
      <c r="E189" s="341"/>
      <c r="G189" s="341"/>
    </row>
    <row r="190" spans="1:7" s="286" customFormat="1" ht="15" customHeight="1">
      <c r="A190" s="205"/>
      <c r="B190" s="215" t="s">
        <v>608</v>
      </c>
      <c r="C190" s="352"/>
      <c r="D190" s="353"/>
      <c r="E190" s="352"/>
      <c r="F190" s="353"/>
      <c r="G190" s="355"/>
    </row>
    <row r="191" spans="1:7" s="286" customFormat="1" ht="15" customHeight="1">
      <c r="A191" s="205"/>
      <c r="B191" s="530" t="s">
        <v>609</v>
      </c>
      <c r="C191" s="532"/>
      <c r="D191" s="353"/>
      <c r="E191" s="352"/>
      <c r="F191" s="353"/>
      <c r="G191" s="355"/>
    </row>
    <row r="192" spans="1:7" s="286" customFormat="1" ht="15" customHeight="1">
      <c r="A192" s="205"/>
      <c r="B192" s="531" t="s">
        <v>610</v>
      </c>
      <c r="C192" s="533"/>
      <c r="D192" s="353"/>
      <c r="E192" s="352"/>
      <c r="F192" s="353"/>
      <c r="G192" s="355"/>
    </row>
    <row r="193" spans="1:7" s="286" customFormat="1" ht="15" customHeight="1">
      <c r="A193" s="205"/>
      <c r="B193" s="531" t="s">
        <v>611</v>
      </c>
      <c r="C193" s="533"/>
      <c r="D193" s="353"/>
      <c r="E193" s="352"/>
      <c r="F193" s="353"/>
      <c r="G193" s="355"/>
    </row>
    <row r="194" spans="1:7" s="327" customFormat="1" ht="15" customHeight="1">
      <c r="A194" s="371"/>
      <c r="B194" s="463" t="s">
        <v>28</v>
      </c>
      <c r="C194" s="464">
        <v>7</v>
      </c>
      <c r="D194" s="465" t="s">
        <v>393</v>
      </c>
      <c r="E194" s="534"/>
      <c r="F194" s="465" t="s">
        <v>349</v>
      </c>
      <c r="G194" s="534">
        <f>C194*E194</f>
        <v>0</v>
      </c>
    </row>
    <row r="195" spans="1:7" s="327" customFormat="1" ht="8.1" customHeight="1">
      <c r="A195" s="371"/>
      <c r="B195" s="341"/>
      <c r="C195" s="449"/>
      <c r="D195" s="339"/>
      <c r="E195" s="217"/>
      <c r="F195" s="339"/>
      <c r="G195" s="217"/>
    </row>
    <row r="196" spans="1:7" s="327" customFormat="1">
      <c r="A196" s="461" t="s">
        <v>895</v>
      </c>
      <c r="B196" s="462" t="s">
        <v>896</v>
      </c>
      <c r="C196" s="339"/>
      <c r="E196" s="341"/>
      <c r="G196" s="341"/>
    </row>
    <row r="197" spans="1:7" s="286" customFormat="1" ht="15" customHeight="1">
      <c r="A197" s="205"/>
      <c r="B197" s="215" t="s">
        <v>608</v>
      </c>
      <c r="C197" s="352"/>
      <c r="D197" s="353"/>
      <c r="E197" s="352"/>
      <c r="F197" s="353"/>
      <c r="G197" s="355"/>
    </row>
    <row r="198" spans="1:7" s="286" customFormat="1" ht="15" customHeight="1">
      <c r="A198" s="205"/>
      <c r="B198" s="530" t="s">
        <v>609</v>
      </c>
      <c r="C198" s="532"/>
      <c r="D198" s="353"/>
      <c r="E198" s="352"/>
      <c r="F198" s="353"/>
      <c r="G198" s="355"/>
    </row>
    <row r="199" spans="1:7" s="286" customFormat="1" ht="15" customHeight="1">
      <c r="A199" s="205"/>
      <c r="B199" s="531" t="s">
        <v>610</v>
      </c>
      <c r="C199" s="533"/>
      <c r="D199" s="353"/>
      <c r="E199" s="352"/>
      <c r="F199" s="353"/>
      <c r="G199" s="355"/>
    </row>
    <row r="200" spans="1:7" s="286" customFormat="1" ht="15" customHeight="1">
      <c r="A200" s="205"/>
      <c r="B200" s="531" t="s">
        <v>611</v>
      </c>
      <c r="C200" s="533"/>
      <c r="D200" s="353"/>
      <c r="E200" s="352"/>
      <c r="F200" s="353"/>
      <c r="G200" s="355"/>
    </row>
    <row r="201" spans="1:7" s="327" customFormat="1" ht="15" customHeight="1">
      <c r="A201" s="371"/>
      <c r="B201" s="463" t="s">
        <v>28</v>
      </c>
      <c r="C201" s="464">
        <v>2</v>
      </c>
      <c r="D201" s="465" t="s">
        <v>393</v>
      </c>
      <c r="E201" s="534"/>
      <c r="F201" s="465" t="s">
        <v>349</v>
      </c>
      <c r="G201" s="534">
        <f>C201*E201</f>
        <v>0</v>
      </c>
    </row>
    <row r="202" spans="1:7" s="327" customFormat="1" ht="8.1" customHeight="1">
      <c r="A202" s="371"/>
      <c r="B202" s="341"/>
      <c r="C202" s="449"/>
      <c r="D202" s="339"/>
      <c r="E202" s="217"/>
      <c r="F202" s="339"/>
      <c r="G202" s="217"/>
    </row>
    <row r="203" spans="1:7" s="327" customFormat="1">
      <c r="A203" s="461" t="s">
        <v>684</v>
      </c>
      <c r="B203" s="462" t="s">
        <v>897</v>
      </c>
      <c r="C203" s="339"/>
      <c r="E203" s="341"/>
      <c r="G203" s="341"/>
    </row>
    <row r="204" spans="1:7" s="286" customFormat="1" ht="15" customHeight="1">
      <c r="A204" s="205"/>
      <c r="B204" s="215" t="s">
        <v>608</v>
      </c>
      <c r="C204" s="352"/>
      <c r="D204" s="353"/>
      <c r="E204" s="352"/>
      <c r="F204" s="353"/>
      <c r="G204" s="355"/>
    </row>
    <row r="205" spans="1:7" s="286" customFormat="1" ht="15" customHeight="1">
      <c r="A205" s="205"/>
      <c r="B205" s="530" t="s">
        <v>609</v>
      </c>
      <c r="C205" s="532"/>
      <c r="D205" s="353"/>
      <c r="E205" s="352"/>
      <c r="F205" s="353"/>
      <c r="G205" s="355"/>
    </row>
    <row r="206" spans="1:7" s="286" customFormat="1" ht="15" customHeight="1">
      <c r="A206" s="205"/>
      <c r="B206" s="531" t="s">
        <v>610</v>
      </c>
      <c r="C206" s="533"/>
      <c r="D206" s="353"/>
      <c r="E206" s="352"/>
      <c r="F206" s="353"/>
      <c r="G206" s="355"/>
    </row>
    <row r="207" spans="1:7" s="286" customFormat="1" ht="15" customHeight="1">
      <c r="A207" s="205"/>
      <c r="B207" s="531" t="s">
        <v>611</v>
      </c>
      <c r="C207" s="533"/>
      <c r="D207" s="353"/>
      <c r="E207" s="352"/>
      <c r="F207" s="353"/>
      <c r="G207" s="355"/>
    </row>
    <row r="208" spans="1:7" s="327" customFormat="1" ht="15" customHeight="1">
      <c r="A208" s="371"/>
      <c r="B208" s="463" t="s">
        <v>28</v>
      </c>
      <c r="C208" s="464">
        <v>8</v>
      </c>
      <c r="D208" s="465" t="s">
        <v>393</v>
      </c>
      <c r="E208" s="534"/>
      <c r="F208" s="465" t="s">
        <v>349</v>
      </c>
      <c r="G208" s="534">
        <f>C208*E208</f>
        <v>0</v>
      </c>
    </row>
    <row r="209" spans="1:7" s="327" customFormat="1" ht="8.1" customHeight="1">
      <c r="A209" s="371"/>
      <c r="B209" s="341"/>
      <c r="C209" s="449"/>
      <c r="D209" s="339"/>
      <c r="E209" s="217"/>
      <c r="F209" s="339"/>
      <c r="G209" s="217"/>
    </row>
    <row r="210" spans="1:7" s="327" customFormat="1">
      <c r="A210" s="461" t="s">
        <v>685</v>
      </c>
      <c r="B210" s="462" t="s">
        <v>898</v>
      </c>
      <c r="C210" s="339"/>
      <c r="E210" s="341"/>
      <c r="G210" s="341"/>
    </row>
    <row r="211" spans="1:7" s="286" customFormat="1" ht="15" customHeight="1">
      <c r="A211" s="205"/>
      <c r="B211" s="215" t="s">
        <v>608</v>
      </c>
      <c r="C211" s="352"/>
      <c r="D211" s="353"/>
      <c r="E211" s="352"/>
      <c r="F211" s="353"/>
      <c r="G211" s="355"/>
    </row>
    <row r="212" spans="1:7" s="286" customFormat="1" ht="15" customHeight="1">
      <c r="A212" s="205"/>
      <c r="B212" s="530" t="s">
        <v>609</v>
      </c>
      <c r="C212" s="532"/>
      <c r="D212" s="353"/>
      <c r="E212" s="352"/>
      <c r="F212" s="353"/>
      <c r="G212" s="355"/>
    </row>
    <row r="213" spans="1:7" s="286" customFormat="1" ht="15" customHeight="1">
      <c r="A213" s="205"/>
      <c r="B213" s="531" t="s">
        <v>610</v>
      </c>
      <c r="C213" s="533"/>
      <c r="D213" s="353"/>
      <c r="E213" s="352"/>
      <c r="F213" s="353"/>
      <c r="G213" s="355"/>
    </row>
    <row r="214" spans="1:7" s="286" customFormat="1" ht="15" customHeight="1">
      <c r="A214" s="205"/>
      <c r="B214" s="531" t="s">
        <v>611</v>
      </c>
      <c r="C214" s="533"/>
      <c r="D214" s="353"/>
      <c r="E214" s="352"/>
      <c r="F214" s="353"/>
      <c r="G214" s="355"/>
    </row>
    <row r="215" spans="1:7" s="327" customFormat="1" ht="15" customHeight="1">
      <c r="A215" s="371"/>
      <c r="B215" s="463" t="s">
        <v>28</v>
      </c>
      <c r="C215" s="464">
        <v>7</v>
      </c>
      <c r="D215" s="465" t="s">
        <v>393</v>
      </c>
      <c r="E215" s="534"/>
      <c r="F215" s="465" t="s">
        <v>349</v>
      </c>
      <c r="G215" s="534">
        <f>C215*E215</f>
        <v>0</v>
      </c>
    </row>
    <row r="216" spans="1:7" s="327" customFormat="1" ht="8.1" customHeight="1">
      <c r="A216" s="371"/>
      <c r="B216" s="341"/>
      <c r="C216" s="449"/>
      <c r="D216" s="339"/>
      <c r="E216" s="217"/>
      <c r="F216" s="339"/>
      <c r="G216" s="217"/>
    </row>
    <row r="217" spans="1:7" s="327" customFormat="1">
      <c r="A217" s="461" t="s">
        <v>687</v>
      </c>
      <c r="B217" s="462" t="s">
        <v>899</v>
      </c>
      <c r="C217" s="339"/>
      <c r="E217" s="341"/>
      <c r="G217" s="341"/>
    </row>
    <row r="218" spans="1:7" s="286" customFormat="1" ht="15" customHeight="1">
      <c r="A218" s="205"/>
      <c r="B218" s="215" t="s">
        <v>608</v>
      </c>
      <c r="C218" s="352"/>
      <c r="D218" s="353"/>
      <c r="E218" s="352"/>
      <c r="F218" s="353"/>
      <c r="G218" s="355"/>
    </row>
    <row r="219" spans="1:7" s="286" customFormat="1" ht="15" customHeight="1">
      <c r="A219" s="205"/>
      <c r="B219" s="530" t="s">
        <v>609</v>
      </c>
      <c r="C219" s="532"/>
      <c r="D219" s="353"/>
      <c r="E219" s="352"/>
      <c r="F219" s="353"/>
      <c r="G219" s="355"/>
    </row>
    <row r="220" spans="1:7" s="286" customFormat="1" ht="15" customHeight="1">
      <c r="A220" s="205"/>
      <c r="B220" s="531" t="s">
        <v>610</v>
      </c>
      <c r="C220" s="533"/>
      <c r="D220" s="353"/>
      <c r="E220" s="352"/>
      <c r="F220" s="353"/>
      <c r="G220" s="355"/>
    </row>
    <row r="221" spans="1:7" s="286" customFormat="1" ht="15" customHeight="1">
      <c r="A221" s="205"/>
      <c r="B221" s="531" t="s">
        <v>611</v>
      </c>
      <c r="C221" s="533"/>
      <c r="D221" s="353"/>
      <c r="E221" s="352"/>
      <c r="F221" s="353"/>
      <c r="G221" s="355"/>
    </row>
    <row r="222" spans="1:7" s="327" customFormat="1" ht="15" customHeight="1">
      <c r="A222" s="371"/>
      <c r="B222" s="463" t="s">
        <v>28</v>
      </c>
      <c r="C222" s="464">
        <v>5</v>
      </c>
      <c r="D222" s="465" t="s">
        <v>393</v>
      </c>
      <c r="E222" s="534"/>
      <c r="F222" s="465" t="s">
        <v>349</v>
      </c>
      <c r="G222" s="534">
        <f>C222*E222</f>
        <v>0</v>
      </c>
    </row>
    <row r="223" spans="1:7" s="327" customFormat="1" ht="8.1" customHeight="1">
      <c r="A223" s="371"/>
      <c r="B223" s="341"/>
      <c r="C223" s="449"/>
      <c r="D223" s="339"/>
      <c r="E223" s="217"/>
      <c r="F223" s="339"/>
      <c r="G223" s="217"/>
    </row>
    <row r="224" spans="1:7" s="327" customFormat="1">
      <c r="A224" s="461" t="s">
        <v>689</v>
      </c>
      <c r="B224" s="462" t="s">
        <v>900</v>
      </c>
      <c r="C224" s="339"/>
      <c r="E224" s="341"/>
      <c r="G224" s="341"/>
    </row>
    <row r="225" spans="1:7" s="286" customFormat="1" ht="15" customHeight="1">
      <c r="A225" s="205"/>
      <c r="B225" s="215" t="s">
        <v>608</v>
      </c>
      <c r="C225" s="352"/>
      <c r="D225" s="353"/>
      <c r="E225" s="352"/>
      <c r="F225" s="353"/>
      <c r="G225" s="355"/>
    </row>
    <row r="226" spans="1:7" s="286" customFormat="1" ht="15" customHeight="1">
      <c r="A226" s="205"/>
      <c r="B226" s="530" t="s">
        <v>609</v>
      </c>
      <c r="C226" s="532"/>
      <c r="D226" s="353"/>
      <c r="E226" s="352"/>
      <c r="F226" s="353"/>
      <c r="G226" s="355"/>
    </row>
    <row r="227" spans="1:7" s="286" customFormat="1" ht="15" customHeight="1">
      <c r="A227" s="205"/>
      <c r="B227" s="531" t="s">
        <v>610</v>
      </c>
      <c r="C227" s="533"/>
      <c r="D227" s="353"/>
      <c r="E227" s="352"/>
      <c r="F227" s="353"/>
      <c r="G227" s="355"/>
    </row>
    <row r="228" spans="1:7" s="286" customFormat="1" ht="15" customHeight="1">
      <c r="A228" s="205"/>
      <c r="B228" s="531" t="s">
        <v>611</v>
      </c>
      <c r="C228" s="533"/>
      <c r="D228" s="353"/>
      <c r="E228" s="352"/>
      <c r="F228" s="353"/>
      <c r="G228" s="355"/>
    </row>
    <row r="229" spans="1:7" s="327" customFormat="1" ht="15" customHeight="1">
      <c r="A229" s="371"/>
      <c r="B229" s="463" t="s">
        <v>28</v>
      </c>
      <c r="C229" s="464">
        <v>12</v>
      </c>
      <c r="D229" s="465" t="s">
        <v>393</v>
      </c>
      <c r="E229" s="534"/>
      <c r="F229" s="465" t="s">
        <v>349</v>
      </c>
      <c r="G229" s="534">
        <f>C229*E229</f>
        <v>0</v>
      </c>
    </row>
    <row r="230" spans="1:7" s="327" customFormat="1" ht="8.1" customHeight="1">
      <c r="A230" s="371"/>
      <c r="B230" s="341"/>
      <c r="C230" s="449"/>
      <c r="D230" s="339"/>
      <c r="E230" s="217"/>
      <c r="F230" s="339"/>
      <c r="G230" s="217"/>
    </row>
    <row r="231" spans="1:7" s="327" customFormat="1">
      <c r="A231" s="461" t="s">
        <v>691</v>
      </c>
      <c r="B231" s="462" t="s">
        <v>901</v>
      </c>
      <c r="C231" s="339"/>
      <c r="E231" s="341"/>
      <c r="G231" s="341"/>
    </row>
    <row r="232" spans="1:7" s="286" customFormat="1" ht="15" customHeight="1">
      <c r="A232" s="205"/>
      <c r="B232" s="215" t="s">
        <v>608</v>
      </c>
      <c r="C232" s="352"/>
      <c r="D232" s="353"/>
      <c r="E232" s="352"/>
      <c r="F232" s="353"/>
      <c r="G232" s="355"/>
    </row>
    <row r="233" spans="1:7" s="286" customFormat="1" ht="15" customHeight="1">
      <c r="A233" s="205"/>
      <c r="B233" s="530" t="s">
        <v>609</v>
      </c>
      <c r="C233" s="532"/>
      <c r="D233" s="353"/>
      <c r="E233" s="352"/>
      <c r="F233" s="353"/>
      <c r="G233" s="355"/>
    </row>
    <row r="234" spans="1:7" s="286" customFormat="1" ht="15" customHeight="1">
      <c r="A234" s="205"/>
      <c r="B234" s="531" t="s">
        <v>610</v>
      </c>
      <c r="C234" s="533"/>
      <c r="D234" s="353"/>
      <c r="E234" s="352"/>
      <c r="F234" s="353"/>
      <c r="G234" s="355"/>
    </row>
    <row r="235" spans="1:7" s="286" customFormat="1" ht="15" customHeight="1">
      <c r="A235" s="205"/>
      <c r="B235" s="531" t="s">
        <v>611</v>
      </c>
      <c r="C235" s="533"/>
      <c r="D235" s="353"/>
      <c r="E235" s="352"/>
      <c r="F235" s="353"/>
      <c r="G235" s="355"/>
    </row>
    <row r="236" spans="1:7" s="327" customFormat="1" ht="15" customHeight="1">
      <c r="A236" s="371"/>
      <c r="B236" s="463" t="s">
        <v>28</v>
      </c>
      <c r="C236" s="464">
        <v>5</v>
      </c>
      <c r="D236" s="465" t="s">
        <v>393</v>
      </c>
      <c r="E236" s="534"/>
      <c r="F236" s="465" t="s">
        <v>349</v>
      </c>
      <c r="G236" s="534">
        <f>C236*E236</f>
        <v>0</v>
      </c>
    </row>
    <row r="237" spans="1:7" s="327" customFormat="1" ht="8.1" customHeight="1">
      <c r="A237" s="371"/>
      <c r="B237" s="341"/>
      <c r="C237" s="449"/>
      <c r="D237" s="339"/>
      <c r="E237" s="217"/>
      <c r="F237" s="339"/>
      <c r="G237" s="217"/>
    </row>
    <row r="238" spans="1:7" s="327" customFormat="1">
      <c r="A238" s="461" t="s">
        <v>902</v>
      </c>
      <c r="B238" s="462" t="s">
        <v>903</v>
      </c>
      <c r="C238" s="339"/>
      <c r="E238" s="341"/>
      <c r="G238" s="341"/>
    </row>
    <row r="239" spans="1:7" s="286" customFormat="1" ht="15" customHeight="1">
      <c r="A239" s="205"/>
      <c r="B239" s="215" t="s">
        <v>608</v>
      </c>
      <c r="C239" s="352"/>
      <c r="D239" s="353"/>
      <c r="E239" s="352"/>
      <c r="F239" s="353"/>
      <c r="G239" s="355"/>
    </row>
    <row r="240" spans="1:7" s="286" customFormat="1" ht="15" customHeight="1">
      <c r="A240" s="205"/>
      <c r="B240" s="530" t="s">
        <v>609</v>
      </c>
      <c r="C240" s="532"/>
      <c r="D240" s="353"/>
      <c r="E240" s="352"/>
      <c r="F240" s="353"/>
      <c r="G240" s="355"/>
    </row>
    <row r="241" spans="1:7" s="286" customFormat="1" ht="15" customHeight="1">
      <c r="A241" s="205"/>
      <c r="B241" s="531" t="s">
        <v>610</v>
      </c>
      <c r="C241" s="533"/>
      <c r="D241" s="353"/>
      <c r="E241" s="352"/>
      <c r="F241" s="353"/>
      <c r="G241" s="355"/>
    </row>
    <row r="242" spans="1:7" s="286" customFormat="1" ht="15" customHeight="1">
      <c r="A242" s="205"/>
      <c r="B242" s="531" t="s">
        <v>611</v>
      </c>
      <c r="C242" s="533"/>
      <c r="D242" s="353"/>
      <c r="E242" s="352"/>
      <c r="F242" s="353"/>
      <c r="G242" s="355"/>
    </row>
    <row r="243" spans="1:7" s="327" customFormat="1" ht="15" customHeight="1">
      <c r="A243" s="371"/>
      <c r="B243" s="463" t="s">
        <v>28</v>
      </c>
      <c r="C243" s="464">
        <v>14</v>
      </c>
      <c r="D243" s="465" t="s">
        <v>393</v>
      </c>
      <c r="E243" s="534"/>
      <c r="F243" s="465" t="s">
        <v>349</v>
      </c>
      <c r="G243" s="534">
        <f>C243*E243</f>
        <v>0</v>
      </c>
    </row>
    <row r="244" spans="1:7" s="327" customFormat="1" ht="8.1" customHeight="1">
      <c r="A244" s="371"/>
      <c r="B244" s="341"/>
      <c r="C244" s="449"/>
      <c r="D244" s="339"/>
      <c r="E244" s="217"/>
      <c r="F244" s="339"/>
      <c r="G244" s="217"/>
    </row>
    <row r="245" spans="1:7" s="327" customFormat="1">
      <c r="A245" s="461" t="s">
        <v>904</v>
      </c>
      <c r="B245" s="462" t="s">
        <v>905</v>
      </c>
      <c r="C245" s="339"/>
      <c r="E245" s="341"/>
      <c r="G245" s="341"/>
    </row>
    <row r="246" spans="1:7" s="286" customFormat="1" ht="15" customHeight="1">
      <c r="A246" s="205"/>
      <c r="B246" s="215" t="s">
        <v>608</v>
      </c>
      <c r="C246" s="352"/>
      <c r="D246" s="353"/>
      <c r="E246" s="352"/>
      <c r="F246" s="353"/>
      <c r="G246" s="355"/>
    </row>
    <row r="247" spans="1:7" s="286" customFormat="1" ht="15" customHeight="1">
      <c r="A247" s="205"/>
      <c r="B247" s="530" t="s">
        <v>609</v>
      </c>
      <c r="C247" s="532"/>
      <c r="D247" s="353"/>
      <c r="E247" s="352"/>
      <c r="F247" s="353"/>
      <c r="G247" s="355"/>
    </row>
    <row r="248" spans="1:7" s="286" customFormat="1" ht="15" customHeight="1">
      <c r="A248" s="205"/>
      <c r="B248" s="531" t="s">
        <v>610</v>
      </c>
      <c r="C248" s="533"/>
      <c r="D248" s="353"/>
      <c r="E248" s="352"/>
      <c r="F248" s="353"/>
      <c r="G248" s="355"/>
    </row>
    <row r="249" spans="1:7" s="286" customFormat="1" ht="15" customHeight="1">
      <c r="A249" s="205"/>
      <c r="B249" s="531" t="s">
        <v>611</v>
      </c>
      <c r="C249" s="533"/>
      <c r="D249" s="353"/>
      <c r="E249" s="352"/>
      <c r="F249" s="353"/>
      <c r="G249" s="355"/>
    </row>
    <row r="250" spans="1:7" s="327" customFormat="1" ht="15" customHeight="1">
      <c r="A250" s="371"/>
      <c r="B250" s="463" t="s">
        <v>28</v>
      </c>
      <c r="C250" s="464">
        <v>1</v>
      </c>
      <c r="D250" s="465" t="s">
        <v>393</v>
      </c>
      <c r="E250" s="534"/>
      <c r="F250" s="465" t="s">
        <v>349</v>
      </c>
      <c r="G250" s="534">
        <f>C250*E250</f>
        <v>0</v>
      </c>
    </row>
    <row r="251" spans="1:7" s="327" customFormat="1" ht="8.1" customHeight="1">
      <c r="A251" s="371"/>
      <c r="B251" s="341"/>
      <c r="C251" s="449"/>
      <c r="D251" s="339"/>
      <c r="E251" s="217"/>
      <c r="F251" s="339"/>
      <c r="G251" s="217"/>
    </row>
    <row r="252" spans="1:7" s="327" customFormat="1">
      <c r="A252" s="461" t="s">
        <v>906</v>
      </c>
      <c r="B252" s="462" t="s">
        <v>907</v>
      </c>
      <c r="C252" s="339"/>
      <c r="E252" s="341"/>
      <c r="G252" s="341"/>
    </row>
    <row r="253" spans="1:7" s="286" customFormat="1" ht="15" customHeight="1">
      <c r="A253" s="205"/>
      <c r="B253" s="215" t="s">
        <v>608</v>
      </c>
      <c r="C253" s="352"/>
      <c r="D253" s="353"/>
      <c r="E253" s="352"/>
      <c r="F253" s="353"/>
      <c r="G253" s="355"/>
    </row>
    <row r="254" spans="1:7" s="286" customFormat="1" ht="15" customHeight="1">
      <c r="A254" s="205"/>
      <c r="B254" s="530" t="s">
        <v>609</v>
      </c>
      <c r="C254" s="532"/>
      <c r="D254" s="353"/>
      <c r="E254" s="352"/>
      <c r="F254" s="353"/>
      <c r="G254" s="355"/>
    </row>
    <row r="255" spans="1:7" s="286" customFormat="1" ht="15" customHeight="1">
      <c r="A255" s="205"/>
      <c r="B255" s="531" t="s">
        <v>610</v>
      </c>
      <c r="C255" s="533"/>
      <c r="D255" s="353"/>
      <c r="E255" s="352"/>
      <c r="F255" s="353"/>
      <c r="G255" s="355"/>
    </row>
    <row r="256" spans="1:7" s="286" customFormat="1" ht="15" customHeight="1">
      <c r="A256" s="205"/>
      <c r="B256" s="531" t="s">
        <v>611</v>
      </c>
      <c r="C256" s="533"/>
      <c r="D256" s="353"/>
      <c r="E256" s="352"/>
      <c r="F256" s="353"/>
      <c r="G256" s="355"/>
    </row>
    <row r="257" spans="1:7" s="327" customFormat="1" ht="15" customHeight="1">
      <c r="A257" s="371"/>
      <c r="B257" s="463" t="s">
        <v>28</v>
      </c>
      <c r="C257" s="464">
        <v>5</v>
      </c>
      <c r="D257" s="465" t="s">
        <v>393</v>
      </c>
      <c r="E257" s="534"/>
      <c r="F257" s="465" t="s">
        <v>349</v>
      </c>
      <c r="G257" s="534">
        <f>C257*E257</f>
        <v>0</v>
      </c>
    </row>
    <row r="258" spans="1:7" s="327" customFormat="1" ht="8.1" customHeight="1">
      <c r="A258" s="371"/>
      <c r="B258" s="341"/>
      <c r="C258" s="449"/>
      <c r="D258" s="339"/>
      <c r="E258" s="217"/>
      <c r="F258" s="339"/>
      <c r="G258" s="217"/>
    </row>
    <row r="259" spans="1:7" s="327" customFormat="1">
      <c r="A259" s="461" t="s">
        <v>908</v>
      </c>
      <c r="B259" s="462" t="s">
        <v>909</v>
      </c>
      <c r="C259" s="339"/>
      <c r="E259" s="341"/>
      <c r="G259" s="341"/>
    </row>
    <row r="260" spans="1:7" s="286" customFormat="1" ht="15" customHeight="1">
      <c r="A260" s="461"/>
      <c r="B260" s="215" t="s">
        <v>608</v>
      </c>
      <c r="C260" s="352"/>
      <c r="D260" s="353"/>
      <c r="E260" s="352"/>
      <c r="F260" s="353"/>
      <c r="G260" s="355"/>
    </row>
    <row r="261" spans="1:7" s="286" customFormat="1" ht="15" customHeight="1">
      <c r="A261" s="461"/>
      <c r="B261" s="530" t="s">
        <v>609</v>
      </c>
      <c r="C261" s="532"/>
      <c r="D261" s="353"/>
      <c r="E261" s="352"/>
      <c r="F261" s="353"/>
      <c r="G261" s="355"/>
    </row>
    <row r="262" spans="1:7" s="286" customFormat="1" ht="15" customHeight="1">
      <c r="A262" s="461"/>
      <c r="B262" s="531" t="s">
        <v>610</v>
      </c>
      <c r="C262" s="533"/>
      <c r="D262" s="353"/>
      <c r="E262" s="352"/>
      <c r="F262" s="353"/>
      <c r="G262" s="355"/>
    </row>
    <row r="263" spans="1:7" s="286" customFormat="1" ht="15" customHeight="1">
      <c r="A263" s="461"/>
      <c r="B263" s="531" t="s">
        <v>611</v>
      </c>
      <c r="C263" s="533"/>
      <c r="D263" s="353"/>
      <c r="E263" s="352"/>
      <c r="F263" s="353"/>
      <c r="G263" s="355"/>
    </row>
    <row r="264" spans="1:7" s="327" customFormat="1" ht="15" customHeight="1">
      <c r="A264" s="461"/>
      <c r="B264" s="463" t="s">
        <v>28</v>
      </c>
      <c r="C264" s="464">
        <v>1</v>
      </c>
      <c r="D264" s="465" t="s">
        <v>393</v>
      </c>
      <c r="E264" s="534"/>
      <c r="F264" s="465" t="s">
        <v>349</v>
      </c>
      <c r="G264" s="534">
        <f>C264*E264</f>
        <v>0</v>
      </c>
    </row>
    <row r="265" spans="1:7" s="327" customFormat="1" ht="8.1" customHeight="1">
      <c r="A265" s="461"/>
      <c r="B265" s="341"/>
      <c r="C265" s="449"/>
      <c r="D265" s="339"/>
      <c r="E265" s="217"/>
      <c r="F265" s="339"/>
      <c r="G265" s="217"/>
    </row>
    <row r="266" spans="1:7" s="327" customFormat="1">
      <c r="A266" s="461" t="s">
        <v>910</v>
      </c>
      <c r="B266" s="462" t="s">
        <v>911</v>
      </c>
      <c r="C266" s="339"/>
      <c r="E266" s="341"/>
      <c r="G266" s="341"/>
    </row>
    <row r="267" spans="1:7" s="286" customFormat="1" ht="15" customHeight="1">
      <c r="A267" s="461"/>
      <c r="B267" s="215" t="s">
        <v>608</v>
      </c>
      <c r="C267" s="352"/>
      <c r="D267" s="353"/>
      <c r="E267" s="352"/>
      <c r="F267" s="353"/>
      <c r="G267" s="355"/>
    </row>
    <row r="268" spans="1:7" s="286" customFormat="1" ht="15" customHeight="1">
      <c r="A268" s="461"/>
      <c r="B268" s="530" t="s">
        <v>609</v>
      </c>
      <c r="C268" s="532"/>
      <c r="D268" s="353"/>
      <c r="E268" s="352"/>
      <c r="F268" s="353"/>
      <c r="G268" s="355"/>
    </row>
    <row r="269" spans="1:7" s="286" customFormat="1" ht="15" customHeight="1">
      <c r="A269" s="461"/>
      <c r="B269" s="531" t="s">
        <v>610</v>
      </c>
      <c r="C269" s="533"/>
      <c r="D269" s="353"/>
      <c r="E269" s="352"/>
      <c r="F269" s="353"/>
      <c r="G269" s="355"/>
    </row>
    <row r="270" spans="1:7" s="286" customFormat="1" ht="15" customHeight="1">
      <c r="A270" s="461"/>
      <c r="B270" s="531" t="s">
        <v>611</v>
      </c>
      <c r="C270" s="533"/>
      <c r="D270" s="353"/>
      <c r="E270" s="352"/>
      <c r="F270" s="353"/>
      <c r="G270" s="355"/>
    </row>
    <row r="271" spans="1:7" s="327" customFormat="1" ht="15" customHeight="1">
      <c r="A271" s="461"/>
      <c r="B271" s="463" t="s">
        <v>28</v>
      </c>
      <c r="C271" s="464">
        <v>1</v>
      </c>
      <c r="D271" s="465" t="s">
        <v>393</v>
      </c>
      <c r="E271" s="534"/>
      <c r="F271" s="465" t="s">
        <v>349</v>
      </c>
      <c r="G271" s="534">
        <f>C271*E271</f>
        <v>0</v>
      </c>
    </row>
    <row r="272" spans="1:7" s="327" customFormat="1" ht="8.1" customHeight="1">
      <c r="A272" s="461"/>
      <c r="B272" s="341"/>
      <c r="C272" s="449"/>
      <c r="D272" s="339"/>
      <c r="E272" s="217"/>
      <c r="F272" s="339"/>
      <c r="G272" s="217"/>
    </row>
    <row r="273" spans="1:7" s="327" customFormat="1" ht="12" customHeight="1">
      <c r="A273" s="461" t="s">
        <v>912</v>
      </c>
      <c r="B273" s="462" t="s">
        <v>913</v>
      </c>
      <c r="C273" s="339"/>
      <c r="E273" s="341"/>
      <c r="G273" s="341"/>
    </row>
    <row r="274" spans="1:7" s="286" customFormat="1" ht="15" customHeight="1">
      <c r="A274" s="461"/>
      <c r="B274" s="215" t="s">
        <v>608</v>
      </c>
      <c r="C274" s="352"/>
      <c r="D274" s="353"/>
      <c r="E274" s="352"/>
      <c r="F274" s="353"/>
      <c r="G274" s="355"/>
    </row>
    <row r="275" spans="1:7" s="286" customFormat="1" ht="15" customHeight="1">
      <c r="A275" s="461"/>
      <c r="B275" s="530" t="s">
        <v>609</v>
      </c>
      <c r="C275" s="532"/>
      <c r="D275" s="353"/>
      <c r="E275" s="352"/>
      <c r="F275" s="353"/>
      <c r="G275" s="355"/>
    </row>
    <row r="276" spans="1:7" s="286" customFormat="1" ht="15" customHeight="1">
      <c r="A276" s="461"/>
      <c r="B276" s="531" t="s">
        <v>610</v>
      </c>
      <c r="C276" s="533"/>
      <c r="D276" s="353"/>
      <c r="E276" s="352"/>
      <c r="F276" s="353"/>
      <c r="G276" s="355"/>
    </row>
    <row r="277" spans="1:7" s="286" customFormat="1" ht="15" customHeight="1">
      <c r="A277" s="461"/>
      <c r="B277" s="531" t="s">
        <v>611</v>
      </c>
      <c r="C277" s="533"/>
      <c r="D277" s="353"/>
      <c r="E277" s="352"/>
      <c r="F277" s="353"/>
      <c r="G277" s="355"/>
    </row>
    <row r="278" spans="1:7" s="327" customFormat="1" ht="15" customHeight="1">
      <c r="A278" s="461"/>
      <c r="B278" s="463" t="s">
        <v>28</v>
      </c>
      <c r="C278" s="464">
        <v>1</v>
      </c>
      <c r="D278" s="465" t="s">
        <v>393</v>
      </c>
      <c r="E278" s="534"/>
      <c r="F278" s="465" t="s">
        <v>349</v>
      </c>
      <c r="G278" s="534">
        <f>C278*E278</f>
        <v>0</v>
      </c>
    </row>
    <row r="279" spans="1:7" s="327" customFormat="1" ht="8.1" customHeight="1">
      <c r="A279" s="461"/>
      <c r="B279" s="341"/>
      <c r="C279" s="449"/>
      <c r="D279" s="339"/>
      <c r="E279" s="217"/>
      <c r="F279" s="339"/>
      <c r="G279" s="217"/>
    </row>
    <row r="280" spans="1:7" s="327" customFormat="1" ht="12" customHeight="1">
      <c r="A280" s="461" t="s">
        <v>914</v>
      </c>
      <c r="B280" s="462" t="s">
        <v>915</v>
      </c>
      <c r="C280" s="339"/>
      <c r="E280" s="341"/>
      <c r="G280" s="341"/>
    </row>
    <row r="281" spans="1:7" s="286" customFormat="1" ht="15" customHeight="1">
      <c r="A281" s="205"/>
      <c r="B281" s="215" t="s">
        <v>608</v>
      </c>
      <c r="C281" s="352"/>
      <c r="D281" s="353"/>
      <c r="E281" s="352"/>
      <c r="F281" s="353"/>
      <c r="G281" s="355"/>
    </row>
    <row r="282" spans="1:7" s="286" customFormat="1" ht="15" customHeight="1">
      <c r="A282" s="205"/>
      <c r="B282" s="530" t="s">
        <v>609</v>
      </c>
      <c r="C282" s="532"/>
      <c r="D282" s="353"/>
      <c r="E282" s="352"/>
      <c r="F282" s="353"/>
      <c r="G282" s="355"/>
    </row>
    <row r="283" spans="1:7" s="286" customFormat="1" ht="15" customHeight="1">
      <c r="A283" s="205"/>
      <c r="B283" s="531" t="s">
        <v>610</v>
      </c>
      <c r="C283" s="533"/>
      <c r="D283" s="353"/>
      <c r="E283" s="352"/>
      <c r="F283" s="353"/>
      <c r="G283" s="355"/>
    </row>
    <row r="284" spans="1:7" s="286" customFormat="1" ht="15" customHeight="1">
      <c r="A284" s="205"/>
      <c r="B284" s="531" t="s">
        <v>611</v>
      </c>
      <c r="C284" s="533"/>
      <c r="D284" s="353"/>
      <c r="E284" s="352"/>
      <c r="F284" s="353"/>
      <c r="G284" s="355"/>
    </row>
    <row r="285" spans="1:7" s="327" customFormat="1" ht="15" customHeight="1">
      <c r="A285" s="371"/>
      <c r="B285" s="463" t="s">
        <v>28</v>
      </c>
      <c r="C285" s="464">
        <v>1</v>
      </c>
      <c r="D285" s="465" t="s">
        <v>393</v>
      </c>
      <c r="E285" s="534"/>
      <c r="F285" s="465" t="s">
        <v>349</v>
      </c>
      <c r="G285" s="534">
        <f>C285*E285</f>
        <v>0</v>
      </c>
    </row>
    <row r="286" spans="1:7" s="327" customFormat="1" ht="8.1" customHeight="1">
      <c r="A286" s="371"/>
      <c r="B286" s="341"/>
      <c r="C286" s="449"/>
      <c r="D286" s="339"/>
      <c r="E286" s="217"/>
      <c r="F286" s="339"/>
      <c r="G286" s="217"/>
    </row>
    <row r="287" spans="1:7" s="327" customFormat="1" ht="12" customHeight="1">
      <c r="A287" s="461" t="s">
        <v>916</v>
      </c>
      <c r="B287" s="462" t="s">
        <v>917</v>
      </c>
      <c r="C287" s="339"/>
      <c r="E287" s="341"/>
      <c r="G287" s="341"/>
    </row>
    <row r="288" spans="1:7" s="286" customFormat="1" ht="15" customHeight="1">
      <c r="A288" s="205"/>
      <c r="B288" s="215" t="s">
        <v>608</v>
      </c>
      <c r="C288" s="352"/>
      <c r="D288" s="353"/>
      <c r="E288" s="352"/>
      <c r="F288" s="353"/>
      <c r="G288" s="355"/>
    </row>
    <row r="289" spans="1:7" s="286" customFormat="1" ht="15" customHeight="1">
      <c r="A289" s="205"/>
      <c r="B289" s="530" t="s">
        <v>609</v>
      </c>
      <c r="C289" s="532"/>
      <c r="D289" s="353"/>
      <c r="E289" s="352"/>
      <c r="F289" s="353"/>
      <c r="G289" s="355"/>
    </row>
    <row r="290" spans="1:7" s="286" customFormat="1" ht="15" customHeight="1">
      <c r="A290" s="205"/>
      <c r="B290" s="531" t="s">
        <v>610</v>
      </c>
      <c r="C290" s="533"/>
      <c r="D290" s="353"/>
      <c r="E290" s="352"/>
      <c r="F290" s="353"/>
      <c r="G290" s="355"/>
    </row>
    <row r="291" spans="1:7" s="286" customFormat="1" ht="15" customHeight="1">
      <c r="A291" s="205"/>
      <c r="B291" s="531" t="s">
        <v>611</v>
      </c>
      <c r="C291" s="533"/>
      <c r="D291" s="353"/>
      <c r="E291" s="352"/>
      <c r="F291" s="353"/>
      <c r="G291" s="355"/>
    </row>
    <row r="292" spans="1:7" s="327" customFormat="1" ht="15" customHeight="1">
      <c r="A292" s="371"/>
      <c r="B292" s="463" t="s">
        <v>28</v>
      </c>
      <c r="C292" s="464">
        <v>1</v>
      </c>
      <c r="D292" s="465" t="s">
        <v>393</v>
      </c>
      <c r="E292" s="534"/>
      <c r="F292" s="465" t="s">
        <v>349</v>
      </c>
      <c r="G292" s="534">
        <f>C292*E292</f>
        <v>0</v>
      </c>
    </row>
    <row r="293" spans="1:7" s="327" customFormat="1" ht="8.1" customHeight="1">
      <c r="A293" s="371"/>
      <c r="B293" s="341"/>
      <c r="C293" s="449"/>
      <c r="D293" s="339"/>
      <c r="E293" s="217"/>
      <c r="F293" s="339"/>
      <c r="G293" s="217"/>
    </row>
    <row r="294" spans="1:7" s="327" customFormat="1" ht="25.5">
      <c r="A294" s="461" t="s">
        <v>918</v>
      </c>
      <c r="B294" s="462" t="s">
        <v>1116</v>
      </c>
      <c r="C294" s="339"/>
      <c r="E294" s="341"/>
      <c r="G294" s="341"/>
    </row>
    <row r="295" spans="1:7" ht="20.25" customHeight="1">
      <c r="A295" s="158"/>
      <c r="B295" s="751"/>
      <c r="C295" s="290"/>
      <c r="E295" s="162"/>
    </row>
    <row r="296" spans="1:7" s="327" customFormat="1">
      <c r="A296" s="461"/>
      <c r="B296" s="462" t="s">
        <v>1117</v>
      </c>
      <c r="C296" s="339"/>
      <c r="E296" s="341"/>
      <c r="G296" s="341"/>
    </row>
    <row r="297" spans="1:7" s="286" customFormat="1" ht="15" customHeight="1">
      <c r="A297" s="205"/>
      <c r="B297" s="215" t="s">
        <v>608</v>
      </c>
      <c r="C297" s="352"/>
      <c r="D297" s="353"/>
      <c r="E297" s="352"/>
      <c r="F297" s="353"/>
      <c r="G297" s="355"/>
    </row>
    <row r="298" spans="1:7" s="286" customFormat="1" ht="15" customHeight="1">
      <c r="A298" s="205"/>
      <c r="B298" s="530" t="s">
        <v>609</v>
      </c>
      <c r="C298" s="532"/>
      <c r="D298" s="353"/>
      <c r="E298" s="352"/>
      <c r="F298" s="353"/>
      <c r="G298" s="355"/>
    </row>
    <row r="299" spans="1:7" s="286" customFormat="1" ht="15" customHeight="1">
      <c r="A299" s="205"/>
      <c r="B299" s="531" t="s">
        <v>610</v>
      </c>
      <c r="C299" s="533"/>
      <c r="D299" s="353"/>
      <c r="E299" s="352"/>
      <c r="F299" s="353"/>
      <c r="G299" s="355"/>
    </row>
    <row r="300" spans="1:7" s="286" customFormat="1" ht="15" customHeight="1">
      <c r="A300" s="205"/>
      <c r="B300" s="531" t="s">
        <v>611</v>
      </c>
      <c r="C300" s="533"/>
      <c r="D300" s="353"/>
      <c r="E300" s="352"/>
      <c r="F300" s="353"/>
      <c r="G300" s="355"/>
    </row>
    <row r="301" spans="1:7" s="327" customFormat="1" ht="15" customHeight="1">
      <c r="A301" s="371"/>
      <c r="B301" s="463" t="s">
        <v>28</v>
      </c>
      <c r="C301" s="464">
        <v>2</v>
      </c>
      <c r="D301" s="465" t="s">
        <v>393</v>
      </c>
      <c r="E301" s="534"/>
      <c r="F301" s="465" t="s">
        <v>349</v>
      </c>
      <c r="G301" s="534">
        <f>C301*E301</f>
        <v>0</v>
      </c>
    </row>
    <row r="302" spans="1:7" s="327" customFormat="1" ht="8.1" customHeight="1">
      <c r="A302" s="371"/>
      <c r="B302" s="341"/>
      <c r="C302" s="449"/>
      <c r="D302" s="339"/>
      <c r="E302" s="217"/>
      <c r="F302" s="339"/>
      <c r="G302" s="217"/>
    </row>
    <row r="303" spans="1:7" s="327" customFormat="1" ht="25.5">
      <c r="A303" s="461" t="s">
        <v>919</v>
      </c>
      <c r="B303" s="462" t="s">
        <v>1118</v>
      </c>
      <c r="C303" s="339"/>
      <c r="E303" s="341"/>
      <c r="G303" s="341"/>
    </row>
    <row r="304" spans="1:7" ht="20.25" customHeight="1">
      <c r="A304" s="158"/>
      <c r="B304" s="751"/>
      <c r="C304" s="290"/>
      <c r="E304" s="162"/>
    </row>
    <row r="305" spans="1:7" s="327" customFormat="1">
      <c r="A305" s="461"/>
      <c r="B305" s="462" t="s">
        <v>1117</v>
      </c>
      <c r="C305" s="339"/>
      <c r="E305" s="341"/>
      <c r="G305" s="341"/>
    </row>
    <row r="306" spans="1:7" s="286" customFormat="1" ht="15" customHeight="1">
      <c r="A306" s="205"/>
      <c r="B306" s="215" t="s">
        <v>608</v>
      </c>
      <c r="C306" s="352"/>
      <c r="D306" s="353"/>
      <c r="E306" s="352"/>
      <c r="F306" s="353"/>
      <c r="G306" s="355"/>
    </row>
    <row r="307" spans="1:7" s="286" customFormat="1" ht="15" customHeight="1">
      <c r="A307" s="205"/>
      <c r="B307" s="530" t="s">
        <v>609</v>
      </c>
      <c r="C307" s="532"/>
      <c r="D307" s="353"/>
      <c r="E307" s="352"/>
      <c r="F307" s="353"/>
      <c r="G307" s="355"/>
    </row>
    <row r="308" spans="1:7" s="286" customFormat="1" ht="15" customHeight="1">
      <c r="A308" s="205"/>
      <c r="B308" s="531" t="s">
        <v>610</v>
      </c>
      <c r="C308" s="533"/>
      <c r="D308" s="353"/>
      <c r="E308" s="352"/>
      <c r="F308" s="353"/>
      <c r="G308" s="355"/>
    </row>
    <row r="309" spans="1:7" s="286" customFormat="1" ht="15" customHeight="1">
      <c r="A309" s="205"/>
      <c r="B309" s="531" t="s">
        <v>611</v>
      </c>
      <c r="C309" s="533"/>
      <c r="D309" s="353"/>
      <c r="E309" s="352"/>
      <c r="F309" s="353"/>
      <c r="G309" s="355"/>
    </row>
    <row r="310" spans="1:7" s="327" customFormat="1" ht="15" customHeight="1">
      <c r="A310" s="371"/>
      <c r="B310" s="463" t="s">
        <v>28</v>
      </c>
      <c r="C310" s="464">
        <v>1</v>
      </c>
      <c r="D310" s="465" t="s">
        <v>393</v>
      </c>
      <c r="E310" s="534"/>
      <c r="F310" s="465" t="s">
        <v>349</v>
      </c>
      <c r="G310" s="534">
        <f>C310*E310</f>
        <v>0</v>
      </c>
    </row>
    <row r="311" spans="1:7" s="327" customFormat="1" ht="8.1" customHeight="1">
      <c r="A311" s="371"/>
      <c r="B311" s="341"/>
      <c r="C311" s="449"/>
      <c r="D311" s="339"/>
      <c r="E311" s="217"/>
      <c r="F311" s="339"/>
      <c r="G311" s="217"/>
    </row>
    <row r="312" spans="1:7" s="327" customFormat="1" ht="25.5">
      <c r="A312" s="461" t="s">
        <v>920</v>
      </c>
      <c r="B312" s="462" t="s">
        <v>1119</v>
      </c>
      <c r="C312" s="339"/>
      <c r="E312" s="341"/>
      <c r="G312" s="341"/>
    </row>
    <row r="313" spans="1:7" ht="20.25" customHeight="1">
      <c r="A313" s="158"/>
      <c r="B313" s="751"/>
      <c r="C313" s="290"/>
      <c r="E313" s="162"/>
    </row>
    <row r="314" spans="1:7" s="327" customFormat="1">
      <c r="A314" s="461"/>
      <c r="B314" s="462" t="s">
        <v>1117</v>
      </c>
      <c r="C314" s="339"/>
      <c r="E314" s="341"/>
      <c r="G314" s="341"/>
    </row>
    <row r="315" spans="1:7" s="286" customFormat="1" ht="15" customHeight="1">
      <c r="A315" s="205"/>
      <c r="B315" s="215" t="s">
        <v>608</v>
      </c>
      <c r="C315" s="352"/>
      <c r="D315" s="353"/>
      <c r="E315" s="352"/>
      <c r="F315" s="353"/>
      <c r="G315" s="355"/>
    </row>
    <row r="316" spans="1:7" s="286" customFormat="1" ht="15" customHeight="1">
      <c r="A316" s="205"/>
      <c r="B316" s="530" t="s">
        <v>609</v>
      </c>
      <c r="C316" s="532"/>
      <c r="D316" s="353"/>
      <c r="E316" s="352"/>
      <c r="F316" s="353"/>
      <c r="G316" s="355"/>
    </row>
    <row r="317" spans="1:7" s="286" customFormat="1" ht="15" customHeight="1">
      <c r="A317" s="205"/>
      <c r="B317" s="531" t="s">
        <v>610</v>
      </c>
      <c r="C317" s="533"/>
      <c r="D317" s="353"/>
      <c r="E317" s="352"/>
      <c r="F317" s="353"/>
      <c r="G317" s="355"/>
    </row>
    <row r="318" spans="1:7" s="286" customFormat="1" ht="15" customHeight="1">
      <c r="A318" s="205"/>
      <c r="B318" s="531" t="s">
        <v>611</v>
      </c>
      <c r="C318" s="533"/>
      <c r="D318" s="353"/>
      <c r="E318" s="352"/>
      <c r="F318" s="353"/>
      <c r="G318" s="355"/>
    </row>
    <row r="319" spans="1:7" s="327" customFormat="1" ht="15" customHeight="1">
      <c r="A319" s="371"/>
      <c r="B319" s="463" t="s">
        <v>28</v>
      </c>
      <c r="C319" s="464">
        <v>3</v>
      </c>
      <c r="D319" s="465" t="s">
        <v>393</v>
      </c>
      <c r="E319" s="534"/>
      <c r="F319" s="465" t="s">
        <v>349</v>
      </c>
      <c r="G319" s="534">
        <f>C319*E319</f>
        <v>0</v>
      </c>
    </row>
    <row r="320" spans="1:7" s="327" customFormat="1" ht="8.1" customHeight="1">
      <c r="A320" s="371"/>
      <c r="B320" s="341"/>
      <c r="C320" s="449"/>
      <c r="D320" s="339"/>
      <c r="E320" s="217"/>
      <c r="F320" s="339"/>
      <c r="G320" s="217"/>
    </row>
    <row r="321" spans="1:7" s="327" customFormat="1" ht="27" customHeight="1">
      <c r="A321" s="461" t="s">
        <v>921</v>
      </c>
      <c r="B321" s="466" t="s">
        <v>1120</v>
      </c>
      <c r="C321" s="339"/>
      <c r="E321" s="341"/>
      <c r="G321" s="341"/>
    </row>
    <row r="322" spans="1:7" ht="20.25" customHeight="1">
      <c r="A322" s="158"/>
      <c r="B322" s="751"/>
      <c r="C322" s="290"/>
      <c r="E322" s="162"/>
    </row>
    <row r="323" spans="1:7" s="327" customFormat="1">
      <c r="A323" s="461"/>
      <c r="B323" s="462" t="s">
        <v>1117</v>
      </c>
      <c r="C323" s="339"/>
      <c r="E323" s="341"/>
      <c r="G323" s="341"/>
    </row>
    <row r="324" spans="1:7" s="286" customFormat="1" ht="15" customHeight="1">
      <c r="A324" s="205"/>
      <c r="B324" s="215" t="s">
        <v>608</v>
      </c>
      <c r="C324" s="352"/>
      <c r="D324" s="353"/>
      <c r="E324" s="352"/>
      <c r="F324" s="353"/>
      <c r="G324" s="355"/>
    </row>
    <row r="325" spans="1:7" s="286" customFormat="1" ht="15" customHeight="1">
      <c r="A325" s="205"/>
      <c r="B325" s="530" t="s">
        <v>609</v>
      </c>
      <c r="C325" s="532"/>
      <c r="D325" s="353"/>
      <c r="E325" s="352"/>
      <c r="F325" s="353"/>
      <c r="G325" s="355"/>
    </row>
    <row r="326" spans="1:7" s="286" customFormat="1" ht="15" customHeight="1">
      <c r="A326" s="205"/>
      <c r="B326" s="531" t="s">
        <v>610</v>
      </c>
      <c r="C326" s="533"/>
      <c r="D326" s="353"/>
      <c r="E326" s="352"/>
      <c r="F326" s="353"/>
      <c r="G326" s="355"/>
    </row>
    <row r="327" spans="1:7" s="286" customFormat="1" ht="15" customHeight="1">
      <c r="A327" s="205"/>
      <c r="B327" s="531" t="s">
        <v>611</v>
      </c>
      <c r="C327" s="533"/>
      <c r="D327" s="353"/>
      <c r="E327" s="352"/>
      <c r="F327" s="353"/>
      <c r="G327" s="355"/>
    </row>
    <row r="328" spans="1:7" s="327" customFormat="1" ht="15" customHeight="1">
      <c r="A328" s="371"/>
      <c r="B328" s="463" t="s">
        <v>28</v>
      </c>
      <c r="C328" s="464">
        <v>1</v>
      </c>
      <c r="D328" s="465" t="s">
        <v>393</v>
      </c>
      <c r="E328" s="534"/>
      <c r="F328" s="465" t="s">
        <v>349</v>
      </c>
      <c r="G328" s="534">
        <f>C328*E328</f>
        <v>0</v>
      </c>
    </row>
    <row r="329" spans="1:7" s="327" customFormat="1" ht="8.1" customHeight="1">
      <c r="A329" s="371"/>
      <c r="B329" s="341"/>
      <c r="C329" s="449"/>
      <c r="D329" s="339"/>
      <c r="E329" s="217"/>
      <c r="F329" s="339"/>
      <c r="G329" s="217"/>
    </row>
    <row r="330" spans="1:7" s="327" customFormat="1">
      <c r="A330" s="461" t="s">
        <v>922</v>
      </c>
      <c r="B330" s="462" t="s">
        <v>923</v>
      </c>
      <c r="C330" s="339"/>
      <c r="E330" s="341"/>
      <c r="G330" s="341"/>
    </row>
    <row r="331" spans="1:7" s="286" customFormat="1" ht="15" customHeight="1">
      <c r="A331" s="205"/>
      <c r="B331" s="215" t="s">
        <v>608</v>
      </c>
      <c r="C331" s="352"/>
      <c r="D331" s="353"/>
      <c r="E331" s="352"/>
      <c r="F331" s="353"/>
      <c r="G331" s="355"/>
    </row>
    <row r="332" spans="1:7" s="286" customFormat="1" ht="15" customHeight="1">
      <c r="A332" s="205"/>
      <c r="B332" s="530" t="s">
        <v>609</v>
      </c>
      <c r="C332" s="532"/>
      <c r="D332" s="353"/>
      <c r="E332" s="352"/>
      <c r="F332" s="353"/>
      <c r="G332" s="355"/>
    </row>
    <row r="333" spans="1:7" s="286" customFormat="1" ht="15" customHeight="1">
      <c r="A333" s="205"/>
      <c r="B333" s="531" t="s">
        <v>610</v>
      </c>
      <c r="C333" s="533"/>
      <c r="D333" s="353"/>
      <c r="E333" s="352"/>
      <c r="F333" s="353"/>
      <c r="G333" s="355"/>
    </row>
    <row r="334" spans="1:7" s="286" customFormat="1" ht="15" customHeight="1">
      <c r="A334" s="205"/>
      <c r="B334" s="531" t="s">
        <v>611</v>
      </c>
      <c r="C334" s="533"/>
      <c r="D334" s="353"/>
      <c r="E334" s="352"/>
      <c r="F334" s="353"/>
      <c r="G334" s="355"/>
    </row>
    <row r="335" spans="1:7" s="327" customFormat="1" ht="15" customHeight="1">
      <c r="A335" s="371"/>
      <c r="B335" s="463" t="s">
        <v>28</v>
      </c>
      <c r="C335" s="464">
        <v>7</v>
      </c>
      <c r="D335" s="465" t="s">
        <v>393</v>
      </c>
      <c r="E335" s="534"/>
      <c r="F335" s="465" t="s">
        <v>349</v>
      </c>
      <c r="G335" s="534">
        <f>C335*E335</f>
        <v>0</v>
      </c>
    </row>
    <row r="336" spans="1:7" s="327" customFormat="1" ht="8.1" customHeight="1">
      <c r="A336" s="371"/>
      <c r="B336" s="341"/>
      <c r="C336" s="449"/>
      <c r="D336" s="339"/>
      <c r="E336" s="217"/>
      <c r="F336" s="339"/>
      <c r="G336" s="217"/>
    </row>
    <row r="337" spans="1:7" s="327" customFormat="1">
      <c r="A337" s="461" t="s">
        <v>924</v>
      </c>
      <c r="B337" s="462" t="s">
        <v>925</v>
      </c>
      <c r="C337" s="339"/>
      <c r="E337" s="341"/>
      <c r="G337" s="341"/>
    </row>
    <row r="338" spans="1:7" s="286" customFormat="1" ht="15" customHeight="1">
      <c r="A338" s="205"/>
      <c r="B338" s="215" t="s">
        <v>608</v>
      </c>
      <c r="C338" s="352"/>
      <c r="D338" s="353"/>
      <c r="E338" s="352"/>
      <c r="F338" s="353"/>
      <c r="G338" s="355"/>
    </row>
    <row r="339" spans="1:7" s="286" customFormat="1" ht="15" customHeight="1">
      <c r="A339" s="205"/>
      <c r="B339" s="530" t="s">
        <v>609</v>
      </c>
      <c r="C339" s="532"/>
      <c r="D339" s="353"/>
      <c r="E339" s="352"/>
      <c r="F339" s="353"/>
      <c r="G339" s="355"/>
    </row>
    <row r="340" spans="1:7" s="286" customFormat="1" ht="15" customHeight="1">
      <c r="A340" s="205"/>
      <c r="B340" s="531" t="s">
        <v>610</v>
      </c>
      <c r="C340" s="533"/>
      <c r="D340" s="353"/>
      <c r="E340" s="352"/>
      <c r="F340" s="353"/>
      <c r="G340" s="355"/>
    </row>
    <row r="341" spans="1:7" s="286" customFormat="1" ht="15" customHeight="1">
      <c r="A341" s="205"/>
      <c r="B341" s="531" t="s">
        <v>611</v>
      </c>
      <c r="C341" s="533"/>
      <c r="D341" s="353"/>
      <c r="E341" s="352"/>
      <c r="F341" s="353"/>
      <c r="G341" s="355"/>
    </row>
    <row r="342" spans="1:7" s="327" customFormat="1" ht="15" customHeight="1">
      <c r="A342" s="371"/>
      <c r="B342" s="463" t="s">
        <v>28</v>
      </c>
      <c r="C342" s="464">
        <v>6</v>
      </c>
      <c r="D342" s="465" t="s">
        <v>393</v>
      </c>
      <c r="E342" s="534"/>
      <c r="F342" s="465" t="s">
        <v>349</v>
      </c>
      <c r="G342" s="534">
        <f>C342*E342</f>
        <v>0</v>
      </c>
    </row>
    <row r="343" spans="1:7" s="327" customFormat="1" ht="8.1" customHeight="1">
      <c r="A343" s="371"/>
      <c r="B343" s="341"/>
      <c r="C343" s="449"/>
      <c r="D343" s="339"/>
      <c r="E343" s="217"/>
      <c r="F343" s="339"/>
      <c r="G343" s="217"/>
    </row>
    <row r="344" spans="1:7" s="327" customFormat="1">
      <c r="A344" s="461" t="s">
        <v>926</v>
      </c>
      <c r="B344" s="462" t="s">
        <v>927</v>
      </c>
      <c r="C344" s="339"/>
      <c r="E344" s="341"/>
      <c r="G344" s="341"/>
    </row>
    <row r="345" spans="1:7" s="286" customFormat="1" ht="15" customHeight="1">
      <c r="A345" s="205"/>
      <c r="B345" s="215" t="s">
        <v>608</v>
      </c>
      <c r="C345" s="352"/>
      <c r="D345" s="353"/>
      <c r="E345" s="352"/>
      <c r="F345" s="353"/>
      <c r="G345" s="355"/>
    </row>
    <row r="346" spans="1:7" s="286" customFormat="1" ht="15" customHeight="1">
      <c r="A346" s="205"/>
      <c r="B346" s="530" t="s">
        <v>609</v>
      </c>
      <c r="C346" s="532"/>
      <c r="D346" s="353"/>
      <c r="E346" s="352"/>
      <c r="F346" s="353"/>
      <c r="G346" s="355"/>
    </row>
    <row r="347" spans="1:7" s="286" customFormat="1" ht="15" customHeight="1">
      <c r="A347" s="205"/>
      <c r="B347" s="531" t="s">
        <v>610</v>
      </c>
      <c r="C347" s="533"/>
      <c r="D347" s="353"/>
      <c r="E347" s="352"/>
      <c r="F347" s="353"/>
      <c r="G347" s="355"/>
    </row>
    <row r="348" spans="1:7" s="286" customFormat="1" ht="15" customHeight="1">
      <c r="A348" s="205"/>
      <c r="B348" s="531" t="s">
        <v>611</v>
      </c>
      <c r="C348" s="533"/>
      <c r="D348" s="353"/>
      <c r="E348" s="352"/>
      <c r="F348" s="353"/>
      <c r="G348" s="355"/>
    </row>
    <row r="349" spans="1:7" s="327" customFormat="1" ht="15" customHeight="1">
      <c r="A349" s="371"/>
      <c r="B349" s="463" t="s">
        <v>28</v>
      </c>
      <c r="C349" s="464">
        <v>4</v>
      </c>
      <c r="D349" s="465" t="s">
        <v>393</v>
      </c>
      <c r="E349" s="534"/>
      <c r="F349" s="465" t="s">
        <v>349</v>
      </c>
      <c r="G349" s="534">
        <f>C349*E349</f>
        <v>0</v>
      </c>
    </row>
    <row r="350" spans="1:7" s="327" customFormat="1" ht="8.1" customHeight="1">
      <c r="A350" s="371"/>
      <c r="B350" s="341"/>
      <c r="C350" s="449"/>
      <c r="D350" s="339"/>
      <c r="E350" s="217"/>
      <c r="F350" s="339"/>
      <c r="G350" s="217"/>
    </row>
    <row r="351" spans="1:7" s="327" customFormat="1" ht="25.5">
      <c r="A351" s="461" t="s">
        <v>928</v>
      </c>
      <c r="B351" s="462" t="s">
        <v>929</v>
      </c>
      <c r="C351" s="339"/>
      <c r="E351" s="341"/>
      <c r="G351" s="341"/>
    </row>
    <row r="352" spans="1:7" s="286" customFormat="1" ht="15" customHeight="1">
      <c r="A352" s="205"/>
      <c r="B352" s="215" t="s">
        <v>608</v>
      </c>
      <c r="C352" s="352"/>
      <c r="D352" s="353"/>
      <c r="E352" s="352"/>
      <c r="F352" s="353"/>
      <c r="G352" s="355"/>
    </row>
    <row r="353" spans="1:7" s="286" customFormat="1" ht="15" customHeight="1">
      <c r="A353" s="205"/>
      <c r="B353" s="530" t="s">
        <v>609</v>
      </c>
      <c r="C353" s="532"/>
      <c r="D353" s="353"/>
      <c r="E353" s="352"/>
      <c r="F353" s="353"/>
      <c r="G353" s="355"/>
    </row>
    <row r="354" spans="1:7" s="286" customFormat="1" ht="15" customHeight="1">
      <c r="A354" s="205"/>
      <c r="B354" s="531" t="s">
        <v>610</v>
      </c>
      <c r="C354" s="533"/>
      <c r="D354" s="353"/>
      <c r="E354" s="352"/>
      <c r="F354" s="353"/>
      <c r="G354" s="355"/>
    </row>
    <row r="355" spans="1:7" s="286" customFormat="1" ht="15" customHeight="1">
      <c r="A355" s="205"/>
      <c r="B355" s="531" t="s">
        <v>611</v>
      </c>
      <c r="C355" s="533"/>
      <c r="D355" s="353"/>
      <c r="E355" s="352"/>
      <c r="F355" s="353"/>
      <c r="G355" s="355"/>
    </row>
    <row r="356" spans="1:7" s="327" customFormat="1" ht="15" customHeight="1">
      <c r="A356" s="371"/>
      <c r="B356" s="463" t="s">
        <v>28</v>
      </c>
      <c r="C356" s="464">
        <v>3</v>
      </c>
      <c r="D356" s="465" t="s">
        <v>393</v>
      </c>
      <c r="E356" s="534"/>
      <c r="F356" s="465" t="s">
        <v>349</v>
      </c>
      <c r="G356" s="534">
        <f>C356*E356</f>
        <v>0</v>
      </c>
    </row>
    <row r="357" spans="1:7" s="327" customFormat="1" ht="8.1" customHeight="1">
      <c r="A357" s="371"/>
      <c r="B357" s="341"/>
      <c r="C357" s="449"/>
      <c r="D357" s="339"/>
      <c r="E357" s="217"/>
      <c r="F357" s="339"/>
      <c r="G357" s="217"/>
    </row>
    <row r="358" spans="1:7" s="327" customFormat="1" ht="25.5">
      <c r="A358" s="461" t="s">
        <v>930</v>
      </c>
      <c r="B358" s="462" t="s">
        <v>931</v>
      </c>
      <c r="C358" s="339"/>
      <c r="E358" s="341"/>
      <c r="G358" s="341"/>
    </row>
    <row r="359" spans="1:7" s="286" customFormat="1" ht="15" customHeight="1">
      <c r="A359" s="205"/>
      <c r="B359" s="215" t="s">
        <v>608</v>
      </c>
      <c r="C359" s="352"/>
      <c r="D359" s="353"/>
      <c r="E359" s="352"/>
      <c r="F359" s="353"/>
      <c r="G359" s="355"/>
    </row>
    <row r="360" spans="1:7" s="286" customFormat="1" ht="15" customHeight="1">
      <c r="A360" s="205"/>
      <c r="B360" s="530" t="s">
        <v>609</v>
      </c>
      <c r="C360" s="532"/>
      <c r="D360" s="353"/>
      <c r="E360" s="352"/>
      <c r="F360" s="353"/>
      <c r="G360" s="355"/>
    </row>
    <row r="361" spans="1:7" s="286" customFormat="1" ht="15" customHeight="1">
      <c r="A361" s="205"/>
      <c r="B361" s="531" t="s">
        <v>610</v>
      </c>
      <c r="C361" s="533"/>
      <c r="D361" s="353"/>
      <c r="E361" s="352"/>
      <c r="F361" s="353"/>
      <c r="G361" s="355"/>
    </row>
    <row r="362" spans="1:7" s="286" customFormat="1" ht="15" customHeight="1">
      <c r="A362" s="205"/>
      <c r="B362" s="531" t="s">
        <v>611</v>
      </c>
      <c r="C362" s="533"/>
      <c r="D362" s="353"/>
      <c r="E362" s="352"/>
      <c r="F362" s="353"/>
      <c r="G362" s="355"/>
    </row>
    <row r="363" spans="1:7" s="327" customFormat="1" ht="15" customHeight="1">
      <c r="A363" s="371"/>
      <c r="B363" s="463" t="s">
        <v>28</v>
      </c>
      <c r="C363" s="464">
        <v>2</v>
      </c>
      <c r="D363" s="465" t="s">
        <v>393</v>
      </c>
      <c r="E363" s="534"/>
      <c r="F363" s="465" t="s">
        <v>349</v>
      </c>
      <c r="G363" s="534">
        <f>C363*E363</f>
        <v>0</v>
      </c>
    </row>
    <row r="364" spans="1:7" s="327" customFormat="1" ht="8.1" customHeight="1">
      <c r="A364" s="371"/>
      <c r="B364" s="341"/>
      <c r="C364" s="449"/>
      <c r="D364" s="339"/>
      <c r="E364" s="217"/>
      <c r="F364" s="339"/>
      <c r="G364" s="217"/>
    </row>
    <row r="365" spans="1:7" s="327" customFormat="1">
      <c r="A365" s="461" t="s">
        <v>932</v>
      </c>
      <c r="B365" s="462" t="s">
        <v>933</v>
      </c>
      <c r="C365" s="339"/>
      <c r="E365" s="341"/>
      <c r="G365" s="341"/>
    </row>
    <row r="366" spans="1:7" s="286" customFormat="1" ht="15" customHeight="1">
      <c r="A366" s="205"/>
      <c r="B366" s="215" t="s">
        <v>608</v>
      </c>
      <c r="C366" s="352"/>
      <c r="D366" s="353"/>
      <c r="E366" s="352"/>
      <c r="F366" s="353"/>
      <c r="G366" s="355"/>
    </row>
    <row r="367" spans="1:7" s="286" customFormat="1" ht="15" customHeight="1">
      <c r="A367" s="205"/>
      <c r="B367" s="530" t="s">
        <v>609</v>
      </c>
      <c r="C367" s="532"/>
      <c r="D367" s="353"/>
      <c r="E367" s="352"/>
      <c r="F367" s="353"/>
      <c r="G367" s="355"/>
    </row>
    <row r="368" spans="1:7" s="286" customFormat="1" ht="15" customHeight="1">
      <c r="A368" s="205"/>
      <c r="B368" s="531" t="s">
        <v>610</v>
      </c>
      <c r="C368" s="533"/>
      <c r="D368" s="353"/>
      <c r="E368" s="352"/>
      <c r="F368" s="353"/>
      <c r="G368" s="355"/>
    </row>
    <row r="369" spans="1:7" s="286" customFormat="1" ht="15" customHeight="1">
      <c r="A369" s="205"/>
      <c r="B369" s="531" t="s">
        <v>611</v>
      </c>
      <c r="C369" s="533"/>
      <c r="D369" s="353"/>
      <c r="E369" s="352"/>
      <c r="F369" s="353"/>
      <c r="G369" s="355"/>
    </row>
    <row r="370" spans="1:7" s="327" customFormat="1" ht="15" customHeight="1">
      <c r="A370" s="371"/>
      <c r="B370" s="463" t="s">
        <v>28</v>
      </c>
      <c r="C370" s="464">
        <v>2</v>
      </c>
      <c r="D370" s="465" t="s">
        <v>393</v>
      </c>
      <c r="E370" s="534"/>
      <c r="F370" s="465" t="s">
        <v>349</v>
      </c>
      <c r="G370" s="534">
        <f>C370*E370</f>
        <v>0</v>
      </c>
    </row>
    <row r="371" spans="1:7" s="327" customFormat="1" ht="8.1" customHeight="1">
      <c r="A371" s="371"/>
      <c r="B371" s="341"/>
      <c r="C371" s="449"/>
      <c r="D371" s="339"/>
      <c r="E371" s="217"/>
      <c r="F371" s="339"/>
      <c r="G371" s="217"/>
    </row>
    <row r="372" spans="1:7" s="327" customFormat="1">
      <c r="A372" s="461" t="s">
        <v>934</v>
      </c>
      <c r="B372" s="462" t="s">
        <v>935</v>
      </c>
      <c r="C372" s="339"/>
      <c r="E372" s="341"/>
      <c r="G372" s="341"/>
    </row>
    <row r="373" spans="1:7" s="286" customFormat="1" ht="15" customHeight="1">
      <c r="A373" s="205"/>
      <c r="B373" s="215" t="s">
        <v>608</v>
      </c>
      <c r="C373" s="352"/>
      <c r="D373" s="353"/>
      <c r="E373" s="352"/>
      <c r="F373" s="353"/>
      <c r="G373" s="355"/>
    </row>
    <row r="374" spans="1:7" s="286" customFormat="1" ht="15" customHeight="1">
      <c r="A374" s="205"/>
      <c r="B374" s="530" t="s">
        <v>609</v>
      </c>
      <c r="C374" s="532"/>
      <c r="D374" s="353"/>
      <c r="E374" s="352"/>
      <c r="F374" s="353"/>
      <c r="G374" s="355"/>
    </row>
    <row r="375" spans="1:7" s="286" customFormat="1" ht="15" customHeight="1">
      <c r="A375" s="205"/>
      <c r="B375" s="531" t="s">
        <v>610</v>
      </c>
      <c r="C375" s="533"/>
      <c r="D375" s="353"/>
      <c r="E375" s="352"/>
      <c r="F375" s="353"/>
      <c r="G375" s="355"/>
    </row>
    <row r="376" spans="1:7" s="286" customFormat="1" ht="15" customHeight="1">
      <c r="A376" s="205"/>
      <c r="B376" s="531" t="s">
        <v>611</v>
      </c>
      <c r="C376" s="533"/>
      <c r="D376" s="353"/>
      <c r="E376" s="352"/>
      <c r="F376" s="353"/>
      <c r="G376" s="355"/>
    </row>
    <row r="377" spans="1:7" s="327" customFormat="1" ht="15" customHeight="1">
      <c r="A377" s="371"/>
      <c r="B377" s="463" t="s">
        <v>28</v>
      </c>
      <c r="C377" s="464">
        <v>1</v>
      </c>
      <c r="D377" s="465" t="s">
        <v>393</v>
      </c>
      <c r="E377" s="534"/>
      <c r="F377" s="465" t="s">
        <v>349</v>
      </c>
      <c r="G377" s="534">
        <f>C377*E377</f>
        <v>0</v>
      </c>
    </row>
    <row r="378" spans="1:7" s="327" customFormat="1" ht="8.1" customHeight="1">
      <c r="A378" s="371"/>
      <c r="B378" s="341"/>
      <c r="C378" s="449"/>
      <c r="D378" s="339"/>
      <c r="E378" s="217"/>
      <c r="F378" s="339"/>
      <c r="G378" s="217"/>
    </row>
    <row r="379" spans="1:7" s="327" customFormat="1">
      <c r="A379" s="461" t="s">
        <v>936</v>
      </c>
      <c r="B379" s="462" t="s">
        <v>937</v>
      </c>
      <c r="C379" s="339"/>
      <c r="E379" s="341"/>
      <c r="G379" s="341"/>
    </row>
    <row r="380" spans="1:7" s="286" customFormat="1" ht="15" customHeight="1">
      <c r="A380" s="205"/>
      <c r="B380" s="215" t="s">
        <v>608</v>
      </c>
      <c r="C380" s="352"/>
      <c r="D380" s="353"/>
      <c r="E380" s="352"/>
      <c r="F380" s="353"/>
      <c r="G380" s="355"/>
    </row>
    <row r="381" spans="1:7" s="286" customFormat="1" ht="15" customHeight="1">
      <c r="A381" s="205"/>
      <c r="B381" s="530" t="s">
        <v>609</v>
      </c>
      <c r="C381" s="532"/>
      <c r="D381" s="353"/>
      <c r="E381" s="352"/>
      <c r="F381" s="353"/>
      <c r="G381" s="355"/>
    </row>
    <row r="382" spans="1:7" s="286" customFormat="1" ht="15" customHeight="1">
      <c r="A382" s="205"/>
      <c r="B382" s="531" t="s">
        <v>610</v>
      </c>
      <c r="C382" s="533"/>
      <c r="D382" s="353"/>
      <c r="E382" s="352"/>
      <c r="F382" s="353"/>
      <c r="G382" s="355"/>
    </row>
    <row r="383" spans="1:7" s="286" customFormat="1" ht="15" customHeight="1">
      <c r="A383" s="205"/>
      <c r="B383" s="531" t="s">
        <v>611</v>
      </c>
      <c r="C383" s="533"/>
      <c r="D383" s="353"/>
      <c r="E383" s="352"/>
      <c r="F383" s="353"/>
      <c r="G383" s="355"/>
    </row>
    <row r="384" spans="1:7" s="327" customFormat="1" ht="15" customHeight="1">
      <c r="A384" s="371"/>
      <c r="B384" s="463" t="s">
        <v>28</v>
      </c>
      <c r="C384" s="464">
        <v>3</v>
      </c>
      <c r="D384" s="465" t="s">
        <v>393</v>
      </c>
      <c r="E384" s="534"/>
      <c r="F384" s="465" t="s">
        <v>349</v>
      </c>
      <c r="G384" s="534">
        <f>C384*E384</f>
        <v>0</v>
      </c>
    </row>
    <row r="385" spans="1:7" s="327" customFormat="1" ht="8.1" customHeight="1">
      <c r="A385" s="371"/>
      <c r="B385" s="341"/>
      <c r="C385" s="449"/>
      <c r="D385" s="339"/>
      <c r="E385" s="217"/>
      <c r="F385" s="339"/>
      <c r="G385" s="217"/>
    </row>
    <row r="386" spans="1:7" s="327" customFormat="1">
      <c r="A386" s="461" t="s">
        <v>938</v>
      </c>
      <c r="B386" s="462" t="s">
        <v>939</v>
      </c>
      <c r="C386" s="339"/>
      <c r="E386" s="341"/>
      <c r="G386" s="341"/>
    </row>
    <row r="387" spans="1:7" s="286" customFormat="1" ht="15" customHeight="1">
      <c r="A387" s="205"/>
      <c r="B387" s="215" t="s">
        <v>608</v>
      </c>
      <c r="C387" s="352"/>
      <c r="D387" s="353"/>
      <c r="E387" s="352"/>
      <c r="F387" s="353"/>
      <c r="G387" s="355"/>
    </row>
    <row r="388" spans="1:7" s="286" customFormat="1" ht="15" customHeight="1">
      <c r="A388" s="205"/>
      <c r="B388" s="530" t="s">
        <v>609</v>
      </c>
      <c r="C388" s="532"/>
      <c r="D388" s="353"/>
      <c r="E388" s="352"/>
      <c r="F388" s="353"/>
      <c r="G388" s="355"/>
    </row>
    <row r="389" spans="1:7" s="286" customFormat="1" ht="15" customHeight="1">
      <c r="A389" s="205"/>
      <c r="B389" s="531" t="s">
        <v>610</v>
      </c>
      <c r="C389" s="533"/>
      <c r="D389" s="353"/>
      <c r="E389" s="352"/>
      <c r="F389" s="353"/>
      <c r="G389" s="355"/>
    </row>
    <row r="390" spans="1:7" s="286" customFormat="1" ht="15" customHeight="1">
      <c r="A390" s="205"/>
      <c r="B390" s="531" t="s">
        <v>611</v>
      </c>
      <c r="C390" s="533"/>
      <c r="D390" s="353"/>
      <c r="E390" s="352"/>
      <c r="F390" s="353"/>
      <c r="G390" s="355"/>
    </row>
    <row r="391" spans="1:7" s="327" customFormat="1" ht="15" customHeight="1">
      <c r="A391" s="371"/>
      <c r="B391" s="463" t="s">
        <v>28</v>
      </c>
      <c r="C391" s="464">
        <v>2</v>
      </c>
      <c r="D391" s="465" t="s">
        <v>393</v>
      </c>
      <c r="E391" s="534"/>
      <c r="F391" s="465" t="s">
        <v>349</v>
      </c>
      <c r="G391" s="534">
        <f>C391*E391</f>
        <v>0</v>
      </c>
    </row>
    <row r="392" spans="1:7" s="327" customFormat="1">
      <c r="A392" s="461"/>
      <c r="B392" s="462"/>
      <c r="C392" s="449"/>
      <c r="E392" s="341"/>
      <c r="G392" s="341"/>
    </row>
    <row r="393" spans="1:7" s="286" customFormat="1">
      <c r="A393" s="205"/>
      <c r="B393" s="215" t="s">
        <v>940</v>
      </c>
      <c r="C393" s="352"/>
      <c r="D393" s="353"/>
      <c r="E393" s="352"/>
      <c r="F393" s="353"/>
      <c r="G393" s="355"/>
    </row>
    <row r="394" spans="1:7" s="327" customFormat="1" ht="25.5">
      <c r="A394" s="461" t="s">
        <v>941</v>
      </c>
      <c r="B394" s="462" t="s">
        <v>1121</v>
      </c>
      <c r="C394" s="339"/>
      <c r="E394" s="341"/>
      <c r="G394" s="341"/>
    </row>
    <row r="395" spans="1:7" ht="20.25" customHeight="1">
      <c r="A395" s="158"/>
      <c r="B395" s="751"/>
      <c r="C395" s="290"/>
      <c r="E395" s="162"/>
    </row>
    <row r="396" spans="1:7" s="327" customFormat="1">
      <c r="A396" s="461"/>
      <c r="B396" s="462" t="s">
        <v>1117</v>
      </c>
      <c r="C396" s="339"/>
      <c r="E396" s="341"/>
      <c r="G396" s="341"/>
    </row>
    <row r="397" spans="1:7" s="286" customFormat="1" ht="15" customHeight="1">
      <c r="A397" s="205"/>
      <c r="B397" s="215" t="s">
        <v>608</v>
      </c>
      <c r="C397" s="352"/>
      <c r="D397" s="353"/>
      <c r="E397" s="352"/>
      <c r="F397" s="353"/>
      <c r="G397" s="355"/>
    </row>
    <row r="398" spans="1:7" s="286" customFormat="1" ht="15" customHeight="1">
      <c r="A398" s="205"/>
      <c r="B398" s="530" t="s">
        <v>609</v>
      </c>
      <c r="C398" s="532"/>
      <c r="D398" s="353"/>
      <c r="E398" s="352"/>
      <c r="F398" s="353"/>
      <c r="G398" s="355"/>
    </row>
    <row r="399" spans="1:7" s="286" customFormat="1" ht="15" customHeight="1">
      <c r="A399" s="205"/>
      <c r="B399" s="531" t="s">
        <v>610</v>
      </c>
      <c r="C399" s="533"/>
      <c r="D399" s="353"/>
      <c r="E399" s="352"/>
      <c r="F399" s="353"/>
      <c r="G399" s="355"/>
    </row>
    <row r="400" spans="1:7" s="286" customFormat="1" ht="15" customHeight="1">
      <c r="A400" s="205"/>
      <c r="B400" s="531" t="s">
        <v>611</v>
      </c>
      <c r="C400" s="533"/>
      <c r="D400" s="353"/>
      <c r="E400" s="352"/>
      <c r="F400" s="353"/>
      <c r="G400" s="355"/>
    </row>
    <row r="401" spans="1:7" s="327" customFormat="1" ht="15" customHeight="1">
      <c r="A401" s="371"/>
      <c r="B401" s="463" t="s">
        <v>28</v>
      </c>
      <c r="C401" s="464">
        <v>1</v>
      </c>
      <c r="D401" s="465" t="s">
        <v>393</v>
      </c>
      <c r="E401" s="534"/>
      <c r="F401" s="465" t="s">
        <v>349</v>
      </c>
      <c r="G401" s="534">
        <f>C401*E401</f>
        <v>0</v>
      </c>
    </row>
    <row r="402" spans="1:7" s="327" customFormat="1" ht="8.1" customHeight="1">
      <c r="A402" s="371"/>
      <c r="B402" s="341"/>
      <c r="C402" s="449"/>
      <c r="D402" s="339"/>
      <c r="E402" s="217"/>
      <c r="F402" s="339"/>
      <c r="G402" s="217"/>
    </row>
    <row r="403" spans="1:7" s="327" customFormat="1" ht="25.5">
      <c r="A403" s="461" t="s">
        <v>942</v>
      </c>
      <c r="B403" s="462" t="s">
        <v>1122</v>
      </c>
      <c r="C403" s="339"/>
      <c r="E403" s="341"/>
      <c r="G403" s="341"/>
    </row>
    <row r="404" spans="1:7" ht="20.25" customHeight="1">
      <c r="A404" s="158"/>
      <c r="B404" s="751"/>
      <c r="C404" s="290"/>
      <c r="E404" s="162"/>
    </row>
    <row r="405" spans="1:7" s="327" customFormat="1">
      <c r="A405" s="461"/>
      <c r="B405" s="462" t="s">
        <v>1117</v>
      </c>
      <c r="C405" s="339"/>
      <c r="E405" s="341"/>
      <c r="G405" s="341"/>
    </row>
    <row r="406" spans="1:7" s="286" customFormat="1" ht="15" customHeight="1">
      <c r="A406" s="205"/>
      <c r="B406" s="215" t="s">
        <v>608</v>
      </c>
      <c r="C406" s="352"/>
      <c r="D406" s="353"/>
      <c r="E406" s="352"/>
      <c r="F406" s="353"/>
      <c r="G406" s="355"/>
    </row>
    <row r="407" spans="1:7" s="286" customFormat="1" ht="15" customHeight="1">
      <c r="A407" s="205"/>
      <c r="B407" s="530" t="s">
        <v>609</v>
      </c>
      <c r="C407" s="532"/>
      <c r="D407" s="353"/>
      <c r="E407" s="352"/>
      <c r="F407" s="353"/>
      <c r="G407" s="355"/>
    </row>
    <row r="408" spans="1:7" s="286" customFormat="1" ht="15" customHeight="1">
      <c r="A408" s="205"/>
      <c r="B408" s="531" t="s">
        <v>610</v>
      </c>
      <c r="C408" s="533"/>
      <c r="D408" s="353"/>
      <c r="E408" s="352"/>
      <c r="F408" s="353"/>
      <c r="G408" s="355"/>
    </row>
    <row r="409" spans="1:7" s="286" customFormat="1" ht="15" customHeight="1">
      <c r="A409" s="205"/>
      <c r="B409" s="531" t="s">
        <v>611</v>
      </c>
      <c r="C409" s="533"/>
      <c r="D409" s="353"/>
      <c r="E409" s="352"/>
      <c r="F409" s="353"/>
      <c r="G409" s="355"/>
    </row>
    <row r="410" spans="1:7" s="327" customFormat="1" ht="15" customHeight="1">
      <c r="A410" s="371"/>
      <c r="B410" s="463" t="s">
        <v>28</v>
      </c>
      <c r="C410" s="464">
        <v>11</v>
      </c>
      <c r="D410" s="465" t="s">
        <v>393</v>
      </c>
      <c r="E410" s="534"/>
      <c r="F410" s="465" t="s">
        <v>349</v>
      </c>
      <c r="G410" s="534">
        <f>C410*E410</f>
        <v>0</v>
      </c>
    </row>
    <row r="411" spans="1:7" s="327" customFormat="1" ht="8.1" customHeight="1">
      <c r="A411" s="371"/>
      <c r="B411" s="341"/>
      <c r="C411" s="449"/>
      <c r="D411" s="339"/>
      <c r="E411" s="217"/>
      <c r="F411" s="339"/>
      <c r="G411" s="217"/>
    </row>
    <row r="412" spans="1:7" s="327" customFormat="1" ht="25.5">
      <c r="A412" s="461" t="s">
        <v>943</v>
      </c>
      <c r="B412" s="462" t="s">
        <v>1123</v>
      </c>
      <c r="C412" s="339"/>
      <c r="E412" s="341"/>
      <c r="G412" s="341"/>
    </row>
    <row r="413" spans="1:7" ht="20.25" customHeight="1">
      <c r="A413" s="158"/>
      <c r="B413" s="751"/>
      <c r="C413" s="290"/>
      <c r="E413" s="162"/>
    </row>
    <row r="414" spans="1:7" s="327" customFormat="1">
      <c r="A414" s="461"/>
      <c r="B414" s="462" t="s">
        <v>1117</v>
      </c>
      <c r="C414" s="339"/>
      <c r="E414" s="341"/>
      <c r="G414" s="341"/>
    </row>
    <row r="415" spans="1:7" s="286" customFormat="1" ht="15" customHeight="1">
      <c r="A415" s="205"/>
      <c r="B415" s="215" t="s">
        <v>608</v>
      </c>
      <c r="C415" s="352"/>
      <c r="D415" s="353"/>
      <c r="E415" s="352"/>
      <c r="F415" s="353"/>
      <c r="G415" s="355"/>
    </row>
    <row r="416" spans="1:7" s="286" customFormat="1" ht="15" customHeight="1">
      <c r="A416" s="205"/>
      <c r="B416" s="530" t="s">
        <v>609</v>
      </c>
      <c r="C416" s="532"/>
      <c r="D416" s="353"/>
      <c r="E416" s="352"/>
      <c r="F416" s="353"/>
      <c r="G416" s="355"/>
    </row>
    <row r="417" spans="1:7" s="286" customFormat="1" ht="15" customHeight="1">
      <c r="A417" s="205"/>
      <c r="B417" s="531" t="s">
        <v>610</v>
      </c>
      <c r="C417" s="533"/>
      <c r="D417" s="353"/>
      <c r="E417" s="352"/>
      <c r="F417" s="353"/>
      <c r="G417" s="355"/>
    </row>
    <row r="418" spans="1:7" s="286" customFormat="1" ht="15" customHeight="1">
      <c r="A418" s="205"/>
      <c r="B418" s="531" t="s">
        <v>611</v>
      </c>
      <c r="C418" s="533"/>
      <c r="D418" s="353"/>
      <c r="E418" s="352"/>
      <c r="F418" s="353"/>
      <c r="G418" s="355"/>
    </row>
    <row r="419" spans="1:7" s="327" customFormat="1" ht="15" customHeight="1">
      <c r="A419" s="371"/>
      <c r="B419" s="463" t="s">
        <v>28</v>
      </c>
      <c r="C419" s="464">
        <v>2</v>
      </c>
      <c r="D419" s="465" t="s">
        <v>393</v>
      </c>
      <c r="E419" s="534"/>
      <c r="F419" s="465" t="s">
        <v>349</v>
      </c>
      <c r="G419" s="534">
        <f>C419*E419</f>
        <v>0</v>
      </c>
    </row>
    <row r="420" spans="1:7" s="327" customFormat="1" ht="15" customHeight="1">
      <c r="A420" s="371"/>
      <c r="B420" s="341"/>
      <c r="C420" s="449"/>
      <c r="D420" s="339"/>
      <c r="E420" s="217"/>
      <c r="F420" s="339"/>
      <c r="G420" s="217"/>
    </row>
    <row r="421" spans="1:7" s="327" customFormat="1" ht="25.5">
      <c r="A421" s="461" t="s">
        <v>944</v>
      </c>
      <c r="B421" s="462" t="s">
        <v>1124</v>
      </c>
      <c r="C421" s="339"/>
      <c r="E421" s="341"/>
      <c r="G421" s="341"/>
    </row>
    <row r="422" spans="1:7" ht="20.25" customHeight="1">
      <c r="A422" s="158"/>
      <c r="B422" s="751"/>
      <c r="C422" s="290"/>
      <c r="E422" s="162"/>
    </row>
    <row r="423" spans="1:7" s="327" customFormat="1">
      <c r="A423" s="461"/>
      <c r="B423" s="462" t="s">
        <v>1117</v>
      </c>
      <c r="C423" s="339"/>
      <c r="E423" s="341"/>
      <c r="G423" s="341"/>
    </row>
    <row r="424" spans="1:7" s="286" customFormat="1" ht="15" customHeight="1">
      <c r="A424" s="205"/>
      <c r="B424" s="215" t="s">
        <v>608</v>
      </c>
      <c r="C424" s="352"/>
      <c r="D424" s="353"/>
      <c r="E424" s="352"/>
      <c r="F424" s="353"/>
      <c r="G424" s="355"/>
    </row>
    <row r="425" spans="1:7" s="286" customFormat="1" ht="15" customHeight="1">
      <c r="A425" s="205"/>
      <c r="B425" s="530" t="s">
        <v>609</v>
      </c>
      <c r="C425" s="532"/>
      <c r="D425" s="353"/>
      <c r="E425" s="352"/>
      <c r="F425" s="353"/>
      <c r="G425" s="355"/>
    </row>
    <row r="426" spans="1:7" s="286" customFormat="1" ht="15" customHeight="1">
      <c r="A426" s="205"/>
      <c r="B426" s="531" t="s">
        <v>610</v>
      </c>
      <c r="C426" s="533"/>
      <c r="D426" s="353"/>
      <c r="E426" s="352"/>
      <c r="F426" s="353"/>
      <c r="G426" s="355"/>
    </row>
    <row r="427" spans="1:7" s="286" customFormat="1" ht="15" customHeight="1">
      <c r="A427" s="205"/>
      <c r="B427" s="531" t="s">
        <v>611</v>
      </c>
      <c r="C427" s="533"/>
      <c r="D427" s="353"/>
      <c r="E427" s="352"/>
      <c r="F427" s="353"/>
      <c r="G427" s="355"/>
    </row>
    <row r="428" spans="1:7" s="327" customFormat="1" ht="15" customHeight="1">
      <c r="A428" s="371"/>
      <c r="B428" s="463" t="s">
        <v>28</v>
      </c>
      <c r="C428" s="464">
        <v>4</v>
      </c>
      <c r="D428" s="465" t="s">
        <v>393</v>
      </c>
      <c r="E428" s="534"/>
      <c r="F428" s="465" t="s">
        <v>349</v>
      </c>
      <c r="G428" s="534">
        <f>C428*E428</f>
        <v>0</v>
      </c>
    </row>
    <row r="429" spans="1:7" s="327" customFormat="1" ht="8.1" customHeight="1">
      <c r="A429" s="371"/>
      <c r="B429" s="341"/>
      <c r="C429" s="449"/>
      <c r="D429" s="339"/>
      <c r="E429" s="217"/>
      <c r="F429" s="339"/>
      <c r="G429" s="217"/>
    </row>
    <row r="430" spans="1:7" s="327" customFormat="1" ht="25.5">
      <c r="A430" s="461" t="s">
        <v>945</v>
      </c>
      <c r="B430" s="462" t="s">
        <v>1125</v>
      </c>
      <c r="C430" s="339"/>
      <c r="E430" s="341"/>
      <c r="G430" s="341"/>
    </row>
    <row r="431" spans="1:7" ht="20.25" customHeight="1">
      <c r="A431" s="158"/>
      <c r="B431" s="751"/>
      <c r="C431" s="290"/>
      <c r="E431" s="162"/>
    </row>
    <row r="432" spans="1:7" s="327" customFormat="1">
      <c r="A432" s="461"/>
      <c r="B432" s="462" t="s">
        <v>1117</v>
      </c>
      <c r="C432" s="339"/>
      <c r="E432" s="341"/>
      <c r="G432" s="341"/>
    </row>
    <row r="433" spans="1:7" s="286" customFormat="1" ht="15" customHeight="1">
      <c r="A433" s="205"/>
      <c r="B433" s="531" t="s">
        <v>610</v>
      </c>
      <c r="C433" s="533"/>
      <c r="D433" s="353"/>
      <c r="E433" s="352"/>
      <c r="F433" s="353"/>
      <c r="G433" s="355"/>
    </row>
    <row r="434" spans="1:7" s="286" customFormat="1" ht="15" customHeight="1">
      <c r="A434" s="205"/>
      <c r="B434" s="531" t="s">
        <v>611</v>
      </c>
      <c r="C434" s="533"/>
      <c r="D434" s="353"/>
      <c r="E434" s="352"/>
      <c r="F434" s="353"/>
      <c r="G434" s="355"/>
    </row>
    <row r="435" spans="1:7" s="327" customFormat="1" ht="15" customHeight="1">
      <c r="A435" s="371"/>
      <c r="B435" s="463" t="s">
        <v>28</v>
      </c>
      <c r="C435" s="464">
        <v>7</v>
      </c>
      <c r="D435" s="465" t="s">
        <v>393</v>
      </c>
      <c r="E435" s="534"/>
      <c r="F435" s="465" t="s">
        <v>349</v>
      </c>
      <c r="G435" s="534">
        <f>C435*E435</f>
        <v>0</v>
      </c>
    </row>
    <row r="436" spans="1:7" s="327" customFormat="1" ht="8.1" customHeight="1">
      <c r="A436" s="371"/>
      <c r="B436" s="341"/>
      <c r="C436" s="449"/>
      <c r="D436" s="339"/>
      <c r="E436" s="217"/>
      <c r="F436" s="339"/>
      <c r="G436" s="217"/>
    </row>
    <row r="437" spans="1:7" s="327" customFormat="1" ht="25.5">
      <c r="A437" s="461" t="s">
        <v>946</v>
      </c>
      <c r="B437" s="462" t="s">
        <v>947</v>
      </c>
      <c r="C437" s="339"/>
      <c r="E437" s="341"/>
      <c r="G437" s="341"/>
    </row>
    <row r="438" spans="1:7" s="286" customFormat="1" ht="15" customHeight="1">
      <c r="A438" s="205"/>
      <c r="B438" s="215" t="s">
        <v>608</v>
      </c>
      <c r="C438" s="352"/>
      <c r="D438" s="353"/>
      <c r="E438" s="352"/>
      <c r="F438" s="353"/>
      <c r="G438" s="355"/>
    </row>
    <row r="439" spans="1:7" s="286" customFormat="1" ht="15" customHeight="1">
      <c r="A439" s="205"/>
      <c r="B439" s="530" t="s">
        <v>609</v>
      </c>
      <c r="C439" s="532"/>
      <c r="D439" s="353"/>
      <c r="E439" s="352"/>
      <c r="F439" s="353"/>
      <c r="G439" s="355"/>
    </row>
    <row r="440" spans="1:7" s="286" customFormat="1" ht="15" customHeight="1">
      <c r="A440" s="205"/>
      <c r="B440" s="531" t="s">
        <v>610</v>
      </c>
      <c r="C440" s="533"/>
      <c r="D440" s="353"/>
      <c r="E440" s="352"/>
      <c r="F440" s="353"/>
      <c r="G440" s="355"/>
    </row>
    <row r="441" spans="1:7" s="286" customFormat="1" ht="15" customHeight="1">
      <c r="A441" s="205"/>
      <c r="B441" s="531" t="s">
        <v>611</v>
      </c>
      <c r="C441" s="533"/>
      <c r="D441" s="353"/>
      <c r="E441" s="352"/>
      <c r="F441" s="353"/>
      <c r="G441" s="355"/>
    </row>
    <row r="442" spans="1:7" s="327" customFormat="1" ht="15" customHeight="1">
      <c r="A442" s="371"/>
      <c r="B442" s="463" t="s">
        <v>28</v>
      </c>
      <c r="C442" s="464">
        <v>1</v>
      </c>
      <c r="D442" s="465" t="s">
        <v>393</v>
      </c>
      <c r="E442" s="534"/>
      <c r="F442" s="465" t="s">
        <v>349</v>
      </c>
      <c r="G442" s="534">
        <f>C442*E442</f>
        <v>0</v>
      </c>
    </row>
    <row r="443" spans="1:7" s="327" customFormat="1" ht="8.1" customHeight="1">
      <c r="A443" s="371"/>
      <c r="B443" s="341"/>
      <c r="C443" s="449"/>
      <c r="D443" s="339"/>
      <c r="E443" s="217"/>
      <c r="F443" s="339"/>
      <c r="G443" s="217"/>
    </row>
    <row r="444" spans="1:7" s="327" customFormat="1" ht="25.5">
      <c r="A444" s="461" t="s">
        <v>948</v>
      </c>
      <c r="B444" s="462" t="s">
        <v>1126</v>
      </c>
      <c r="C444" s="339"/>
      <c r="E444" s="341"/>
      <c r="G444" s="341"/>
    </row>
    <row r="445" spans="1:7" ht="20.25" customHeight="1">
      <c r="A445" s="158"/>
      <c r="B445" s="751"/>
      <c r="C445" s="290"/>
      <c r="E445" s="162"/>
    </row>
    <row r="446" spans="1:7" s="327" customFormat="1">
      <c r="A446" s="461"/>
      <c r="B446" s="462" t="s">
        <v>1117</v>
      </c>
      <c r="C446" s="339"/>
      <c r="E446" s="341"/>
      <c r="G446" s="341"/>
    </row>
    <row r="447" spans="1:7" s="286" customFormat="1" ht="15" customHeight="1">
      <c r="A447" s="205"/>
      <c r="B447" s="215" t="s">
        <v>608</v>
      </c>
      <c r="C447" s="352"/>
      <c r="D447" s="353"/>
      <c r="E447" s="352"/>
      <c r="F447" s="353"/>
      <c r="G447" s="355"/>
    </row>
    <row r="448" spans="1:7" s="286" customFormat="1" ht="15" customHeight="1">
      <c r="A448" s="205"/>
      <c r="B448" s="530" t="s">
        <v>609</v>
      </c>
      <c r="C448" s="532"/>
      <c r="D448" s="353"/>
      <c r="E448" s="352"/>
      <c r="F448" s="353"/>
      <c r="G448" s="355"/>
    </row>
    <row r="449" spans="1:7" s="286" customFormat="1" ht="15" customHeight="1">
      <c r="A449" s="205"/>
      <c r="B449" s="531" t="s">
        <v>610</v>
      </c>
      <c r="C449" s="533"/>
      <c r="D449" s="353"/>
      <c r="E449" s="352"/>
      <c r="F449" s="353"/>
      <c r="G449" s="355"/>
    </row>
    <row r="450" spans="1:7" s="286" customFormat="1" ht="15" customHeight="1">
      <c r="A450" s="205"/>
      <c r="B450" s="531" t="s">
        <v>611</v>
      </c>
      <c r="C450" s="533"/>
      <c r="D450" s="353"/>
      <c r="E450" s="352"/>
      <c r="F450" s="353"/>
      <c r="G450" s="355"/>
    </row>
    <row r="451" spans="1:7" s="327" customFormat="1" ht="15" customHeight="1">
      <c r="A451" s="371"/>
      <c r="B451" s="463" t="s">
        <v>28</v>
      </c>
      <c r="C451" s="464">
        <v>4</v>
      </c>
      <c r="D451" s="465" t="s">
        <v>393</v>
      </c>
      <c r="E451" s="534"/>
      <c r="F451" s="465" t="s">
        <v>349</v>
      </c>
      <c r="G451" s="534">
        <f>C451*E451</f>
        <v>0</v>
      </c>
    </row>
    <row r="452" spans="1:7" s="327" customFormat="1" ht="8.1" customHeight="1">
      <c r="A452" s="371"/>
      <c r="B452" s="341"/>
      <c r="C452" s="449"/>
      <c r="D452" s="339"/>
      <c r="E452" s="217"/>
      <c r="F452" s="339"/>
      <c r="G452" s="217"/>
    </row>
    <row r="453" spans="1:7" s="327" customFormat="1" ht="25.5">
      <c r="A453" s="461" t="s">
        <v>949</v>
      </c>
      <c r="B453" s="462" t="s">
        <v>950</v>
      </c>
      <c r="C453" s="339"/>
      <c r="E453" s="341"/>
      <c r="G453" s="341"/>
    </row>
    <row r="454" spans="1:7" s="286" customFormat="1" ht="15" customHeight="1">
      <c r="A454" s="205"/>
      <c r="B454" s="215" t="s">
        <v>608</v>
      </c>
      <c r="C454" s="352"/>
      <c r="D454" s="353"/>
      <c r="E454" s="352"/>
      <c r="F454" s="353"/>
      <c r="G454" s="355"/>
    </row>
    <row r="455" spans="1:7" s="286" customFormat="1" ht="15" customHeight="1">
      <c r="A455" s="205"/>
      <c r="B455" s="530" t="s">
        <v>609</v>
      </c>
      <c r="C455" s="532"/>
      <c r="D455" s="353"/>
      <c r="E455" s="352"/>
      <c r="F455" s="353"/>
      <c r="G455" s="355"/>
    </row>
    <row r="456" spans="1:7" s="286" customFormat="1" ht="15" customHeight="1">
      <c r="A456" s="205"/>
      <c r="B456" s="531" t="s">
        <v>610</v>
      </c>
      <c r="C456" s="533"/>
      <c r="D456" s="353"/>
      <c r="E456" s="352"/>
      <c r="F456" s="353"/>
      <c r="G456" s="355"/>
    </row>
    <row r="457" spans="1:7" s="286" customFormat="1" ht="15" customHeight="1">
      <c r="A457" s="205"/>
      <c r="B457" s="531" t="s">
        <v>611</v>
      </c>
      <c r="C457" s="533"/>
      <c r="D457" s="353"/>
      <c r="E457" s="352"/>
      <c r="F457" s="353"/>
      <c r="G457" s="355"/>
    </row>
    <row r="458" spans="1:7" s="327" customFormat="1" ht="15" customHeight="1">
      <c r="A458" s="371"/>
      <c r="B458" s="463" t="s">
        <v>28</v>
      </c>
      <c r="C458" s="464">
        <v>1</v>
      </c>
      <c r="D458" s="465" t="s">
        <v>393</v>
      </c>
      <c r="E458" s="534"/>
      <c r="F458" s="465" t="s">
        <v>349</v>
      </c>
      <c r="G458" s="534">
        <f>C458*E458</f>
        <v>0</v>
      </c>
    </row>
    <row r="459" spans="1:7" s="327" customFormat="1" ht="8.1" customHeight="1">
      <c r="A459" s="371"/>
      <c r="B459" s="341"/>
      <c r="C459" s="449"/>
      <c r="D459" s="339"/>
      <c r="E459" s="217"/>
      <c r="F459" s="339"/>
      <c r="G459" s="217"/>
    </row>
    <row r="460" spans="1:7" s="327" customFormat="1" ht="25.5">
      <c r="A460" s="461" t="s">
        <v>951</v>
      </c>
      <c r="B460" s="462" t="s">
        <v>952</v>
      </c>
      <c r="C460" s="339"/>
      <c r="E460" s="341"/>
      <c r="G460" s="341"/>
    </row>
    <row r="461" spans="1:7" s="286" customFormat="1" ht="15" customHeight="1">
      <c r="A461" s="205"/>
      <c r="B461" s="215" t="s">
        <v>608</v>
      </c>
      <c r="C461" s="352"/>
      <c r="D461" s="353"/>
      <c r="E461" s="352"/>
      <c r="F461" s="353"/>
      <c r="G461" s="355"/>
    </row>
    <row r="462" spans="1:7" s="286" customFormat="1" ht="15" customHeight="1">
      <c r="A462" s="205"/>
      <c r="B462" s="530" t="s">
        <v>609</v>
      </c>
      <c r="C462" s="532"/>
      <c r="D462" s="353"/>
      <c r="E462" s="352"/>
      <c r="F462" s="353"/>
      <c r="G462" s="355"/>
    </row>
    <row r="463" spans="1:7" s="286" customFormat="1" ht="15" customHeight="1">
      <c r="A463" s="205"/>
      <c r="B463" s="531" t="s">
        <v>610</v>
      </c>
      <c r="C463" s="533"/>
      <c r="D463" s="353"/>
      <c r="E463" s="352"/>
      <c r="F463" s="353"/>
      <c r="G463" s="355"/>
    </row>
    <row r="464" spans="1:7" s="286" customFormat="1" ht="15" customHeight="1">
      <c r="A464" s="205"/>
      <c r="B464" s="531" t="s">
        <v>611</v>
      </c>
      <c r="C464" s="533"/>
      <c r="D464" s="353"/>
      <c r="E464" s="352"/>
      <c r="F464" s="353"/>
      <c r="G464" s="355"/>
    </row>
    <row r="465" spans="1:7" s="327" customFormat="1" ht="15" customHeight="1">
      <c r="A465" s="371"/>
      <c r="B465" s="463" t="s">
        <v>28</v>
      </c>
      <c r="C465" s="464">
        <v>4</v>
      </c>
      <c r="D465" s="465" t="s">
        <v>393</v>
      </c>
      <c r="E465" s="534"/>
      <c r="F465" s="465" t="s">
        <v>349</v>
      </c>
      <c r="G465" s="534">
        <f>C465*E465</f>
        <v>0</v>
      </c>
    </row>
    <row r="466" spans="1:7" s="327" customFormat="1" ht="8.1" customHeight="1">
      <c r="A466" s="371"/>
      <c r="B466" s="341"/>
      <c r="C466" s="449"/>
      <c r="D466" s="339"/>
      <c r="E466" s="217"/>
      <c r="F466" s="339"/>
      <c r="G466" s="217"/>
    </row>
    <row r="467" spans="1:7" s="327" customFormat="1" ht="25.5">
      <c r="A467" s="461" t="s">
        <v>953</v>
      </c>
      <c r="B467" s="462" t="s">
        <v>954</v>
      </c>
      <c r="C467" s="339"/>
      <c r="E467" s="341"/>
      <c r="G467" s="341"/>
    </row>
    <row r="468" spans="1:7" s="286" customFormat="1" ht="15" customHeight="1">
      <c r="A468" s="205"/>
      <c r="B468" s="215" t="s">
        <v>608</v>
      </c>
      <c r="C468" s="352"/>
      <c r="D468" s="353"/>
      <c r="E468" s="352"/>
      <c r="F468" s="353"/>
      <c r="G468" s="355"/>
    </row>
    <row r="469" spans="1:7" s="286" customFormat="1" ht="15" customHeight="1">
      <c r="A469" s="205"/>
      <c r="B469" s="530" t="s">
        <v>609</v>
      </c>
      <c r="C469" s="532"/>
      <c r="D469" s="353"/>
      <c r="E469" s="352"/>
      <c r="F469" s="353"/>
      <c r="G469" s="355"/>
    </row>
    <row r="470" spans="1:7" s="286" customFormat="1" ht="15" customHeight="1">
      <c r="A470" s="205"/>
      <c r="B470" s="531" t="s">
        <v>610</v>
      </c>
      <c r="C470" s="533"/>
      <c r="D470" s="353"/>
      <c r="E470" s="352"/>
      <c r="F470" s="353"/>
      <c r="G470" s="355"/>
    </row>
    <row r="471" spans="1:7" s="286" customFormat="1" ht="15" customHeight="1">
      <c r="A471" s="205"/>
      <c r="B471" s="531" t="s">
        <v>611</v>
      </c>
      <c r="C471" s="533"/>
      <c r="D471" s="353"/>
      <c r="E471" s="352"/>
      <c r="F471" s="353"/>
      <c r="G471" s="355"/>
    </row>
    <row r="472" spans="1:7" s="327" customFormat="1" ht="15" customHeight="1">
      <c r="A472" s="371"/>
      <c r="B472" s="463" t="s">
        <v>28</v>
      </c>
      <c r="C472" s="464">
        <v>1</v>
      </c>
      <c r="D472" s="465" t="s">
        <v>393</v>
      </c>
      <c r="E472" s="534"/>
      <c r="F472" s="465" t="s">
        <v>349</v>
      </c>
      <c r="G472" s="534">
        <f>C472*E472</f>
        <v>0</v>
      </c>
    </row>
    <row r="473" spans="1:7" s="327" customFormat="1" ht="8.1" customHeight="1">
      <c r="A473" s="371"/>
      <c r="B473" s="341"/>
      <c r="C473" s="449"/>
      <c r="D473" s="339"/>
      <c r="E473" s="217"/>
      <c r="F473" s="339"/>
      <c r="G473" s="217"/>
    </row>
    <row r="474" spans="1:7" s="327" customFormat="1" ht="12" customHeight="1">
      <c r="A474" s="461" t="s">
        <v>955</v>
      </c>
      <c r="B474" s="462" t="s">
        <v>956</v>
      </c>
      <c r="C474" s="339"/>
      <c r="E474" s="341"/>
      <c r="G474" s="341"/>
    </row>
    <row r="475" spans="1:7" s="286" customFormat="1" ht="15" customHeight="1">
      <c r="A475" s="205"/>
      <c r="B475" s="215" t="s">
        <v>608</v>
      </c>
      <c r="C475" s="352"/>
      <c r="D475" s="353"/>
      <c r="E475" s="352"/>
      <c r="F475" s="353"/>
      <c r="G475" s="355"/>
    </row>
    <row r="476" spans="1:7" s="286" customFormat="1" ht="15" customHeight="1">
      <c r="A476" s="205"/>
      <c r="B476" s="530" t="s">
        <v>609</v>
      </c>
      <c r="C476" s="532"/>
      <c r="D476" s="353"/>
      <c r="E476" s="352"/>
      <c r="F476" s="353"/>
      <c r="G476" s="355"/>
    </row>
    <row r="477" spans="1:7" s="286" customFormat="1" ht="15" customHeight="1">
      <c r="A477" s="205"/>
      <c r="B477" s="531" t="s">
        <v>610</v>
      </c>
      <c r="C477" s="533"/>
      <c r="D477" s="353"/>
      <c r="E477" s="352"/>
      <c r="F477" s="353"/>
      <c r="G477" s="355"/>
    </row>
    <row r="478" spans="1:7" s="286" customFormat="1" ht="15" customHeight="1">
      <c r="A478" s="205"/>
      <c r="B478" s="531" t="s">
        <v>611</v>
      </c>
      <c r="C478" s="533"/>
      <c r="D478" s="353"/>
      <c r="E478" s="352"/>
      <c r="F478" s="353"/>
      <c r="G478" s="355"/>
    </row>
    <row r="479" spans="1:7" s="327" customFormat="1" ht="15" customHeight="1">
      <c r="A479" s="371"/>
      <c r="B479" s="463" t="s">
        <v>28</v>
      </c>
      <c r="C479" s="464">
        <v>7</v>
      </c>
      <c r="D479" s="465" t="s">
        <v>393</v>
      </c>
      <c r="E479" s="534"/>
      <c r="F479" s="465" t="s">
        <v>349</v>
      </c>
      <c r="G479" s="534">
        <f>C479*E479</f>
        <v>0</v>
      </c>
    </row>
    <row r="480" spans="1:7" s="327" customFormat="1" ht="8.1" customHeight="1">
      <c r="A480" s="371"/>
      <c r="B480" s="341"/>
      <c r="C480" s="449"/>
      <c r="D480" s="339"/>
      <c r="E480" s="217"/>
      <c r="F480" s="339"/>
      <c r="G480" s="217"/>
    </row>
    <row r="481" spans="1:7" s="327" customFormat="1" ht="25.5">
      <c r="A481" s="461" t="s">
        <v>957</v>
      </c>
      <c r="B481" s="462" t="s">
        <v>1128</v>
      </c>
      <c r="C481" s="339"/>
      <c r="E481" s="341"/>
      <c r="G481" s="341"/>
    </row>
    <row r="482" spans="1:7" ht="20.25" customHeight="1">
      <c r="A482" s="158"/>
      <c r="B482" s="751"/>
      <c r="C482" s="290"/>
      <c r="E482" s="162"/>
    </row>
    <row r="483" spans="1:7" s="327" customFormat="1">
      <c r="A483" s="461"/>
      <c r="B483" s="462" t="s">
        <v>1117</v>
      </c>
      <c r="C483" s="339"/>
      <c r="E483" s="341"/>
      <c r="G483" s="341"/>
    </row>
    <row r="484" spans="1:7" s="286" customFormat="1" ht="15" customHeight="1">
      <c r="A484" s="205"/>
      <c r="B484" s="215" t="s">
        <v>608</v>
      </c>
      <c r="C484" s="352"/>
      <c r="D484" s="353"/>
      <c r="E484" s="352"/>
      <c r="F484" s="353"/>
      <c r="G484" s="355"/>
    </row>
    <row r="485" spans="1:7" s="286" customFormat="1" ht="15" customHeight="1">
      <c r="A485" s="205"/>
      <c r="B485" s="530" t="s">
        <v>609</v>
      </c>
      <c r="C485" s="532"/>
      <c r="D485" s="353"/>
      <c r="E485" s="352"/>
      <c r="F485" s="353"/>
      <c r="G485" s="355"/>
    </row>
    <row r="486" spans="1:7" s="286" customFormat="1" ht="15" customHeight="1">
      <c r="A486" s="205"/>
      <c r="B486" s="531" t="s">
        <v>610</v>
      </c>
      <c r="C486" s="533"/>
      <c r="D486" s="353"/>
      <c r="E486" s="352"/>
      <c r="F486" s="353"/>
      <c r="G486" s="355"/>
    </row>
    <row r="487" spans="1:7" s="286" customFormat="1" ht="15" customHeight="1">
      <c r="A487" s="205"/>
      <c r="B487" s="531" t="s">
        <v>611</v>
      </c>
      <c r="C487" s="533"/>
      <c r="D487" s="353"/>
      <c r="E487" s="352"/>
      <c r="F487" s="353"/>
      <c r="G487" s="355"/>
    </row>
    <row r="488" spans="1:7" s="327" customFormat="1" ht="15" customHeight="1">
      <c r="A488" s="371"/>
      <c r="B488" s="463" t="s">
        <v>28</v>
      </c>
      <c r="C488" s="464">
        <v>16</v>
      </c>
      <c r="D488" s="465" t="s">
        <v>393</v>
      </c>
      <c r="E488" s="534"/>
      <c r="F488" s="465" t="s">
        <v>349</v>
      </c>
      <c r="G488" s="534">
        <f>C488*E488</f>
        <v>0</v>
      </c>
    </row>
    <row r="489" spans="1:7" s="327" customFormat="1" ht="8.1" customHeight="1">
      <c r="A489" s="371"/>
      <c r="B489" s="341"/>
      <c r="C489" s="449"/>
      <c r="D489" s="339"/>
      <c r="E489" s="217"/>
      <c r="F489" s="339"/>
      <c r="G489" s="217"/>
    </row>
    <row r="490" spans="1:7" s="327" customFormat="1" ht="25.5">
      <c r="A490" s="461" t="s">
        <v>958</v>
      </c>
      <c r="B490" s="462" t="s">
        <v>1127</v>
      </c>
      <c r="C490" s="339"/>
      <c r="E490" s="341"/>
      <c r="G490" s="341"/>
    </row>
    <row r="491" spans="1:7" ht="20.25" customHeight="1">
      <c r="A491" s="158"/>
      <c r="B491" s="751"/>
      <c r="C491" s="290"/>
      <c r="E491" s="162"/>
    </row>
    <row r="492" spans="1:7" s="327" customFormat="1">
      <c r="A492" s="461"/>
      <c r="B492" s="462" t="s">
        <v>1117</v>
      </c>
      <c r="C492" s="339"/>
      <c r="E492" s="341"/>
      <c r="G492" s="341"/>
    </row>
    <row r="493" spans="1:7" s="286" customFormat="1" ht="15" customHeight="1">
      <c r="A493" s="205"/>
      <c r="B493" s="215" t="s">
        <v>608</v>
      </c>
      <c r="C493" s="352"/>
      <c r="D493" s="353"/>
      <c r="E493" s="352"/>
      <c r="F493" s="353"/>
      <c r="G493" s="355"/>
    </row>
    <row r="494" spans="1:7" s="286" customFormat="1" ht="15" customHeight="1">
      <c r="A494" s="205"/>
      <c r="B494" s="530" t="s">
        <v>609</v>
      </c>
      <c r="C494" s="532"/>
      <c r="D494" s="353"/>
      <c r="E494" s="352"/>
      <c r="F494" s="353"/>
      <c r="G494" s="355"/>
    </row>
    <row r="495" spans="1:7" s="286" customFormat="1" ht="15" customHeight="1">
      <c r="A495" s="205"/>
      <c r="B495" s="531" t="s">
        <v>610</v>
      </c>
      <c r="C495" s="533"/>
      <c r="D495" s="353"/>
      <c r="E495" s="352"/>
      <c r="F495" s="353"/>
      <c r="G495" s="355"/>
    </row>
    <row r="496" spans="1:7" s="286" customFormat="1" ht="15" customHeight="1">
      <c r="A496" s="205"/>
      <c r="B496" s="531" t="s">
        <v>611</v>
      </c>
      <c r="C496" s="533"/>
      <c r="D496" s="353"/>
      <c r="E496" s="352"/>
      <c r="F496" s="353"/>
      <c r="G496" s="355"/>
    </row>
    <row r="497" spans="1:7" s="327" customFormat="1" ht="15" customHeight="1">
      <c r="A497" s="371"/>
      <c r="B497" s="463" t="s">
        <v>28</v>
      </c>
      <c r="C497" s="464">
        <v>16</v>
      </c>
      <c r="D497" s="465" t="s">
        <v>393</v>
      </c>
      <c r="E497" s="534"/>
      <c r="F497" s="465" t="s">
        <v>349</v>
      </c>
      <c r="G497" s="534">
        <f>C497*E497</f>
        <v>0</v>
      </c>
    </row>
    <row r="498" spans="1:7" s="327" customFormat="1" ht="12" customHeight="1">
      <c r="A498" s="371"/>
      <c r="B498" s="341"/>
      <c r="C498" s="449"/>
      <c r="D498" s="339"/>
      <c r="E498" s="217"/>
      <c r="F498" s="339"/>
      <c r="G498" s="217"/>
    </row>
    <row r="499" spans="1:7" s="327" customFormat="1" ht="15.75" customHeight="1">
      <c r="A499" s="371"/>
      <c r="B499" s="467" t="s">
        <v>959</v>
      </c>
      <c r="C499" s="449"/>
      <c r="D499" s="339"/>
      <c r="E499" s="217"/>
      <c r="F499" s="339"/>
      <c r="G499" s="217"/>
    </row>
    <row r="500" spans="1:7" s="327" customFormat="1" ht="12" customHeight="1">
      <c r="A500" s="461" t="s">
        <v>960</v>
      </c>
      <c r="B500" s="462" t="s">
        <v>961</v>
      </c>
      <c r="C500" s="339"/>
      <c r="E500" s="341"/>
      <c r="G500" s="341"/>
    </row>
    <row r="501" spans="1:7" s="286" customFormat="1" ht="15" customHeight="1">
      <c r="A501" s="205"/>
      <c r="B501" s="215" t="s">
        <v>608</v>
      </c>
      <c r="C501" s="352"/>
      <c r="D501" s="353"/>
      <c r="E501" s="352"/>
      <c r="F501" s="353"/>
      <c r="G501" s="355"/>
    </row>
    <row r="502" spans="1:7" s="286" customFormat="1" ht="15" customHeight="1">
      <c r="A502" s="205"/>
      <c r="B502" s="530" t="s">
        <v>609</v>
      </c>
      <c r="C502" s="532"/>
      <c r="D502" s="353"/>
      <c r="E502" s="352"/>
      <c r="F502" s="353"/>
      <c r="G502" s="355"/>
    </row>
    <row r="503" spans="1:7" s="286" customFormat="1" ht="15" customHeight="1">
      <c r="A503" s="205"/>
      <c r="B503" s="531" t="s">
        <v>610</v>
      </c>
      <c r="C503" s="533"/>
      <c r="D503" s="353"/>
      <c r="E503" s="352"/>
      <c r="F503" s="353"/>
      <c r="G503" s="355"/>
    </row>
    <row r="504" spans="1:7" s="286" customFormat="1" ht="15" customHeight="1">
      <c r="A504" s="205"/>
      <c r="B504" s="531" t="s">
        <v>611</v>
      </c>
      <c r="C504" s="533"/>
      <c r="D504" s="353"/>
      <c r="E504" s="352"/>
      <c r="F504" s="353"/>
      <c r="G504" s="355"/>
    </row>
    <row r="505" spans="1:7" s="327" customFormat="1" ht="15" customHeight="1">
      <c r="A505" s="371"/>
      <c r="B505" s="463" t="s">
        <v>28</v>
      </c>
      <c r="C505" s="464">
        <v>16</v>
      </c>
      <c r="D505" s="465" t="s">
        <v>393</v>
      </c>
      <c r="E505" s="534"/>
      <c r="F505" s="465" t="s">
        <v>349</v>
      </c>
      <c r="G505" s="534">
        <f>C505*E505</f>
        <v>0</v>
      </c>
    </row>
    <row r="506" spans="1:7" s="327" customFormat="1" ht="8.1" customHeight="1">
      <c r="A506" s="371"/>
      <c r="B506" s="341"/>
      <c r="C506" s="449"/>
      <c r="D506" s="339"/>
      <c r="E506" s="217"/>
      <c r="F506" s="339"/>
      <c r="G506" s="217"/>
    </row>
    <row r="507" spans="1:7" s="327" customFormat="1" ht="12" customHeight="1">
      <c r="A507" s="461" t="s">
        <v>962</v>
      </c>
      <c r="B507" s="462" t="s">
        <v>963</v>
      </c>
      <c r="C507" s="339"/>
      <c r="E507" s="341"/>
      <c r="G507" s="341"/>
    </row>
    <row r="508" spans="1:7" s="286" customFormat="1" ht="15" customHeight="1">
      <c r="A508" s="205"/>
      <c r="B508" s="215" t="s">
        <v>608</v>
      </c>
      <c r="C508" s="352"/>
      <c r="D508" s="353"/>
      <c r="E508" s="352"/>
      <c r="F508" s="353"/>
      <c r="G508" s="355"/>
    </row>
    <row r="509" spans="1:7" s="286" customFormat="1" ht="15" customHeight="1">
      <c r="A509" s="205"/>
      <c r="B509" s="530" t="s">
        <v>609</v>
      </c>
      <c r="C509" s="532"/>
      <c r="D509" s="353"/>
      <c r="E509" s="352"/>
      <c r="F509" s="353"/>
      <c r="G509" s="355"/>
    </row>
    <row r="510" spans="1:7" s="286" customFormat="1" ht="15" customHeight="1">
      <c r="A510" s="205"/>
      <c r="B510" s="531" t="s">
        <v>610</v>
      </c>
      <c r="C510" s="533"/>
      <c r="D510" s="353"/>
      <c r="E510" s="352"/>
      <c r="F510" s="353"/>
      <c r="G510" s="355"/>
    </row>
    <row r="511" spans="1:7" s="286" customFormat="1" ht="15" customHeight="1">
      <c r="A511" s="205"/>
      <c r="B511" s="531" t="s">
        <v>611</v>
      </c>
      <c r="C511" s="533"/>
      <c r="D511" s="353"/>
      <c r="E511" s="352"/>
      <c r="F511" s="353"/>
      <c r="G511" s="355"/>
    </row>
    <row r="512" spans="1:7" s="327" customFormat="1" ht="15" customHeight="1">
      <c r="A512" s="371"/>
      <c r="B512" s="463" t="s">
        <v>28</v>
      </c>
      <c r="C512" s="464">
        <v>6</v>
      </c>
      <c r="D512" s="465" t="s">
        <v>393</v>
      </c>
      <c r="E512" s="534"/>
      <c r="F512" s="465" t="s">
        <v>349</v>
      </c>
      <c r="G512" s="534">
        <f>C512*E512</f>
        <v>0</v>
      </c>
    </row>
    <row r="513" spans="1:7" s="327" customFormat="1" ht="12" customHeight="1">
      <c r="A513" s="461" t="s">
        <v>964</v>
      </c>
      <c r="B513" s="462" t="s">
        <v>965</v>
      </c>
      <c r="C513" s="339"/>
      <c r="E513" s="341"/>
      <c r="G513" s="341"/>
    </row>
    <row r="514" spans="1:7" s="286" customFormat="1" ht="15" customHeight="1">
      <c r="A514" s="205"/>
      <c r="B514" s="215" t="s">
        <v>608</v>
      </c>
      <c r="C514" s="352"/>
      <c r="D514" s="353"/>
      <c r="E514" s="352"/>
      <c r="F514" s="353"/>
      <c r="G514" s="355"/>
    </row>
    <row r="515" spans="1:7" s="286" customFormat="1" ht="15" customHeight="1">
      <c r="A515" s="205"/>
      <c r="B515" s="530" t="s">
        <v>609</v>
      </c>
      <c r="C515" s="532"/>
      <c r="D515" s="353"/>
      <c r="E515" s="352"/>
      <c r="F515" s="353"/>
      <c r="G515" s="355"/>
    </row>
    <row r="516" spans="1:7" s="286" customFormat="1" ht="15" customHeight="1">
      <c r="A516" s="205"/>
      <c r="B516" s="531" t="s">
        <v>610</v>
      </c>
      <c r="C516" s="533"/>
      <c r="D516" s="353"/>
      <c r="E516" s="352"/>
      <c r="F516" s="353"/>
      <c r="G516" s="355"/>
    </row>
    <row r="517" spans="1:7" s="286" customFormat="1" ht="15" customHeight="1">
      <c r="A517" s="205"/>
      <c r="B517" s="531" t="s">
        <v>611</v>
      </c>
      <c r="C517" s="533"/>
      <c r="D517" s="353"/>
      <c r="E517" s="352"/>
      <c r="F517" s="353"/>
      <c r="G517" s="355"/>
    </row>
    <row r="518" spans="1:7" s="327" customFormat="1" ht="15" customHeight="1">
      <c r="A518" s="371"/>
      <c r="B518" s="463" t="s">
        <v>28</v>
      </c>
      <c r="C518" s="464">
        <v>4</v>
      </c>
      <c r="D518" s="465" t="s">
        <v>393</v>
      </c>
      <c r="E518" s="534"/>
      <c r="F518" s="465" t="s">
        <v>349</v>
      </c>
      <c r="G518" s="534">
        <f>C518*E518</f>
        <v>0</v>
      </c>
    </row>
    <row r="519" spans="1:7" s="327" customFormat="1" ht="8.1" customHeight="1">
      <c r="A519" s="371"/>
      <c r="B519" s="341"/>
      <c r="C519" s="449"/>
      <c r="D519" s="339"/>
      <c r="E519" s="217"/>
      <c r="F519" s="339"/>
      <c r="G519" s="217"/>
    </row>
    <row r="520" spans="1:7" s="327" customFormat="1" ht="12" customHeight="1">
      <c r="A520" s="461" t="s">
        <v>966</v>
      </c>
      <c r="B520" s="462" t="s">
        <v>967</v>
      </c>
      <c r="C520" s="339"/>
      <c r="E520" s="341"/>
      <c r="G520" s="341"/>
    </row>
    <row r="521" spans="1:7" s="286" customFormat="1" ht="15" customHeight="1">
      <c r="A521" s="205"/>
      <c r="B521" s="215" t="s">
        <v>608</v>
      </c>
      <c r="C521" s="352"/>
      <c r="D521" s="353"/>
      <c r="E521" s="352"/>
      <c r="F521" s="353"/>
      <c r="G521" s="355"/>
    </row>
    <row r="522" spans="1:7" s="286" customFormat="1" ht="15" customHeight="1">
      <c r="A522" s="205"/>
      <c r="B522" s="530" t="s">
        <v>609</v>
      </c>
      <c r="C522" s="532"/>
      <c r="D522" s="353"/>
      <c r="E522" s="352"/>
      <c r="F522" s="353"/>
      <c r="G522" s="355"/>
    </row>
    <row r="523" spans="1:7" s="286" customFormat="1" ht="15" customHeight="1">
      <c r="A523" s="205"/>
      <c r="B523" s="531" t="s">
        <v>610</v>
      </c>
      <c r="C523" s="533"/>
      <c r="D523" s="353"/>
      <c r="E523" s="352"/>
      <c r="F523" s="353"/>
      <c r="G523" s="355"/>
    </row>
    <row r="524" spans="1:7" s="286" customFormat="1" ht="15" customHeight="1">
      <c r="A524" s="205"/>
      <c r="B524" s="531" t="s">
        <v>611</v>
      </c>
      <c r="C524" s="533"/>
      <c r="D524" s="353"/>
      <c r="E524" s="352"/>
      <c r="F524" s="353"/>
      <c r="G524" s="355"/>
    </row>
    <row r="525" spans="1:7" s="327" customFormat="1" ht="15" customHeight="1">
      <c r="A525" s="371"/>
      <c r="B525" s="463" t="s">
        <v>28</v>
      </c>
      <c r="C525" s="464">
        <v>1</v>
      </c>
      <c r="D525" s="465" t="s">
        <v>393</v>
      </c>
      <c r="E525" s="534"/>
      <c r="F525" s="465" t="s">
        <v>349</v>
      </c>
      <c r="G525" s="534">
        <f>C525*E525</f>
        <v>0</v>
      </c>
    </row>
    <row r="526" spans="1:7" s="327" customFormat="1" ht="8.1" customHeight="1">
      <c r="A526" s="371"/>
      <c r="B526" s="341"/>
      <c r="C526" s="449"/>
      <c r="D526" s="339"/>
      <c r="E526" s="217"/>
      <c r="F526" s="339"/>
      <c r="G526" s="217"/>
    </row>
    <row r="527" spans="1:7" s="327" customFormat="1" ht="12" customHeight="1">
      <c r="A527" s="461" t="s">
        <v>968</v>
      </c>
      <c r="B527" s="462" t="s">
        <v>969</v>
      </c>
      <c r="C527" s="339"/>
      <c r="E527" s="341"/>
      <c r="G527" s="341"/>
    </row>
    <row r="528" spans="1:7" s="286" customFormat="1" ht="15" customHeight="1">
      <c r="A528" s="205"/>
      <c r="B528" s="215" t="s">
        <v>608</v>
      </c>
      <c r="C528" s="352"/>
      <c r="D528" s="353"/>
      <c r="E528" s="352"/>
      <c r="F528" s="353"/>
      <c r="G528" s="355"/>
    </row>
    <row r="529" spans="1:7" s="286" customFormat="1" ht="15" customHeight="1">
      <c r="A529" s="205"/>
      <c r="B529" s="530" t="s">
        <v>609</v>
      </c>
      <c r="C529" s="532"/>
      <c r="D529" s="353"/>
      <c r="E529" s="352"/>
      <c r="F529" s="353"/>
      <c r="G529" s="355"/>
    </row>
    <row r="530" spans="1:7" s="286" customFormat="1" ht="15" customHeight="1">
      <c r="A530" s="205"/>
      <c r="B530" s="531" t="s">
        <v>610</v>
      </c>
      <c r="C530" s="533"/>
      <c r="D530" s="353"/>
      <c r="E530" s="352"/>
      <c r="F530" s="353"/>
      <c r="G530" s="355"/>
    </row>
    <row r="531" spans="1:7" s="286" customFormat="1" ht="15" customHeight="1">
      <c r="A531" s="205"/>
      <c r="B531" s="531" t="s">
        <v>611</v>
      </c>
      <c r="C531" s="533"/>
      <c r="D531" s="353"/>
      <c r="E531" s="352"/>
      <c r="F531" s="353"/>
      <c r="G531" s="355"/>
    </row>
    <row r="532" spans="1:7" s="327" customFormat="1" ht="15" customHeight="1">
      <c r="A532" s="371"/>
      <c r="B532" s="463" t="s">
        <v>28</v>
      </c>
      <c r="C532" s="464">
        <v>1</v>
      </c>
      <c r="D532" s="465" t="s">
        <v>393</v>
      </c>
      <c r="E532" s="534"/>
      <c r="F532" s="465" t="s">
        <v>349</v>
      </c>
      <c r="G532" s="534">
        <f>C532*E532</f>
        <v>0</v>
      </c>
    </row>
    <row r="533" spans="1:7" s="327" customFormat="1" ht="8.1" customHeight="1">
      <c r="A533" s="371"/>
      <c r="B533" s="341"/>
      <c r="C533" s="449"/>
      <c r="D533" s="339"/>
      <c r="E533" s="217"/>
      <c r="F533" s="339"/>
      <c r="G533" s="217"/>
    </row>
    <row r="534" spans="1:7" s="327" customFormat="1" ht="12" customHeight="1">
      <c r="A534" s="461" t="s">
        <v>970</v>
      </c>
      <c r="B534" s="462" t="s">
        <v>971</v>
      </c>
      <c r="C534" s="339"/>
      <c r="E534" s="341"/>
      <c r="G534" s="341"/>
    </row>
    <row r="535" spans="1:7" s="286" customFormat="1" ht="15" customHeight="1">
      <c r="A535" s="205"/>
      <c r="B535" s="215" t="s">
        <v>608</v>
      </c>
      <c r="C535" s="352"/>
      <c r="D535" s="353"/>
      <c r="E535" s="352"/>
      <c r="F535" s="353"/>
      <c r="G535" s="355"/>
    </row>
    <row r="536" spans="1:7" s="286" customFormat="1" ht="15" customHeight="1">
      <c r="A536" s="205"/>
      <c r="B536" s="530" t="s">
        <v>609</v>
      </c>
      <c r="C536" s="532"/>
      <c r="D536" s="353"/>
      <c r="E536" s="352"/>
      <c r="F536" s="353"/>
      <c r="G536" s="355"/>
    </row>
    <row r="537" spans="1:7" s="286" customFormat="1" ht="15" customHeight="1">
      <c r="A537" s="205"/>
      <c r="B537" s="531" t="s">
        <v>610</v>
      </c>
      <c r="C537" s="533"/>
      <c r="D537" s="353"/>
      <c r="E537" s="352"/>
      <c r="F537" s="353"/>
      <c r="G537" s="355"/>
    </row>
    <row r="538" spans="1:7" s="286" customFormat="1" ht="15" customHeight="1">
      <c r="A538" s="205"/>
      <c r="B538" s="531" t="s">
        <v>611</v>
      </c>
      <c r="C538" s="533"/>
      <c r="D538" s="353"/>
      <c r="E538" s="352"/>
      <c r="F538" s="353"/>
      <c r="G538" s="355"/>
    </row>
    <row r="539" spans="1:7" s="327" customFormat="1" ht="15" customHeight="1">
      <c r="A539" s="371"/>
      <c r="B539" s="463" t="s">
        <v>28</v>
      </c>
      <c r="C539" s="464">
        <v>1</v>
      </c>
      <c r="D539" s="465" t="s">
        <v>393</v>
      </c>
      <c r="E539" s="534"/>
      <c r="F539" s="465" t="s">
        <v>349</v>
      </c>
      <c r="G539" s="534">
        <f>C539*E539</f>
        <v>0</v>
      </c>
    </row>
    <row r="540" spans="1:7" s="286" customFormat="1">
      <c r="A540" s="205"/>
      <c r="B540" s="163"/>
      <c r="C540" s="249"/>
      <c r="D540" s="160"/>
      <c r="E540" s="161"/>
      <c r="F540" s="160"/>
      <c r="G540" s="217"/>
    </row>
    <row r="541" spans="1:7" ht="38.25">
      <c r="A541" s="205" t="s">
        <v>8</v>
      </c>
      <c r="B541" s="215" t="s">
        <v>972</v>
      </c>
      <c r="D541" s="164"/>
      <c r="E541" s="164"/>
      <c r="F541" s="164"/>
    </row>
    <row r="542" spans="1:7" ht="89.25">
      <c r="B542" s="215" t="s">
        <v>1129</v>
      </c>
      <c r="D542" s="164"/>
      <c r="E542" s="164"/>
      <c r="F542" s="164"/>
    </row>
    <row r="543" spans="1:7" ht="20.25" customHeight="1">
      <c r="A543" s="158"/>
      <c r="B543" s="751"/>
      <c r="C543" s="290"/>
      <c r="E543" s="162"/>
    </row>
    <row r="544" spans="1:7" ht="28.5" customHeight="1">
      <c r="A544" s="252"/>
      <c r="B544" s="218" t="s">
        <v>621</v>
      </c>
      <c r="D544" s="164"/>
      <c r="E544" s="164"/>
      <c r="F544" s="164"/>
    </row>
    <row r="545" spans="1:8" ht="38.25">
      <c r="A545" s="252"/>
      <c r="B545" s="218" t="s">
        <v>622</v>
      </c>
      <c r="D545" s="164"/>
      <c r="E545" s="164"/>
      <c r="F545" s="164"/>
    </row>
    <row r="546" spans="1:8" ht="38.25">
      <c r="B546" s="218" t="s">
        <v>973</v>
      </c>
      <c r="D546" s="164"/>
      <c r="E546" s="164"/>
      <c r="F546" s="164"/>
    </row>
    <row r="547" spans="1:8" ht="38.25">
      <c r="B547" s="218" t="s">
        <v>624</v>
      </c>
      <c r="D547" s="164"/>
      <c r="E547" s="164"/>
      <c r="F547" s="164"/>
    </row>
    <row r="548" spans="1:8">
      <c r="B548" s="159" t="s">
        <v>974</v>
      </c>
      <c r="D548" s="164"/>
      <c r="E548" s="164"/>
      <c r="F548" s="164"/>
    </row>
    <row r="549" spans="1:8" ht="38.25">
      <c r="A549" s="205" t="s">
        <v>543</v>
      </c>
      <c r="B549" s="159" t="s">
        <v>975</v>
      </c>
    </row>
    <row r="550" spans="1:8" s="286" customFormat="1" ht="15" customHeight="1">
      <c r="A550" s="205"/>
      <c r="B550" s="215" t="s">
        <v>608</v>
      </c>
      <c r="C550" s="352"/>
      <c r="D550" s="353"/>
      <c r="E550" s="352"/>
      <c r="F550" s="353"/>
      <c r="G550" s="355"/>
    </row>
    <row r="551" spans="1:8" s="286" customFormat="1" ht="15" customHeight="1">
      <c r="A551" s="205"/>
      <c r="B551" s="530" t="s">
        <v>609</v>
      </c>
      <c r="C551" s="532"/>
      <c r="D551" s="353"/>
      <c r="E551" s="352"/>
      <c r="F551" s="353"/>
      <c r="G551" s="355"/>
    </row>
    <row r="552" spans="1:8" s="286" customFormat="1" ht="15" customHeight="1">
      <c r="A552" s="205"/>
      <c r="B552" s="531" t="s">
        <v>610</v>
      </c>
      <c r="C552" s="533"/>
      <c r="D552" s="353"/>
      <c r="E552" s="352"/>
      <c r="F552" s="353"/>
      <c r="G552" s="355"/>
    </row>
    <row r="553" spans="1:8" s="286" customFormat="1" ht="15" customHeight="1">
      <c r="A553" s="205"/>
      <c r="B553" s="531" t="s">
        <v>611</v>
      </c>
      <c r="C553" s="533"/>
      <c r="D553" s="353"/>
      <c r="E553" s="352"/>
      <c r="F553" s="353"/>
      <c r="G553" s="355"/>
    </row>
    <row r="554" spans="1:8" ht="15" customHeight="1">
      <c r="B554" s="206" t="s">
        <v>28</v>
      </c>
      <c r="C554" s="300">
        <v>10</v>
      </c>
      <c r="D554" s="208" t="s">
        <v>393</v>
      </c>
      <c r="E554" s="529"/>
      <c r="F554" s="208" t="s">
        <v>349</v>
      </c>
      <c r="G554" s="521">
        <f>C554*E554</f>
        <v>0</v>
      </c>
    </row>
    <row r="555" spans="1:8" customFormat="1" ht="26.25" customHeight="1">
      <c r="A555" s="468" t="s">
        <v>10</v>
      </c>
      <c r="B555" s="218" t="s">
        <v>976</v>
      </c>
      <c r="C555" s="469"/>
      <c r="D555" s="160"/>
      <c r="E555" s="164"/>
      <c r="F555" s="164"/>
      <c r="G555" s="470"/>
      <c r="H555" s="470"/>
    </row>
    <row r="556" spans="1:8" customFormat="1" ht="25.5">
      <c r="A556" s="452"/>
      <c r="B556" s="218" t="s">
        <v>977</v>
      </c>
      <c r="C556" s="469"/>
      <c r="D556" s="160"/>
      <c r="E556" s="164"/>
      <c r="F556" s="164"/>
      <c r="G556" s="470"/>
      <c r="H556" s="470"/>
    </row>
    <row r="557" spans="1:8" customFormat="1" ht="38.25">
      <c r="A557" s="452"/>
      <c r="B557" s="215" t="s">
        <v>624</v>
      </c>
      <c r="C557" s="469"/>
      <c r="D557" s="160"/>
      <c r="E557" s="164"/>
      <c r="F557" s="164"/>
      <c r="G557" s="470"/>
      <c r="H557" s="470"/>
    </row>
    <row r="558" spans="1:8" customFormat="1" ht="25.5">
      <c r="A558" s="471"/>
      <c r="B558" s="200" t="s">
        <v>978</v>
      </c>
      <c r="C558" s="469"/>
      <c r="D558" s="472"/>
      <c r="E558" s="473"/>
      <c r="F558" s="473"/>
      <c r="G558" s="470"/>
      <c r="H558" s="470"/>
    </row>
    <row r="559" spans="1:8" customFormat="1">
      <c r="A559" s="452"/>
      <c r="B559" s="218" t="s">
        <v>979</v>
      </c>
      <c r="C559" s="469"/>
      <c r="D559" s="160"/>
      <c r="E559" s="164"/>
      <c r="F559" s="164"/>
      <c r="G559" s="470"/>
      <c r="H559" s="470"/>
    </row>
    <row r="560" spans="1:8" ht="15" customHeight="1">
      <c r="B560" s="206" t="s">
        <v>28</v>
      </c>
      <c r="C560" s="300">
        <v>20</v>
      </c>
      <c r="D560" s="208" t="s">
        <v>393</v>
      </c>
      <c r="E560" s="529"/>
      <c r="F560" s="208" t="s">
        <v>349</v>
      </c>
      <c r="G560" s="521">
        <f>C560*E560</f>
        <v>0</v>
      </c>
    </row>
    <row r="561" spans="1:7" ht="15" customHeight="1">
      <c r="A561" s="158"/>
      <c r="B561" s="185"/>
      <c r="C561" s="221"/>
      <c r="D561" s="162"/>
      <c r="E561" s="211"/>
      <c r="F561" s="162"/>
      <c r="G561" s="222"/>
    </row>
    <row r="562" spans="1:7" ht="15" customHeight="1" thickBot="1">
      <c r="A562" s="158"/>
      <c r="B562" s="163"/>
      <c r="C562" s="216"/>
      <c r="D562" s="160"/>
      <c r="E562" s="211"/>
      <c r="F562" s="160"/>
      <c r="G562" s="212"/>
    </row>
    <row r="563" spans="1:7" ht="15" customHeight="1" thickTop="1">
      <c r="A563" s="158"/>
      <c r="B563" s="230"/>
      <c r="C563" s="231"/>
      <c r="D563" s="232"/>
      <c r="E563" s="233"/>
      <c r="F563" s="232"/>
      <c r="G563" s="234"/>
    </row>
    <row r="564" spans="1:7" ht="15" customHeight="1">
      <c r="A564" s="158"/>
      <c r="B564" s="235"/>
      <c r="C564" s="236"/>
      <c r="D564" s="237"/>
      <c r="E564" s="238"/>
      <c r="F564" s="237"/>
      <c r="G564" s="239"/>
    </row>
    <row r="565" spans="1:7" ht="24.95" customHeight="1">
      <c r="A565" s="158"/>
      <c r="B565" s="240" t="s">
        <v>648</v>
      </c>
      <c r="C565" s="241" t="s">
        <v>143</v>
      </c>
      <c r="D565" s="227" t="s">
        <v>143</v>
      </c>
      <c r="E565" s="242" t="s">
        <v>413</v>
      </c>
      <c r="F565" s="208" t="s">
        <v>349</v>
      </c>
      <c r="G565" s="523">
        <f>SUM(G148:G560)</f>
        <v>0</v>
      </c>
    </row>
    <row r="566" spans="1:7" ht="13.5" thickBot="1">
      <c r="B566" s="474"/>
      <c r="C566" s="245"/>
      <c r="D566" s="347"/>
      <c r="E566" s="458"/>
      <c r="F566" s="347"/>
      <c r="G566" s="349"/>
    </row>
    <row r="567" spans="1:7" s="186" customFormat="1" ht="24.95" customHeight="1" thickTop="1" thickBot="1">
      <c r="A567" s="183" t="s">
        <v>598</v>
      </c>
      <c r="B567" s="707" t="s">
        <v>650</v>
      </c>
      <c r="C567" s="708"/>
      <c r="D567" s="184"/>
      <c r="E567" s="162"/>
      <c r="F567" s="184"/>
      <c r="G567" s="185"/>
    </row>
    <row r="568" spans="1:7" ht="8.25" customHeight="1">
      <c r="A568" s="203"/>
      <c r="B568" s="362"/>
    </row>
    <row r="569" spans="1:7">
      <c r="B569" s="253" t="s">
        <v>383</v>
      </c>
    </row>
    <row r="570" spans="1:7" ht="9.75" customHeight="1">
      <c r="B570" s="253"/>
    </row>
    <row r="571" spans="1:7">
      <c r="B571" s="253" t="s">
        <v>651</v>
      </c>
      <c r="C571" s="284"/>
      <c r="D571" s="285"/>
      <c r="E571" s="284"/>
      <c r="F571" s="285"/>
      <c r="G571" s="363"/>
    </row>
    <row r="572" spans="1:7" ht="51">
      <c r="B572" s="215" t="s">
        <v>980</v>
      </c>
      <c r="C572" s="284"/>
      <c r="D572" s="285"/>
      <c r="E572" s="284"/>
      <c r="F572" s="285"/>
      <c r="G572" s="363"/>
    </row>
    <row r="573" spans="1:7" ht="40.5" customHeight="1">
      <c r="B573" s="215" t="s">
        <v>653</v>
      </c>
      <c r="C573" s="284"/>
      <c r="D573" s="285"/>
      <c r="E573" s="284"/>
      <c r="F573" s="285"/>
      <c r="G573" s="363"/>
    </row>
    <row r="574" spans="1:7" ht="38.25">
      <c r="B574" s="215" t="s">
        <v>981</v>
      </c>
      <c r="C574" s="284"/>
      <c r="D574" s="285"/>
      <c r="E574" s="284"/>
      <c r="F574" s="285"/>
      <c r="G574" s="363"/>
    </row>
    <row r="575" spans="1:7">
      <c r="B575" s="159"/>
    </row>
    <row r="576" spans="1:7" ht="25.5">
      <c r="A576" s="252" t="s">
        <v>4</v>
      </c>
      <c r="B576" s="215" t="s">
        <v>982</v>
      </c>
      <c r="D576" s="164"/>
      <c r="E576" s="164"/>
      <c r="F576" s="164"/>
    </row>
    <row r="577" spans="1:7" ht="38.25">
      <c r="B577" s="215" t="s">
        <v>656</v>
      </c>
      <c r="D577" s="164"/>
      <c r="E577" s="164"/>
      <c r="F577" s="164"/>
    </row>
    <row r="578" spans="1:7" ht="25.5">
      <c r="B578" s="218" t="s">
        <v>983</v>
      </c>
      <c r="D578" s="164"/>
      <c r="E578" s="164"/>
      <c r="F578" s="164"/>
    </row>
    <row r="579" spans="1:7">
      <c r="B579" s="218"/>
      <c r="D579" s="164"/>
      <c r="E579" s="164"/>
      <c r="F579" s="164"/>
    </row>
    <row r="580" spans="1:7">
      <c r="A580" s="205" t="s">
        <v>491</v>
      </c>
      <c r="B580" s="159" t="s">
        <v>658</v>
      </c>
      <c r="D580" s="164"/>
      <c r="E580" s="164"/>
      <c r="F580" s="164"/>
    </row>
    <row r="581" spans="1:7" s="364" customFormat="1" ht="15" customHeight="1">
      <c r="A581" s="205"/>
      <c r="B581" s="206" t="s">
        <v>28</v>
      </c>
      <c r="C581" s="300">
        <v>240</v>
      </c>
      <c r="D581" s="208" t="s">
        <v>393</v>
      </c>
      <c r="E581" s="529"/>
      <c r="F581" s="208" t="s">
        <v>349</v>
      </c>
      <c r="G581" s="521">
        <f>C581*E581</f>
        <v>0</v>
      </c>
    </row>
    <row r="582" spans="1:7">
      <c r="B582" s="218"/>
      <c r="D582" s="164"/>
      <c r="E582" s="164"/>
      <c r="F582" s="164"/>
    </row>
    <row r="583" spans="1:7">
      <c r="A583" s="205" t="s">
        <v>496</v>
      </c>
      <c r="B583" s="159" t="s">
        <v>659</v>
      </c>
      <c r="D583" s="164"/>
      <c r="E583" s="164"/>
      <c r="F583" s="164"/>
    </row>
    <row r="584" spans="1:7" s="364" customFormat="1" ht="15" customHeight="1">
      <c r="A584" s="205"/>
      <c r="B584" s="206" t="s">
        <v>28</v>
      </c>
      <c r="C584" s="300">
        <v>10</v>
      </c>
      <c r="D584" s="208" t="s">
        <v>393</v>
      </c>
      <c r="E584" s="529"/>
      <c r="F584" s="208" t="s">
        <v>349</v>
      </c>
      <c r="G584" s="521">
        <f>C584*E584</f>
        <v>0</v>
      </c>
    </row>
    <row r="585" spans="1:7">
      <c r="B585" s="218"/>
      <c r="D585" s="164"/>
      <c r="E585" s="164"/>
      <c r="F585" s="164"/>
    </row>
    <row r="586" spans="1:7" s="286" customFormat="1">
      <c r="A586" s="205" t="s">
        <v>150</v>
      </c>
      <c r="B586" s="218" t="s">
        <v>984</v>
      </c>
      <c r="C586" s="352"/>
      <c r="D586" s="353"/>
      <c r="E586" s="352"/>
      <c r="F586" s="353"/>
      <c r="G586" s="355"/>
    </row>
    <row r="587" spans="1:7" s="359" customFormat="1" ht="15" customHeight="1">
      <c r="A587" s="158"/>
      <c r="B587" s="206" t="s">
        <v>27</v>
      </c>
      <c r="C587" s="209">
        <f>C148</f>
        <v>972</v>
      </c>
      <c r="D587" s="208" t="s">
        <v>393</v>
      </c>
      <c r="E587" s="529"/>
      <c r="F587" s="208" t="s">
        <v>349</v>
      </c>
      <c r="G587" s="521">
        <f>C587*E587</f>
        <v>0</v>
      </c>
    </row>
    <row r="588" spans="1:7" s="286" customFormat="1">
      <c r="A588" s="205"/>
      <c r="B588" s="163"/>
      <c r="C588" s="249"/>
      <c r="D588" s="160"/>
      <c r="E588" s="161"/>
      <c r="F588" s="160"/>
      <c r="G588" s="217"/>
    </row>
    <row r="589" spans="1:7" s="286" customFormat="1">
      <c r="A589" s="205" t="s">
        <v>614</v>
      </c>
      <c r="B589" s="218" t="s">
        <v>985</v>
      </c>
      <c r="C589" s="352"/>
      <c r="D589" s="353"/>
      <c r="E589" s="352"/>
      <c r="F589" s="353"/>
      <c r="G589" s="355"/>
    </row>
    <row r="590" spans="1:7" s="359" customFormat="1" ht="15" customHeight="1">
      <c r="A590" s="158"/>
      <c r="B590" s="206" t="s">
        <v>27</v>
      </c>
      <c r="C590" s="209">
        <f>C155</f>
        <v>108</v>
      </c>
      <c r="D590" s="208" t="s">
        <v>393</v>
      </c>
      <c r="E590" s="529"/>
      <c r="F590" s="208" t="s">
        <v>349</v>
      </c>
      <c r="G590" s="521">
        <f>C590*E590</f>
        <v>0</v>
      </c>
    </row>
    <row r="591" spans="1:7" s="286" customFormat="1">
      <c r="A591" s="205"/>
      <c r="B591" s="163"/>
      <c r="C591" s="249"/>
      <c r="D591" s="160"/>
      <c r="E591" s="161"/>
      <c r="F591" s="160"/>
      <c r="G591" s="217"/>
    </row>
    <row r="592" spans="1:7" s="286" customFormat="1">
      <c r="A592" s="205" t="s">
        <v>616</v>
      </c>
      <c r="B592" s="218" t="s">
        <v>986</v>
      </c>
      <c r="C592" s="352"/>
      <c r="D592" s="353"/>
      <c r="E592" s="352"/>
      <c r="F592" s="353"/>
      <c r="G592" s="355"/>
    </row>
    <row r="593" spans="1:8" s="359" customFormat="1" ht="15" customHeight="1">
      <c r="A593" s="158"/>
      <c r="B593" s="206" t="s">
        <v>27</v>
      </c>
      <c r="C593" s="209">
        <f>C162</f>
        <v>42</v>
      </c>
      <c r="D593" s="208" t="s">
        <v>393</v>
      </c>
      <c r="E593" s="529"/>
      <c r="F593" s="208" t="s">
        <v>349</v>
      </c>
      <c r="G593" s="521">
        <f>C593*E593</f>
        <v>0</v>
      </c>
    </row>
    <row r="594" spans="1:8">
      <c r="B594" s="218"/>
      <c r="D594" s="164"/>
      <c r="E594" s="164"/>
      <c r="F594" s="164"/>
    </row>
    <row r="595" spans="1:8" customFormat="1" ht="63.75">
      <c r="A595" s="205" t="s">
        <v>5</v>
      </c>
      <c r="B595" s="218" t="s">
        <v>987</v>
      </c>
      <c r="C595" s="160"/>
      <c r="D595" s="164"/>
      <c r="E595" s="163"/>
      <c r="F595" s="164"/>
      <c r="G595" s="163"/>
      <c r="H595" s="475"/>
    </row>
    <row r="596" spans="1:8" customFormat="1" ht="51">
      <c r="A596" s="205"/>
      <c r="B596" s="218" t="s">
        <v>988</v>
      </c>
      <c r="C596" s="160"/>
      <c r="D596" s="164"/>
      <c r="E596" s="163"/>
      <c r="F596" s="164"/>
      <c r="G596" s="163"/>
      <c r="H596" s="475"/>
    </row>
    <row r="597" spans="1:8" s="327" customFormat="1" ht="38.25">
      <c r="A597" s="476"/>
      <c r="B597" s="219" t="s">
        <v>989</v>
      </c>
      <c r="E597" s="341"/>
      <c r="G597" s="341"/>
    </row>
    <row r="598" spans="1:8" customFormat="1" ht="40.5" customHeight="1">
      <c r="A598" s="205"/>
      <c r="B598" s="218" t="s">
        <v>990</v>
      </c>
      <c r="C598" s="160"/>
      <c r="D598" s="164"/>
      <c r="E598" s="163"/>
      <c r="F598" s="164"/>
      <c r="G598" s="163"/>
    </row>
    <row r="599" spans="1:8" customFormat="1" ht="38.25">
      <c r="A599" s="205"/>
      <c r="B599" s="218" t="s">
        <v>674</v>
      </c>
      <c r="C599" s="160"/>
      <c r="D599" s="164"/>
      <c r="E599" s="163"/>
      <c r="F599" s="164"/>
      <c r="G599" s="163"/>
    </row>
    <row r="600" spans="1:8" s="327" customFormat="1" ht="38.25">
      <c r="A600" s="371"/>
      <c r="B600" s="219" t="s">
        <v>991</v>
      </c>
      <c r="E600" s="341"/>
      <c r="G600" s="341"/>
    </row>
    <row r="601" spans="1:8" customFormat="1">
      <c r="A601" s="205"/>
      <c r="B601" s="219" t="s">
        <v>992</v>
      </c>
      <c r="C601" s="160"/>
      <c r="D601" s="164"/>
      <c r="E601" s="163"/>
      <c r="F601" s="164"/>
      <c r="G601" s="163"/>
    </row>
    <row r="602" spans="1:8" customFormat="1">
      <c r="A602" s="452"/>
      <c r="B602" s="159"/>
      <c r="C602" s="160"/>
      <c r="D602" s="161"/>
      <c r="E602" s="163"/>
      <c r="F602" s="161"/>
      <c r="G602" s="163"/>
    </row>
    <row r="603" spans="1:8">
      <c r="A603" s="205" t="s">
        <v>515</v>
      </c>
      <c r="B603" s="327" t="s">
        <v>993</v>
      </c>
      <c r="D603" s="164"/>
      <c r="E603" s="163"/>
      <c r="F603" s="164"/>
    </row>
    <row r="604" spans="1:8" s="477" customFormat="1" ht="15" customHeight="1">
      <c r="A604" s="158"/>
      <c r="B604" s="328" t="s">
        <v>27</v>
      </c>
      <c r="C604" s="209">
        <v>951</v>
      </c>
      <c r="D604" s="208" t="s">
        <v>393</v>
      </c>
      <c r="E604" s="523"/>
      <c r="F604" s="208" t="s">
        <v>349</v>
      </c>
      <c r="G604" s="521">
        <f>C604*E604</f>
        <v>0</v>
      </c>
    </row>
    <row r="605" spans="1:8" customFormat="1" ht="9.75" customHeight="1">
      <c r="A605" s="452"/>
      <c r="B605" s="159"/>
      <c r="C605" s="249"/>
      <c r="D605" s="161"/>
      <c r="E605" s="163"/>
      <c r="F605" s="161"/>
      <c r="G605" s="163"/>
    </row>
    <row r="606" spans="1:8">
      <c r="A606" s="205" t="s">
        <v>522</v>
      </c>
      <c r="B606" s="327" t="s">
        <v>994</v>
      </c>
      <c r="C606" s="352"/>
      <c r="D606" s="164"/>
      <c r="E606" s="163"/>
      <c r="F606" s="164"/>
    </row>
    <row r="607" spans="1:8" s="477" customFormat="1" ht="15" customHeight="1">
      <c r="A607" s="158"/>
      <c r="B607" s="328" t="s">
        <v>27</v>
      </c>
      <c r="C607" s="209">
        <v>102</v>
      </c>
      <c r="D607" s="208" t="s">
        <v>393</v>
      </c>
      <c r="E607" s="523"/>
      <c r="F607" s="208" t="s">
        <v>349</v>
      </c>
      <c r="G607" s="521">
        <f>C607*E607</f>
        <v>0</v>
      </c>
    </row>
    <row r="608" spans="1:8" customFormat="1" ht="9.75" customHeight="1">
      <c r="A608" s="452"/>
      <c r="B608" s="159"/>
      <c r="C608" s="249"/>
      <c r="D608" s="161"/>
      <c r="E608" s="163"/>
      <c r="F608" s="161"/>
      <c r="G608" s="163"/>
    </row>
    <row r="609" spans="1:8">
      <c r="A609" s="205" t="s">
        <v>524</v>
      </c>
      <c r="B609" s="327" t="s">
        <v>995</v>
      </c>
      <c r="C609" s="352"/>
      <c r="D609" s="164"/>
      <c r="E609" s="163"/>
      <c r="F609" s="164"/>
    </row>
    <row r="610" spans="1:8" s="477" customFormat="1" ht="15" customHeight="1">
      <c r="A610" s="158"/>
      <c r="B610" s="328" t="s">
        <v>27</v>
      </c>
      <c r="C610" s="209">
        <f>C162</f>
        <v>42</v>
      </c>
      <c r="D610" s="208" t="s">
        <v>393</v>
      </c>
      <c r="E610" s="523"/>
      <c r="F610" s="208" t="s">
        <v>349</v>
      </c>
      <c r="G610" s="521">
        <f>C610*E610</f>
        <v>0</v>
      </c>
    </row>
    <row r="611" spans="1:8" s="364" customFormat="1" ht="9.75" customHeight="1">
      <c r="A611" s="205"/>
      <c r="B611" s="341"/>
      <c r="C611" s="373"/>
      <c r="D611" s="160"/>
      <c r="E611" s="212"/>
      <c r="F611" s="160"/>
      <c r="G611" s="217"/>
    </row>
    <row r="612" spans="1:8" s="286" customFormat="1">
      <c r="A612" s="205" t="s">
        <v>526</v>
      </c>
      <c r="B612" s="327" t="s">
        <v>996</v>
      </c>
      <c r="C612" s="160"/>
      <c r="D612" s="164"/>
      <c r="E612" s="163"/>
      <c r="F612" s="164"/>
      <c r="G612" s="163"/>
    </row>
    <row r="613" spans="1:8" s="359" customFormat="1" ht="15" customHeight="1">
      <c r="A613" s="158"/>
      <c r="B613" s="328" t="s">
        <v>29</v>
      </c>
      <c r="C613" s="478">
        <v>220</v>
      </c>
      <c r="D613" s="208" t="s">
        <v>393</v>
      </c>
      <c r="E613" s="523"/>
      <c r="F613" s="208" t="s">
        <v>349</v>
      </c>
      <c r="G613" s="521">
        <f>C613*E613</f>
        <v>0</v>
      </c>
    </row>
    <row r="614" spans="1:8" ht="15" customHeight="1">
      <c r="A614" s="275"/>
      <c r="B614" s="163"/>
      <c r="C614" s="290"/>
      <c r="D614" s="160"/>
      <c r="E614" s="212"/>
      <c r="F614" s="160"/>
      <c r="G614" s="212"/>
    </row>
    <row r="615" spans="1:8" s="327" customFormat="1" ht="56.25" customHeight="1">
      <c r="A615" s="205" t="s">
        <v>6</v>
      </c>
      <c r="B615" s="479" t="s">
        <v>997</v>
      </c>
      <c r="C615" s="341"/>
      <c r="E615" s="341"/>
      <c r="G615" s="341"/>
    </row>
    <row r="616" spans="1:8" s="327" customFormat="1" ht="38.25">
      <c r="A616" s="480"/>
      <c r="B616" s="219" t="s">
        <v>998</v>
      </c>
      <c r="C616" s="341"/>
      <c r="E616" s="341"/>
      <c r="G616" s="341"/>
    </row>
    <row r="617" spans="1:8" s="327" customFormat="1" ht="25.5">
      <c r="A617" s="480"/>
      <c r="B617" s="481" t="s">
        <v>999</v>
      </c>
      <c r="C617" s="341"/>
      <c r="E617" s="341"/>
      <c r="G617" s="341"/>
    </row>
    <row r="618" spans="1:8" s="327" customFormat="1" ht="63.75">
      <c r="A618" s="480"/>
      <c r="B618" s="219" t="s">
        <v>1000</v>
      </c>
      <c r="C618" s="341" t="s">
        <v>28</v>
      </c>
      <c r="D618" s="341">
        <v>2</v>
      </c>
      <c r="G618" s="341"/>
    </row>
    <row r="619" spans="1:8" s="327" customFormat="1" ht="38.25">
      <c r="A619" s="480"/>
      <c r="B619" s="219" t="s">
        <v>1001</v>
      </c>
      <c r="C619" s="341" t="s">
        <v>28</v>
      </c>
      <c r="D619" s="341">
        <v>2</v>
      </c>
      <c r="G619" s="341"/>
    </row>
    <row r="620" spans="1:8" s="327" customFormat="1" ht="25.5">
      <c r="A620" s="480"/>
      <c r="B620" s="219" t="s">
        <v>1002</v>
      </c>
      <c r="C620" s="341" t="s">
        <v>402</v>
      </c>
      <c r="D620" s="341">
        <v>1</v>
      </c>
      <c r="G620" s="341"/>
    </row>
    <row r="621" spans="1:8" s="327" customFormat="1">
      <c r="A621" s="480"/>
      <c r="B621" s="219" t="s">
        <v>1003</v>
      </c>
      <c r="C621" s="341" t="s">
        <v>402</v>
      </c>
      <c r="D621" s="341">
        <v>1</v>
      </c>
      <c r="G621" s="341"/>
    </row>
    <row r="622" spans="1:8" s="225" customFormat="1" ht="38.25">
      <c r="A622" s="480"/>
      <c r="B622" s="219" t="s">
        <v>1004</v>
      </c>
      <c r="C622" s="341" t="s">
        <v>402</v>
      </c>
      <c r="D622" s="341">
        <v>1</v>
      </c>
      <c r="F622" s="327"/>
      <c r="G622" s="341"/>
      <c r="H622" s="327"/>
    </row>
    <row r="623" spans="1:8" s="225" customFormat="1" ht="25.5">
      <c r="A623" s="365"/>
      <c r="B623" s="219" t="s">
        <v>1005</v>
      </c>
      <c r="C623" s="341"/>
      <c r="D623" s="327"/>
      <c r="E623" s="341"/>
      <c r="F623" s="327"/>
      <c r="G623" s="341"/>
      <c r="H623" s="327"/>
    </row>
    <row r="624" spans="1:8" s="225" customFormat="1" ht="25.5">
      <c r="A624" s="365"/>
      <c r="B624" s="219" t="s">
        <v>1006</v>
      </c>
      <c r="C624" s="341"/>
      <c r="D624" s="327"/>
      <c r="E624" s="341"/>
      <c r="F624" s="327"/>
      <c r="G624" s="341"/>
      <c r="H624" s="327"/>
    </row>
    <row r="625" spans="1:7" s="327" customFormat="1" ht="25.5">
      <c r="A625" s="365"/>
      <c r="B625" s="219" t="s">
        <v>1007</v>
      </c>
      <c r="C625" s="341"/>
      <c r="E625" s="341"/>
      <c r="G625" s="341"/>
    </row>
    <row r="626" spans="1:7" s="327" customFormat="1" ht="8.25" customHeight="1">
      <c r="A626" s="365"/>
      <c r="B626" s="321"/>
      <c r="C626" s="341"/>
      <c r="E626" s="341"/>
      <c r="G626" s="341"/>
    </row>
    <row r="627" spans="1:7" s="327" customFormat="1">
      <c r="A627" s="482" t="s">
        <v>628</v>
      </c>
      <c r="B627" s="159" t="s">
        <v>1008</v>
      </c>
      <c r="C627" s="483" t="s">
        <v>143</v>
      </c>
      <c r="D627" s="374"/>
      <c r="E627" s="341"/>
      <c r="F627" s="374"/>
      <c r="G627" s="341"/>
    </row>
    <row r="628" spans="1:7" s="332" customFormat="1" ht="15" customHeight="1">
      <c r="A628" s="340"/>
      <c r="B628" s="328" t="s">
        <v>402</v>
      </c>
      <c r="C628" s="478">
        <v>7</v>
      </c>
      <c r="D628" s="331" t="s">
        <v>393</v>
      </c>
      <c r="E628" s="521"/>
      <c r="F628" s="331" t="s">
        <v>349</v>
      </c>
      <c r="G628" s="521">
        <f>C628*E628</f>
        <v>0</v>
      </c>
    </row>
    <row r="629" spans="1:7" s="327" customFormat="1">
      <c r="A629" s="365"/>
      <c r="B629" s="321"/>
      <c r="C629" s="341"/>
      <c r="E629" s="341"/>
      <c r="G629" s="341"/>
    </row>
    <row r="630" spans="1:7" s="327" customFormat="1">
      <c r="A630" s="480" t="s">
        <v>630</v>
      </c>
      <c r="B630" s="159" t="s">
        <v>1009</v>
      </c>
      <c r="C630" s="483" t="s">
        <v>143</v>
      </c>
      <c r="D630" s="374"/>
      <c r="E630" s="341"/>
      <c r="F630" s="374"/>
      <c r="G630" s="341"/>
    </row>
    <row r="631" spans="1:7" s="332" customFormat="1" ht="15" customHeight="1">
      <c r="A631" s="340"/>
      <c r="B631" s="328" t="s">
        <v>402</v>
      </c>
      <c r="C631" s="478">
        <v>3</v>
      </c>
      <c r="D631" s="331" t="s">
        <v>393</v>
      </c>
      <c r="E631" s="521"/>
      <c r="F631" s="331" t="s">
        <v>349</v>
      </c>
      <c r="G631" s="521">
        <f>C631*E631</f>
        <v>0</v>
      </c>
    </row>
    <row r="632" spans="1:7" s="327" customFormat="1" ht="15" customHeight="1">
      <c r="A632" s="365"/>
      <c r="B632" s="341"/>
      <c r="C632" s="449"/>
      <c r="D632" s="339"/>
      <c r="E632" s="217"/>
      <c r="F632" s="339"/>
      <c r="G632" s="217"/>
    </row>
    <row r="633" spans="1:7" ht="25.5">
      <c r="A633" s="205" t="s">
        <v>8</v>
      </c>
      <c r="B633" s="215" t="s">
        <v>1010</v>
      </c>
      <c r="C633" s="162"/>
      <c r="D633" s="164"/>
      <c r="F633" s="164"/>
      <c r="G633" s="162"/>
    </row>
    <row r="634" spans="1:7" ht="51" customHeight="1">
      <c r="B634" s="215" t="s">
        <v>1011</v>
      </c>
      <c r="C634" s="162"/>
      <c r="D634" s="164"/>
      <c r="F634" s="164"/>
      <c r="G634" s="162"/>
    </row>
    <row r="635" spans="1:7" ht="76.5">
      <c r="B635" s="218" t="s">
        <v>1130</v>
      </c>
      <c r="C635" s="162"/>
      <c r="D635" s="164"/>
      <c r="F635" s="164"/>
      <c r="G635" s="162"/>
    </row>
    <row r="636" spans="1:7" ht="20.25" customHeight="1">
      <c r="A636" s="158"/>
      <c r="B636" s="751"/>
      <c r="C636" s="290"/>
      <c r="E636" s="162"/>
    </row>
    <row r="637" spans="1:7" ht="38.25">
      <c r="B637" s="218" t="s">
        <v>1131</v>
      </c>
      <c r="C637" s="162"/>
      <c r="D637" s="164"/>
      <c r="F637" s="164"/>
      <c r="G637" s="162"/>
    </row>
    <row r="638" spans="1:7" ht="20.25" customHeight="1">
      <c r="A638" s="158"/>
      <c r="B638" s="751"/>
      <c r="C638" s="290"/>
      <c r="E638" s="162"/>
    </row>
    <row r="639" spans="1:7" ht="63.75">
      <c r="B639" s="218" t="s">
        <v>1132</v>
      </c>
      <c r="C639" s="162"/>
      <c r="D639" s="164"/>
      <c r="F639" s="164"/>
      <c r="G639" s="162"/>
    </row>
    <row r="640" spans="1:7" ht="20.25" customHeight="1">
      <c r="A640" s="158"/>
      <c r="B640" s="751"/>
      <c r="C640" s="290"/>
      <c r="E640" s="162"/>
    </row>
    <row r="641" spans="1:7" ht="38.25">
      <c r="B641" s="218" t="s">
        <v>1133</v>
      </c>
      <c r="C641" s="162"/>
      <c r="D641" s="164"/>
      <c r="F641" s="164"/>
      <c r="G641" s="162"/>
    </row>
    <row r="642" spans="1:7" ht="38.25">
      <c r="B642" s="218" t="s">
        <v>1012</v>
      </c>
      <c r="C642" s="162"/>
      <c r="D642" s="164"/>
      <c r="F642" s="164"/>
      <c r="G642" s="162"/>
    </row>
    <row r="643" spans="1:7" ht="51">
      <c r="B643" s="215" t="s">
        <v>1013</v>
      </c>
      <c r="C643" s="162"/>
      <c r="D643" s="164"/>
      <c r="F643" s="164"/>
      <c r="G643" s="162"/>
    </row>
    <row r="644" spans="1:7" ht="38.25">
      <c r="B644" s="215" t="s">
        <v>1014</v>
      </c>
      <c r="C644" s="162"/>
      <c r="D644" s="164"/>
      <c r="F644" s="164"/>
      <c r="G644" s="162"/>
    </row>
    <row r="645" spans="1:7" ht="76.5">
      <c r="B645" s="159" t="s">
        <v>1015</v>
      </c>
      <c r="C645" s="162"/>
      <c r="D645" s="164"/>
      <c r="F645" s="164"/>
      <c r="G645" s="162"/>
    </row>
    <row r="646" spans="1:7" ht="114.75">
      <c r="B646" s="159" t="s">
        <v>1016</v>
      </c>
      <c r="C646" s="162"/>
      <c r="D646" s="164"/>
      <c r="F646" s="164"/>
      <c r="G646" s="162"/>
    </row>
    <row r="647" spans="1:7" ht="90.75" customHeight="1">
      <c r="B647" s="218" t="s">
        <v>1134</v>
      </c>
      <c r="C647" s="162"/>
      <c r="D647" s="164"/>
      <c r="F647" s="164"/>
      <c r="G647" s="162"/>
    </row>
    <row r="648" spans="1:7" ht="20.25" customHeight="1">
      <c r="A648" s="158"/>
      <c r="B648" s="751"/>
      <c r="C648" s="290"/>
      <c r="E648" s="162"/>
    </row>
    <row r="649" spans="1:7">
      <c r="B649" s="218" t="s">
        <v>1135</v>
      </c>
      <c r="C649" s="162"/>
      <c r="D649" s="164"/>
      <c r="F649" s="164"/>
      <c r="G649" s="162"/>
    </row>
    <row r="650" spans="1:7" ht="76.5">
      <c r="B650" s="218" t="s">
        <v>1017</v>
      </c>
      <c r="C650" s="162"/>
      <c r="D650" s="164"/>
      <c r="F650" s="164"/>
      <c r="G650" s="162"/>
    </row>
    <row r="651" spans="1:7" ht="76.5">
      <c r="B651" s="218" t="s">
        <v>1018</v>
      </c>
      <c r="C651" s="162"/>
      <c r="D651" s="164"/>
      <c r="F651" s="164"/>
      <c r="G651" s="162"/>
    </row>
    <row r="652" spans="1:7" s="200" customFormat="1" ht="51">
      <c r="A652" s="452"/>
      <c r="B652" s="200" t="s">
        <v>1136</v>
      </c>
      <c r="C652" s="283"/>
      <c r="E652" s="224"/>
      <c r="G652" s="211"/>
    </row>
    <row r="653" spans="1:7" ht="20.25" customHeight="1">
      <c r="A653" s="158"/>
      <c r="B653" s="751"/>
      <c r="C653" s="290"/>
      <c r="E653" s="162"/>
    </row>
    <row r="654" spans="1:7" s="200" customFormat="1" ht="76.5">
      <c r="A654" s="452"/>
      <c r="B654" s="200" t="s">
        <v>1019</v>
      </c>
      <c r="C654" s="283"/>
      <c r="E654" s="224"/>
      <c r="G654" s="211"/>
    </row>
    <row r="655" spans="1:7">
      <c r="B655" s="159" t="s">
        <v>1020</v>
      </c>
      <c r="C655" s="162"/>
      <c r="D655" s="164"/>
      <c r="F655" s="164"/>
      <c r="G655" s="162"/>
    </row>
    <row r="656" spans="1:7" s="382" customFormat="1" ht="38.25">
      <c r="A656" s="484"/>
      <c r="B656" s="218" t="s">
        <v>1021</v>
      </c>
      <c r="C656" s="229"/>
      <c r="E656" s="160"/>
      <c r="G656" s="162"/>
    </row>
    <row r="657" spans="1:7" s="327" customFormat="1" ht="8.25" customHeight="1">
      <c r="A657" s="365"/>
      <c r="B657" s="321"/>
      <c r="C657" s="341"/>
      <c r="E657" s="341"/>
      <c r="G657" s="341"/>
    </row>
    <row r="658" spans="1:7" s="327" customFormat="1">
      <c r="A658" s="485" t="s">
        <v>543</v>
      </c>
      <c r="B658" s="219" t="s">
        <v>1022</v>
      </c>
      <c r="C658" s="486"/>
      <c r="D658" s="487"/>
      <c r="E658" s="486"/>
      <c r="F658" s="487"/>
      <c r="G658" s="486"/>
    </row>
    <row r="659" spans="1:7" s="332" customFormat="1" ht="15" customHeight="1">
      <c r="A659" s="488"/>
      <c r="B659" s="328" t="s">
        <v>27</v>
      </c>
      <c r="C659" s="489">
        <v>951</v>
      </c>
      <c r="D659" s="331" t="s">
        <v>393</v>
      </c>
      <c r="E659" s="521"/>
      <c r="F659" s="331" t="s">
        <v>349</v>
      </c>
      <c r="G659" s="521">
        <f>C659*E659</f>
        <v>0</v>
      </c>
    </row>
    <row r="660" spans="1:7" s="327" customFormat="1" ht="8.25" customHeight="1">
      <c r="A660" s="365"/>
      <c r="B660" s="321"/>
      <c r="C660" s="341"/>
      <c r="E660" s="341"/>
      <c r="G660" s="341"/>
    </row>
    <row r="661" spans="1:7" s="327" customFormat="1">
      <c r="A661" s="485" t="s">
        <v>219</v>
      </c>
      <c r="B661" s="219" t="s">
        <v>1023</v>
      </c>
      <c r="C661" s="486"/>
      <c r="D661" s="487"/>
      <c r="E661" s="486"/>
      <c r="F661" s="487"/>
      <c r="G661" s="486"/>
    </row>
    <row r="662" spans="1:7" s="332" customFormat="1" ht="15" customHeight="1">
      <c r="A662" s="488"/>
      <c r="B662" s="328" t="s">
        <v>27</v>
      </c>
      <c r="C662" s="489">
        <v>102</v>
      </c>
      <c r="D662" s="331" t="s">
        <v>393</v>
      </c>
      <c r="E662" s="521"/>
      <c r="F662" s="331" t="s">
        <v>349</v>
      </c>
      <c r="G662" s="521">
        <f>C662*E662</f>
        <v>0</v>
      </c>
    </row>
    <row r="663" spans="1:7" s="327" customFormat="1">
      <c r="A663" s="365"/>
      <c r="B663" s="341"/>
      <c r="C663" s="373"/>
      <c r="D663" s="339"/>
      <c r="E663" s="217"/>
      <c r="F663" s="339"/>
      <c r="G663" s="217"/>
    </row>
    <row r="664" spans="1:7" s="327" customFormat="1">
      <c r="A664" s="485" t="s">
        <v>553</v>
      </c>
      <c r="B664" s="219" t="s">
        <v>1024</v>
      </c>
      <c r="C664" s="486"/>
      <c r="D664" s="487"/>
      <c r="E664" s="486"/>
      <c r="F664" s="487"/>
      <c r="G664" s="486"/>
    </row>
    <row r="665" spans="1:7" s="332" customFormat="1" ht="15" customHeight="1">
      <c r="A665" s="488"/>
      <c r="B665" s="328" t="s">
        <v>27</v>
      </c>
      <c r="C665" s="489">
        <v>42</v>
      </c>
      <c r="D665" s="331" t="s">
        <v>393</v>
      </c>
      <c r="E665" s="521"/>
      <c r="F665" s="331" t="s">
        <v>349</v>
      </c>
      <c r="G665" s="521">
        <f>C665*E665</f>
        <v>0</v>
      </c>
    </row>
    <row r="666" spans="1:7" s="327" customFormat="1">
      <c r="A666" s="365"/>
      <c r="B666" s="341"/>
      <c r="C666" s="373"/>
      <c r="D666" s="339"/>
      <c r="E666" s="217"/>
      <c r="F666" s="339"/>
      <c r="G666" s="217"/>
    </row>
    <row r="667" spans="1:7" s="327" customFormat="1">
      <c r="A667" s="485" t="s">
        <v>1025</v>
      </c>
      <c r="B667" s="219" t="s">
        <v>1026</v>
      </c>
      <c r="C667" s="486"/>
      <c r="D667" s="487"/>
      <c r="E667" s="486"/>
      <c r="F667" s="487"/>
      <c r="G667" s="486"/>
    </row>
    <row r="668" spans="1:7" s="332" customFormat="1" ht="15" customHeight="1">
      <c r="A668" s="488"/>
      <c r="B668" s="328" t="s">
        <v>27</v>
      </c>
      <c r="C668" s="489">
        <v>2200</v>
      </c>
      <c r="D668" s="331" t="s">
        <v>393</v>
      </c>
      <c r="E668" s="521"/>
      <c r="F668" s="331" t="s">
        <v>349</v>
      </c>
      <c r="G668" s="521">
        <f>C668*E668</f>
        <v>0</v>
      </c>
    </row>
    <row r="669" spans="1:7" s="327" customFormat="1" ht="15" customHeight="1">
      <c r="A669" s="447"/>
      <c r="B669" s="321"/>
      <c r="C669" s="339"/>
      <c r="E669" s="341"/>
      <c r="G669" s="341"/>
    </row>
    <row r="670" spans="1:7" s="327" customFormat="1" ht="27">
      <c r="A670" s="447" t="s">
        <v>10</v>
      </c>
      <c r="B670" s="372" t="s">
        <v>1027</v>
      </c>
      <c r="C670" s="365"/>
      <c r="D670" s="365"/>
      <c r="E670" s="490"/>
      <c r="F670" s="339"/>
      <c r="G670" s="217"/>
    </row>
    <row r="671" spans="1:7" s="327" customFormat="1" ht="79.5" customHeight="1">
      <c r="A671" s="447"/>
      <c r="B671" s="219" t="s">
        <v>1028</v>
      </c>
      <c r="C671" s="365"/>
      <c r="D671" s="365"/>
      <c r="E671" s="490"/>
      <c r="F671" s="339"/>
      <c r="G671" s="217"/>
    </row>
    <row r="672" spans="1:7" s="327" customFormat="1" ht="25.5">
      <c r="A672" s="447"/>
      <c r="B672" s="219" t="s">
        <v>1029</v>
      </c>
      <c r="C672" s="365"/>
      <c r="D672" s="365"/>
      <c r="E672" s="490"/>
      <c r="F672" s="339"/>
      <c r="G672" s="217"/>
    </row>
    <row r="673" spans="1:8" s="327" customFormat="1">
      <c r="A673" s="447"/>
      <c r="B673" s="219" t="s">
        <v>1030</v>
      </c>
      <c r="C673" s="365"/>
      <c r="D673" s="365"/>
      <c r="E673" s="490"/>
      <c r="F673" s="339"/>
      <c r="G673" s="217"/>
    </row>
    <row r="674" spans="1:8" s="327" customFormat="1" ht="8.25" customHeight="1">
      <c r="A674" s="365"/>
      <c r="B674" s="321"/>
      <c r="C674" s="341"/>
      <c r="E674" s="341"/>
      <c r="G674" s="341"/>
    </row>
    <row r="675" spans="1:8" s="327" customFormat="1">
      <c r="A675" s="485" t="s">
        <v>566</v>
      </c>
      <c r="B675" s="219" t="s">
        <v>1022</v>
      </c>
      <c r="C675" s="486"/>
      <c r="D675" s="487"/>
      <c r="E675" s="486"/>
      <c r="F675" s="487"/>
      <c r="G675" s="486"/>
    </row>
    <row r="676" spans="1:8" s="327" customFormat="1" ht="15" customHeight="1">
      <c r="A676" s="447"/>
      <c r="B676" s="463" t="s">
        <v>27</v>
      </c>
      <c r="C676" s="491">
        <v>951</v>
      </c>
      <c r="D676" s="465" t="s">
        <v>393</v>
      </c>
      <c r="E676" s="534"/>
      <c r="F676" s="465" t="s">
        <v>349</v>
      </c>
      <c r="G676" s="534">
        <f>C676*E676</f>
        <v>0</v>
      </c>
    </row>
    <row r="677" spans="1:8" s="327" customFormat="1" ht="8.25" customHeight="1">
      <c r="A677" s="365"/>
      <c r="B677" s="321"/>
      <c r="C677" s="341"/>
      <c r="E677" s="341"/>
      <c r="G677" s="341"/>
    </row>
    <row r="678" spans="1:8" s="332" customFormat="1">
      <c r="A678" s="492" t="s">
        <v>247</v>
      </c>
      <c r="B678" s="493" t="s">
        <v>1023</v>
      </c>
      <c r="C678" s="494"/>
      <c r="D678" s="495"/>
      <c r="E678" s="494"/>
      <c r="F678" s="495"/>
      <c r="G678" s="494"/>
    </row>
    <row r="679" spans="1:8" s="332" customFormat="1" ht="15" customHeight="1">
      <c r="A679" s="488"/>
      <c r="B679" s="328" t="s">
        <v>27</v>
      </c>
      <c r="C679" s="489">
        <v>102</v>
      </c>
      <c r="D679" s="331" t="s">
        <v>393</v>
      </c>
      <c r="E679" s="521"/>
      <c r="F679" s="331" t="s">
        <v>349</v>
      </c>
      <c r="G679" s="521">
        <f>C679*E679</f>
        <v>0</v>
      </c>
    </row>
    <row r="680" spans="1:8" s="332" customFormat="1" ht="8.25" customHeight="1">
      <c r="A680" s="340"/>
      <c r="B680" s="496"/>
      <c r="C680" s="497"/>
      <c r="E680" s="497"/>
      <c r="G680" s="497"/>
    </row>
    <row r="681" spans="1:8" s="332" customFormat="1">
      <c r="A681" s="492" t="s">
        <v>249</v>
      </c>
      <c r="B681" s="493" t="s">
        <v>1024</v>
      </c>
      <c r="C681" s="494"/>
      <c r="D681" s="495"/>
      <c r="E681" s="494"/>
      <c r="F681" s="495"/>
      <c r="G681" s="494"/>
    </row>
    <row r="682" spans="1:8" s="332" customFormat="1" ht="15" customHeight="1">
      <c r="A682" s="488"/>
      <c r="B682" s="328" t="s">
        <v>27</v>
      </c>
      <c r="C682" s="489">
        <f>C162</f>
        <v>42</v>
      </c>
      <c r="D682" s="331" t="s">
        <v>393</v>
      </c>
      <c r="E682" s="521"/>
      <c r="F682" s="331" t="s">
        <v>349</v>
      </c>
      <c r="G682" s="521">
        <f>C682*E682</f>
        <v>0</v>
      </c>
    </row>
    <row r="683" spans="1:8" s="332" customFormat="1" ht="8.25" customHeight="1">
      <c r="A683" s="340"/>
      <c r="B683" s="496"/>
      <c r="C683" s="497"/>
      <c r="E683" s="497"/>
      <c r="G683" s="497"/>
    </row>
    <row r="684" spans="1:8" s="332" customFormat="1">
      <c r="A684" s="492" t="s">
        <v>251</v>
      </c>
      <c r="B684" s="493" t="s">
        <v>1026</v>
      </c>
      <c r="C684" s="494"/>
      <c r="D684" s="495"/>
      <c r="E684" s="494"/>
      <c r="F684" s="495"/>
      <c r="G684" s="494"/>
    </row>
    <row r="685" spans="1:8" s="332" customFormat="1" ht="15" customHeight="1">
      <c r="A685" s="488"/>
      <c r="B685" s="328" t="s">
        <v>27</v>
      </c>
      <c r="C685" s="489">
        <v>2200</v>
      </c>
      <c r="D685" s="331" t="s">
        <v>393</v>
      </c>
      <c r="E685" s="521"/>
      <c r="F685" s="331" t="s">
        <v>349</v>
      </c>
      <c r="G685" s="521">
        <f>C685*E685</f>
        <v>0</v>
      </c>
    </row>
    <row r="686" spans="1:8" ht="15" customHeight="1">
      <c r="A686" s="388"/>
      <c r="B686" s="163"/>
      <c r="C686" s="290"/>
      <c r="D686" s="160"/>
      <c r="E686" s="161"/>
      <c r="F686" s="160"/>
      <c r="G686" s="498"/>
      <c r="H686" s="161"/>
    </row>
    <row r="687" spans="1:8">
      <c r="A687" s="388" t="s">
        <v>13</v>
      </c>
      <c r="B687" s="215" t="s">
        <v>1031</v>
      </c>
      <c r="C687" s="166"/>
    </row>
    <row r="688" spans="1:8" ht="51.75" customHeight="1">
      <c r="A688" s="388"/>
      <c r="B688" s="218" t="s">
        <v>1032</v>
      </c>
      <c r="C688" s="166"/>
    </row>
    <row r="689" spans="1:7" ht="38.25">
      <c r="A689" s="388"/>
      <c r="B689" s="215" t="s">
        <v>1033</v>
      </c>
      <c r="C689" s="166"/>
    </row>
    <row r="690" spans="1:7" s="281" customFormat="1">
      <c r="A690" s="499"/>
      <c r="B690" s="204" t="s">
        <v>1034</v>
      </c>
      <c r="D690" s="500"/>
      <c r="F690" s="500"/>
      <c r="G690" s="501"/>
    </row>
    <row r="691" spans="1:7" s="281" customFormat="1">
      <c r="A691" s="499"/>
      <c r="B691" s="204"/>
      <c r="D691" s="500"/>
      <c r="F691" s="500"/>
      <c r="G691" s="501"/>
    </row>
    <row r="692" spans="1:7" s="286" customFormat="1">
      <c r="A692" s="388" t="s">
        <v>644</v>
      </c>
      <c r="B692" s="218" t="s">
        <v>1035</v>
      </c>
      <c r="C692" s="352"/>
      <c r="D692" s="353"/>
      <c r="E692" s="352"/>
      <c r="F692" s="353"/>
      <c r="G692" s="355"/>
    </row>
    <row r="693" spans="1:7" s="359" customFormat="1" ht="15" customHeight="1">
      <c r="A693" s="448"/>
      <c r="B693" s="502" t="s">
        <v>402</v>
      </c>
      <c r="C693" s="300">
        <v>11</v>
      </c>
      <c r="D693" s="208" t="s">
        <v>393</v>
      </c>
      <c r="E693" s="529"/>
      <c r="F693" s="208" t="s">
        <v>349</v>
      </c>
      <c r="G693" s="523">
        <f>C693*E693</f>
        <v>0</v>
      </c>
    </row>
    <row r="694" spans="1:7" s="281" customFormat="1">
      <c r="A694" s="499"/>
      <c r="B694" s="204"/>
      <c r="D694" s="500"/>
      <c r="F694" s="500"/>
      <c r="G694" s="501"/>
    </row>
    <row r="695" spans="1:7" s="286" customFormat="1">
      <c r="A695" s="388" t="s">
        <v>646</v>
      </c>
      <c r="B695" s="218" t="s">
        <v>1036</v>
      </c>
      <c r="C695" s="352"/>
      <c r="D695" s="353"/>
      <c r="E695" s="352"/>
      <c r="F695" s="353"/>
      <c r="G695" s="355"/>
    </row>
    <row r="696" spans="1:7" s="359" customFormat="1" ht="15" customHeight="1">
      <c r="A696" s="448"/>
      <c r="B696" s="502" t="s">
        <v>402</v>
      </c>
      <c r="C696" s="300">
        <v>6</v>
      </c>
      <c r="D696" s="208" t="s">
        <v>393</v>
      </c>
      <c r="E696" s="529"/>
      <c r="F696" s="208" t="s">
        <v>349</v>
      </c>
      <c r="G696" s="523">
        <f>C696*E696</f>
        <v>0</v>
      </c>
    </row>
    <row r="697" spans="1:7" s="281" customFormat="1">
      <c r="A697" s="499"/>
      <c r="B697" s="204"/>
      <c r="D697" s="500"/>
      <c r="F697" s="500"/>
      <c r="G697" s="501"/>
    </row>
    <row r="698" spans="1:7" s="286" customFormat="1">
      <c r="A698" s="388" t="s">
        <v>1037</v>
      </c>
      <c r="B698" s="218" t="s">
        <v>1038</v>
      </c>
      <c r="C698" s="352"/>
      <c r="D698" s="353"/>
      <c r="E698" s="352"/>
      <c r="F698" s="353"/>
      <c r="G698" s="355"/>
    </row>
    <row r="699" spans="1:7" s="359" customFormat="1" ht="15" customHeight="1">
      <c r="A699" s="448"/>
      <c r="B699" s="502" t="s">
        <v>402</v>
      </c>
      <c r="C699" s="300">
        <v>1</v>
      </c>
      <c r="D699" s="208" t="s">
        <v>393</v>
      </c>
      <c r="E699" s="529"/>
      <c r="F699" s="208" t="s">
        <v>349</v>
      </c>
      <c r="G699" s="523">
        <f>C699*E699</f>
        <v>0</v>
      </c>
    </row>
    <row r="700" spans="1:7" s="281" customFormat="1">
      <c r="A700" s="499"/>
      <c r="B700" s="204"/>
      <c r="D700" s="500"/>
      <c r="F700" s="500"/>
      <c r="G700" s="501"/>
    </row>
    <row r="701" spans="1:7" s="286" customFormat="1">
      <c r="A701" s="388" t="s">
        <v>284</v>
      </c>
      <c r="B701" s="218" t="s">
        <v>1039</v>
      </c>
      <c r="C701" s="352"/>
      <c r="D701" s="353"/>
      <c r="E701" s="352"/>
      <c r="F701" s="353"/>
      <c r="G701" s="355"/>
    </row>
    <row r="702" spans="1:7" s="359" customFormat="1" ht="15" customHeight="1">
      <c r="A702" s="448"/>
      <c r="B702" s="502" t="s">
        <v>402</v>
      </c>
      <c r="C702" s="300">
        <v>7</v>
      </c>
      <c r="D702" s="208" t="s">
        <v>393</v>
      </c>
      <c r="E702" s="529"/>
      <c r="F702" s="208" t="s">
        <v>349</v>
      </c>
      <c r="G702" s="523">
        <f>C702*E702</f>
        <v>0</v>
      </c>
    </row>
    <row r="703" spans="1:7" s="286" customFormat="1">
      <c r="A703" s="388"/>
      <c r="B703" s="453"/>
      <c r="C703" s="290"/>
      <c r="D703" s="160"/>
      <c r="E703" s="161"/>
      <c r="F703" s="160"/>
      <c r="G703" s="212"/>
    </row>
    <row r="704" spans="1:7" ht="191.25">
      <c r="A704" s="388" t="s">
        <v>14</v>
      </c>
      <c r="B704" s="218" t="s">
        <v>1040</v>
      </c>
      <c r="C704" s="166"/>
    </row>
    <row r="705" spans="1:7" s="281" customFormat="1" ht="25.5">
      <c r="A705" s="499"/>
      <c r="B705" s="204" t="s">
        <v>1041</v>
      </c>
      <c r="D705" s="500"/>
      <c r="F705" s="500"/>
      <c r="G705" s="501"/>
    </row>
    <row r="706" spans="1:7" s="359" customFormat="1" ht="15" customHeight="1">
      <c r="A706" s="448"/>
      <c r="B706" s="502" t="s">
        <v>402</v>
      </c>
      <c r="C706" s="300">
        <v>7</v>
      </c>
      <c r="D706" s="208" t="s">
        <v>393</v>
      </c>
      <c r="E706" s="529"/>
      <c r="F706" s="208" t="s">
        <v>349</v>
      </c>
      <c r="G706" s="523">
        <f>C706*E706</f>
        <v>0</v>
      </c>
    </row>
    <row r="707" spans="1:7" ht="15" customHeight="1">
      <c r="A707" s="158"/>
      <c r="B707" s="185"/>
      <c r="C707" s="221"/>
      <c r="D707" s="162"/>
      <c r="E707" s="211"/>
      <c r="F707" s="162"/>
      <c r="G707" s="222"/>
    </row>
    <row r="708" spans="1:7" ht="15" customHeight="1" thickBot="1">
      <c r="A708" s="158"/>
      <c r="B708" s="163"/>
      <c r="C708" s="216"/>
      <c r="D708" s="160"/>
      <c r="E708" s="211"/>
      <c r="F708" s="160"/>
      <c r="G708" s="212"/>
    </row>
    <row r="709" spans="1:7" ht="15" customHeight="1" thickTop="1">
      <c r="A709" s="158"/>
      <c r="B709" s="230"/>
      <c r="C709" s="231"/>
      <c r="D709" s="232"/>
      <c r="E709" s="233"/>
      <c r="F709" s="232"/>
      <c r="G709" s="234"/>
    </row>
    <row r="710" spans="1:7" ht="15" customHeight="1">
      <c r="A710" s="158"/>
      <c r="B710" s="235"/>
      <c r="C710" s="236"/>
      <c r="D710" s="237"/>
      <c r="E710" s="238"/>
      <c r="F710" s="237"/>
      <c r="G710" s="239"/>
    </row>
    <row r="711" spans="1:7" ht="24.75" customHeight="1" thickBot="1">
      <c r="A711" s="158"/>
      <c r="B711" s="240" t="s">
        <v>650</v>
      </c>
      <c r="C711" s="241" t="s">
        <v>143</v>
      </c>
      <c r="D711" s="227" t="s">
        <v>143</v>
      </c>
      <c r="E711" s="242" t="s">
        <v>413</v>
      </c>
      <c r="F711" s="208" t="s">
        <v>349</v>
      </c>
      <c r="G711" s="523">
        <f>SUM(G581:G706)</f>
        <v>0</v>
      </c>
    </row>
    <row r="712" spans="1:7" s="186" customFormat="1" ht="24.95" customHeight="1" thickBot="1">
      <c r="A712" s="183" t="s">
        <v>649</v>
      </c>
      <c r="B712" s="707" t="s">
        <v>693</v>
      </c>
      <c r="C712" s="708"/>
      <c r="D712" s="184"/>
      <c r="E712" s="162"/>
      <c r="F712" s="184"/>
      <c r="G712" s="185"/>
    </row>
    <row r="713" spans="1:7" ht="13.5" customHeight="1">
      <c r="A713" s="203"/>
      <c r="B713" s="350"/>
    </row>
    <row r="714" spans="1:7" ht="27" customHeight="1">
      <c r="A714" s="205" t="s">
        <v>4</v>
      </c>
      <c r="B714" s="215" t="s">
        <v>1042</v>
      </c>
    </row>
    <row r="715" spans="1:7" ht="25.5">
      <c r="B715" s="218" t="s">
        <v>695</v>
      </c>
    </row>
    <row r="716" spans="1:7" ht="51">
      <c r="B716" s="218" t="s">
        <v>696</v>
      </c>
    </row>
    <row r="717" spans="1:7" s="286" customFormat="1" ht="25.5">
      <c r="A717" s="205"/>
      <c r="B717" s="218" t="s">
        <v>1043</v>
      </c>
      <c r="C717" s="160"/>
      <c r="D717" s="161"/>
      <c r="E717" s="160"/>
      <c r="F717" s="161"/>
      <c r="G717" s="163"/>
    </row>
    <row r="718" spans="1:7" s="286" customFormat="1" ht="38.25">
      <c r="A718" s="205"/>
      <c r="B718" s="218" t="s">
        <v>698</v>
      </c>
      <c r="C718" s="160"/>
      <c r="D718" s="161"/>
      <c r="E718" s="160"/>
      <c r="F718" s="161"/>
      <c r="G718" s="163"/>
    </row>
    <row r="719" spans="1:7" s="286" customFormat="1" ht="38.25">
      <c r="A719" s="205"/>
      <c r="B719" s="218" t="s">
        <v>699</v>
      </c>
      <c r="C719" s="160"/>
      <c r="D719" s="161"/>
      <c r="E719" s="160"/>
      <c r="F719" s="161"/>
      <c r="G719" s="163"/>
    </row>
    <row r="720" spans="1:7" s="286" customFormat="1" ht="25.5">
      <c r="A720" s="205"/>
      <c r="B720" s="218" t="s">
        <v>1044</v>
      </c>
      <c r="C720" s="160"/>
      <c r="D720" s="161"/>
      <c r="E720" s="160"/>
      <c r="F720" s="161"/>
      <c r="G720" s="163"/>
    </row>
    <row r="721" spans="1:7">
      <c r="B721" s="218" t="s">
        <v>1045</v>
      </c>
      <c r="C721" s="352"/>
      <c r="D721" s="353"/>
      <c r="E721" s="352"/>
      <c r="F721" s="353"/>
      <c r="G721" s="355"/>
    </row>
    <row r="722" spans="1:7" s="186" customFormat="1" ht="15" customHeight="1">
      <c r="A722" s="158"/>
      <c r="B722" s="206" t="s">
        <v>27</v>
      </c>
      <c r="C722" s="209">
        <v>1056</v>
      </c>
      <c r="D722" s="208" t="s">
        <v>393</v>
      </c>
      <c r="E722" s="529"/>
      <c r="F722" s="208" t="s">
        <v>349</v>
      </c>
      <c r="G722" s="521">
        <f>C722*E722</f>
        <v>0</v>
      </c>
    </row>
    <row r="723" spans="1:7" ht="15" customHeight="1">
      <c r="B723" s="163"/>
      <c r="C723" s="249"/>
      <c r="D723" s="160"/>
      <c r="E723" s="161"/>
      <c r="F723" s="160"/>
      <c r="G723" s="212"/>
    </row>
    <row r="724" spans="1:7" ht="51">
      <c r="A724" s="205" t="s">
        <v>5</v>
      </c>
      <c r="B724" s="215" t="s">
        <v>702</v>
      </c>
    </row>
    <row r="725" spans="1:7" s="286" customFormat="1" ht="25.5">
      <c r="A725" s="205"/>
      <c r="B725" s="218" t="s">
        <v>399</v>
      </c>
      <c r="C725" s="160"/>
      <c r="D725" s="161"/>
      <c r="E725" s="160"/>
      <c r="F725" s="161"/>
      <c r="G725" s="163"/>
    </row>
    <row r="726" spans="1:7" s="286" customFormat="1" ht="154.5" customHeight="1">
      <c r="A726" s="205"/>
      <c r="B726" s="218" t="s">
        <v>1046</v>
      </c>
      <c r="C726" s="160"/>
      <c r="D726" s="161"/>
      <c r="E726" s="160"/>
      <c r="F726" s="161"/>
      <c r="G726" s="163"/>
    </row>
    <row r="727" spans="1:7" s="286" customFormat="1" ht="63.75">
      <c r="A727" s="205"/>
      <c r="B727" s="368" t="s">
        <v>1047</v>
      </c>
      <c r="C727" s="160"/>
      <c r="D727" s="161"/>
      <c r="E727" s="160"/>
      <c r="F727" s="161"/>
      <c r="G727" s="163"/>
    </row>
    <row r="728" spans="1:7" s="286" customFormat="1" ht="102">
      <c r="A728" s="205"/>
      <c r="B728" s="369" t="s">
        <v>1048</v>
      </c>
      <c r="C728" s="160"/>
      <c r="D728" s="161"/>
      <c r="E728" s="160"/>
      <c r="F728" s="161"/>
      <c r="G728" s="163"/>
    </row>
    <row r="729" spans="1:7" s="286" customFormat="1">
      <c r="A729" s="205"/>
      <c r="B729" s="218" t="s">
        <v>1030</v>
      </c>
      <c r="C729" s="160"/>
      <c r="D729" s="161"/>
      <c r="E729" s="160"/>
      <c r="F729" s="161"/>
      <c r="G729" s="163"/>
    </row>
    <row r="730" spans="1:7" s="327" customFormat="1">
      <c r="A730" s="205"/>
      <c r="B730" s="218" t="s">
        <v>1045</v>
      </c>
      <c r="C730" s="352"/>
      <c r="D730" s="353"/>
      <c r="E730" s="352"/>
      <c r="F730" s="353"/>
      <c r="G730" s="355"/>
    </row>
    <row r="731" spans="1:7" s="332" customFormat="1" ht="15" customHeight="1">
      <c r="A731" s="158"/>
      <c r="B731" s="206" t="s">
        <v>27</v>
      </c>
      <c r="C731" s="209">
        <v>1056</v>
      </c>
      <c r="D731" s="208" t="s">
        <v>393</v>
      </c>
      <c r="E731" s="529"/>
      <c r="F731" s="208" t="s">
        <v>349</v>
      </c>
      <c r="G731" s="521">
        <f>C731*E731</f>
        <v>0</v>
      </c>
    </row>
    <row r="732" spans="1:7" s="327" customFormat="1" ht="216.75">
      <c r="A732" s="503" t="s">
        <v>6</v>
      </c>
      <c r="B732" s="218" t="s">
        <v>1049</v>
      </c>
      <c r="C732" s="249"/>
      <c r="D732" s="160"/>
      <c r="E732" s="161"/>
      <c r="F732" s="160"/>
      <c r="G732" s="217"/>
    </row>
    <row r="733" spans="1:7" ht="117.75" customHeight="1">
      <c r="A733" s="504"/>
      <c r="B733" s="218" t="s">
        <v>1050</v>
      </c>
      <c r="C733" s="249"/>
      <c r="D733" s="160"/>
      <c r="E733" s="161"/>
      <c r="F733" s="160"/>
      <c r="G733" s="212"/>
    </row>
    <row r="734" spans="1:7" ht="229.5">
      <c r="A734" s="504"/>
      <c r="B734" s="218" t="s">
        <v>1051</v>
      </c>
      <c r="C734" s="249"/>
      <c r="D734" s="160"/>
      <c r="E734" s="161"/>
      <c r="F734" s="160"/>
      <c r="G734" s="212"/>
    </row>
    <row r="735" spans="1:7" ht="102">
      <c r="A735" s="504"/>
      <c r="B735" s="218" t="s">
        <v>1052</v>
      </c>
      <c r="C735" s="249"/>
      <c r="D735" s="160"/>
      <c r="E735" s="161"/>
      <c r="F735" s="160"/>
      <c r="G735" s="212"/>
    </row>
    <row r="736" spans="1:7" ht="181.5" customHeight="1">
      <c r="A736" s="504"/>
      <c r="B736" s="218" t="s">
        <v>1053</v>
      </c>
      <c r="C736" s="352"/>
      <c r="D736" s="353"/>
      <c r="E736" s="352"/>
      <c r="F736" s="353"/>
      <c r="G736" s="355"/>
    </row>
    <row r="737" spans="1:7" ht="140.25" customHeight="1">
      <c r="A737" s="504"/>
      <c r="B737" s="218" t="s">
        <v>1054</v>
      </c>
      <c r="C737" s="352"/>
      <c r="D737" s="353"/>
      <c r="E737" s="352"/>
      <c r="F737" s="353"/>
      <c r="G737" s="355"/>
    </row>
    <row r="738" spans="1:7" ht="14.25" customHeight="1">
      <c r="A738" s="505"/>
      <c r="B738" s="506" t="s">
        <v>1026</v>
      </c>
      <c r="C738" s="507"/>
      <c r="D738" s="236"/>
      <c r="E738" s="237"/>
      <c r="F738" s="236"/>
      <c r="G738" s="508"/>
    </row>
    <row r="739" spans="1:7" s="332" customFormat="1" ht="15" customHeight="1">
      <c r="A739" s="158"/>
      <c r="B739" s="206" t="s">
        <v>27</v>
      </c>
      <c r="C739" s="209">
        <v>2200</v>
      </c>
      <c r="D739" s="208" t="s">
        <v>393</v>
      </c>
      <c r="E739" s="529"/>
      <c r="F739" s="208" t="s">
        <v>349</v>
      </c>
      <c r="G739" s="521">
        <f>C739*E739</f>
        <v>0</v>
      </c>
    </row>
    <row r="740" spans="1:7" ht="14.25" customHeight="1">
      <c r="A740" s="504"/>
      <c r="B740" s="509"/>
      <c r="C740" s="249"/>
      <c r="D740" s="160"/>
      <c r="E740" s="161"/>
      <c r="F740" s="160"/>
      <c r="G740" s="212"/>
    </row>
    <row r="741" spans="1:7" ht="203.25" customHeight="1">
      <c r="A741" s="503" t="s">
        <v>8</v>
      </c>
      <c r="B741" s="218" t="s">
        <v>1055</v>
      </c>
      <c r="C741" s="352"/>
      <c r="D741" s="353"/>
      <c r="E741" s="352"/>
      <c r="F741" s="353"/>
      <c r="G741" s="355"/>
    </row>
    <row r="742" spans="1:7" ht="232.5" customHeight="1">
      <c r="A742" s="504"/>
      <c r="B742" s="218" t="s">
        <v>1056</v>
      </c>
      <c r="C742" s="352"/>
      <c r="D742" s="353"/>
      <c r="E742" s="352"/>
      <c r="F742" s="353"/>
      <c r="G742" s="355"/>
    </row>
    <row r="743" spans="1:7" ht="14.25" customHeight="1">
      <c r="B743" s="287" t="s">
        <v>29</v>
      </c>
      <c r="C743" s="288">
        <v>100</v>
      </c>
      <c r="D743" s="289" t="s">
        <v>393</v>
      </c>
      <c r="E743" s="525"/>
      <c r="F743" s="289" t="s">
        <v>349</v>
      </c>
      <c r="G743" s="534">
        <f>C743*E743</f>
        <v>0</v>
      </c>
    </row>
    <row r="744" spans="1:7" ht="14.25" customHeight="1">
      <c r="A744" s="504"/>
      <c r="B744" s="509"/>
      <c r="C744" s="249"/>
      <c r="D744" s="160"/>
      <c r="E744" s="161"/>
      <c r="F744" s="160"/>
      <c r="G744" s="212"/>
    </row>
    <row r="745" spans="1:7" ht="114.75">
      <c r="A745" s="379" t="s">
        <v>10</v>
      </c>
      <c r="B745" s="510" t="s">
        <v>1057</v>
      </c>
      <c r="C745" s="249"/>
      <c r="D745" s="160"/>
      <c r="E745" s="161"/>
      <c r="F745" s="160"/>
      <c r="G745" s="212"/>
    </row>
    <row r="746" spans="1:7">
      <c r="A746" s="504"/>
      <c r="B746" s="511" t="s">
        <v>1058</v>
      </c>
      <c r="C746" s="249"/>
      <c r="D746" s="160"/>
      <c r="E746" s="161"/>
      <c r="F746" s="160"/>
      <c r="G746" s="212"/>
    </row>
    <row r="747" spans="1:7" s="332" customFormat="1" ht="15" customHeight="1">
      <c r="A747" s="158"/>
      <c r="B747" s="206" t="s">
        <v>27</v>
      </c>
      <c r="C747" s="209">
        <v>1100</v>
      </c>
      <c r="D747" s="208" t="s">
        <v>393</v>
      </c>
      <c r="E747" s="529"/>
      <c r="F747" s="208" t="s">
        <v>349</v>
      </c>
      <c r="G747" s="521">
        <f>C747*E747</f>
        <v>0</v>
      </c>
    </row>
    <row r="748" spans="1:7" s="327" customFormat="1">
      <c r="A748" s="205"/>
      <c r="B748" s="163"/>
      <c r="C748" s="249"/>
      <c r="D748" s="160"/>
      <c r="E748" s="161"/>
      <c r="F748" s="160"/>
      <c r="G748" s="217"/>
    </row>
    <row r="749" spans="1:7" ht="114.75">
      <c r="A749" s="379" t="s">
        <v>13</v>
      </c>
      <c r="B749" s="512" t="s">
        <v>1057</v>
      </c>
      <c r="C749" s="249"/>
      <c r="D749" s="160"/>
      <c r="E749" s="161"/>
      <c r="F749" s="160"/>
      <c r="G749" s="212"/>
    </row>
    <row r="750" spans="1:7">
      <c r="A750" s="504"/>
      <c r="B750" s="511" t="s">
        <v>1058</v>
      </c>
      <c r="C750" s="249"/>
      <c r="D750" s="160"/>
      <c r="E750" s="161"/>
      <c r="F750" s="160"/>
      <c r="G750" s="212"/>
    </row>
    <row r="751" spans="1:7" s="332" customFormat="1" ht="15" customHeight="1">
      <c r="A751" s="158"/>
      <c r="B751" s="206" t="s">
        <v>27</v>
      </c>
      <c r="C751" s="209">
        <v>1100</v>
      </c>
      <c r="D751" s="208" t="s">
        <v>393</v>
      </c>
      <c r="E751" s="529"/>
      <c r="F751" s="208" t="s">
        <v>349</v>
      </c>
      <c r="G751" s="521">
        <f>C751*E751</f>
        <v>0</v>
      </c>
    </row>
    <row r="752" spans="1:7" ht="15" customHeight="1">
      <c r="A752" s="158"/>
      <c r="B752" s="185"/>
      <c r="C752" s="221"/>
      <c r="D752" s="162"/>
      <c r="E752" s="211"/>
      <c r="F752" s="162"/>
      <c r="G752" s="222"/>
    </row>
    <row r="753" spans="1:7" ht="15" customHeight="1" thickBot="1">
      <c r="A753" s="158"/>
      <c r="B753" s="163"/>
      <c r="C753" s="216"/>
      <c r="D753" s="160"/>
      <c r="E753" s="211"/>
      <c r="F753" s="160"/>
      <c r="G753" s="212"/>
    </row>
    <row r="754" spans="1:7" ht="15" customHeight="1" thickTop="1">
      <c r="A754" s="158"/>
      <c r="B754" s="230"/>
      <c r="C754" s="231"/>
      <c r="D754" s="232"/>
      <c r="E754" s="233"/>
      <c r="F754" s="232"/>
      <c r="G754" s="234"/>
    </row>
    <row r="755" spans="1:7" ht="15" customHeight="1">
      <c r="A755" s="158"/>
      <c r="B755" s="235"/>
      <c r="C755" s="236"/>
      <c r="D755" s="237"/>
      <c r="E755" s="238"/>
      <c r="F755" s="237"/>
      <c r="G755" s="239"/>
    </row>
    <row r="756" spans="1:7" ht="24.95" customHeight="1" thickBot="1">
      <c r="A756" s="158"/>
      <c r="B756" s="240" t="s">
        <v>693</v>
      </c>
      <c r="C756" s="241" t="s">
        <v>143</v>
      </c>
      <c r="D756" s="227" t="s">
        <v>143</v>
      </c>
      <c r="E756" s="242" t="s">
        <v>413</v>
      </c>
      <c r="F756" s="208" t="s">
        <v>349</v>
      </c>
      <c r="G756" s="523">
        <f>SUM(G722:G751)</f>
        <v>0</v>
      </c>
    </row>
    <row r="757" spans="1:7" s="186" customFormat="1" ht="24.95" customHeight="1" thickBot="1">
      <c r="A757" s="183" t="s">
        <v>692</v>
      </c>
      <c r="B757" s="707" t="s">
        <v>1059</v>
      </c>
      <c r="C757" s="708"/>
      <c r="D757" s="184"/>
      <c r="E757" s="162"/>
      <c r="F757" s="184"/>
      <c r="G757" s="185"/>
    </row>
    <row r="758" spans="1:7" s="186" customFormat="1" ht="15" customHeight="1">
      <c r="A758" s="214"/>
      <c r="B758" s="513"/>
      <c r="C758" s="514"/>
      <c r="D758" s="184"/>
      <c r="E758" s="162"/>
      <c r="F758" s="184"/>
      <c r="G758" s="185"/>
    </row>
    <row r="759" spans="1:7" ht="154.5" customHeight="1">
      <c r="A759" s="203"/>
      <c r="B759" s="515" t="s">
        <v>1060</v>
      </c>
    </row>
    <row r="760" spans="1:7" ht="18">
      <c r="A760" s="203"/>
      <c r="B760" s="515"/>
    </row>
    <row r="761" spans="1:7" ht="156" customHeight="1">
      <c r="A761" s="379" t="s">
        <v>4</v>
      </c>
      <c r="B761" s="510" t="s">
        <v>1061</v>
      </c>
      <c r="C761" s="249"/>
      <c r="D761" s="160"/>
      <c r="E761" s="161"/>
      <c r="F761" s="160"/>
      <c r="G761" s="212"/>
    </row>
    <row r="762" spans="1:7" s="332" customFormat="1" ht="15" customHeight="1">
      <c r="A762" s="158"/>
      <c r="B762" s="243" t="s">
        <v>223</v>
      </c>
      <c r="C762" s="209">
        <v>200</v>
      </c>
      <c r="D762" s="208" t="s">
        <v>393</v>
      </c>
      <c r="E762" s="529"/>
      <c r="F762" s="208" t="s">
        <v>349</v>
      </c>
      <c r="G762" s="521">
        <f>C762*E762</f>
        <v>0</v>
      </c>
    </row>
    <row r="763" spans="1:7" ht="13.5" customHeight="1">
      <c r="A763" s="203"/>
      <c r="B763" s="350"/>
    </row>
    <row r="764" spans="1:7" ht="109.5" customHeight="1">
      <c r="A764" s="379" t="s">
        <v>5</v>
      </c>
      <c r="B764" s="510" t="s">
        <v>1062</v>
      </c>
      <c r="C764" s="249"/>
      <c r="D764" s="160"/>
      <c r="E764" s="161"/>
      <c r="F764" s="160"/>
      <c r="G764" s="212"/>
    </row>
    <row r="765" spans="1:7" s="332" customFormat="1" ht="15" customHeight="1">
      <c r="A765" s="158"/>
      <c r="B765" s="243" t="s">
        <v>430</v>
      </c>
      <c r="C765" s="209">
        <v>150</v>
      </c>
      <c r="D765" s="208" t="s">
        <v>393</v>
      </c>
      <c r="E765" s="529"/>
      <c r="F765" s="208" t="s">
        <v>349</v>
      </c>
      <c r="G765" s="521">
        <f>C765*E765</f>
        <v>0</v>
      </c>
    </row>
    <row r="766" spans="1:7" ht="13.5" customHeight="1">
      <c r="A766" s="203"/>
      <c r="B766" s="350"/>
    </row>
    <row r="767" spans="1:7" ht="108.75" customHeight="1">
      <c r="A767" s="379" t="s">
        <v>6</v>
      </c>
      <c r="B767" s="510" t="s">
        <v>1063</v>
      </c>
      <c r="C767" s="249"/>
      <c r="D767" s="160"/>
      <c r="E767" s="161"/>
      <c r="F767" s="160"/>
      <c r="G767" s="212"/>
    </row>
    <row r="768" spans="1:7" ht="65.25">
      <c r="A768" s="379"/>
      <c r="B768" s="380" t="s">
        <v>1064</v>
      </c>
      <c r="C768" s="249"/>
      <c r="D768" s="160"/>
      <c r="E768" s="161"/>
      <c r="F768" s="160"/>
      <c r="G768" s="212"/>
    </row>
    <row r="769" spans="1:7" s="332" customFormat="1" ht="15" customHeight="1">
      <c r="A769" s="158"/>
      <c r="B769" s="243" t="s">
        <v>430</v>
      </c>
      <c r="C769" s="209">
        <v>50</v>
      </c>
      <c r="D769" s="208" t="s">
        <v>393</v>
      </c>
      <c r="E769" s="529"/>
      <c r="F769" s="208" t="s">
        <v>349</v>
      </c>
      <c r="G769" s="521">
        <f>C769*E769</f>
        <v>0</v>
      </c>
    </row>
    <row r="770" spans="1:7" ht="13.5" customHeight="1">
      <c r="A770" s="203"/>
      <c r="B770" s="350"/>
    </row>
    <row r="771" spans="1:7" s="382" customFormat="1" ht="261" customHeight="1">
      <c r="A771" s="379" t="s">
        <v>8</v>
      </c>
      <c r="B771" s="510" t="s">
        <v>1065</v>
      </c>
      <c r="C771" s="381"/>
      <c r="E771" s="381"/>
      <c r="G771" s="381"/>
    </row>
    <row r="772" spans="1:7" s="332" customFormat="1" ht="15" customHeight="1">
      <c r="A772" s="158"/>
      <c r="B772" s="243" t="s">
        <v>430</v>
      </c>
      <c r="C772" s="209">
        <v>100</v>
      </c>
      <c r="D772" s="208" t="s">
        <v>393</v>
      </c>
      <c r="E772" s="529"/>
      <c r="F772" s="208" t="s">
        <v>349</v>
      </c>
      <c r="G772" s="521">
        <f>C772*E772</f>
        <v>0</v>
      </c>
    </row>
    <row r="773" spans="1:7" ht="13.5" customHeight="1">
      <c r="A773" s="203"/>
      <c r="B773" s="350"/>
    </row>
    <row r="774" spans="1:7" ht="108" customHeight="1">
      <c r="A774" s="379" t="s">
        <v>10</v>
      </c>
      <c r="B774" s="510" t="s">
        <v>1066</v>
      </c>
      <c r="C774" s="249"/>
      <c r="D774" s="160"/>
      <c r="E774" s="161"/>
      <c r="F774" s="160"/>
      <c r="G774" s="212"/>
    </row>
    <row r="775" spans="1:7" s="332" customFormat="1" ht="15" customHeight="1">
      <c r="A775" s="158"/>
      <c r="B775" s="243" t="s">
        <v>430</v>
      </c>
      <c r="C775" s="209">
        <v>150</v>
      </c>
      <c r="D775" s="208" t="s">
        <v>393</v>
      </c>
      <c r="E775" s="529"/>
      <c r="F775" s="208" t="s">
        <v>349</v>
      </c>
      <c r="G775" s="521">
        <f>C775*E775</f>
        <v>0</v>
      </c>
    </row>
    <row r="776" spans="1:7" ht="13.5" customHeight="1">
      <c r="A776" s="203"/>
      <c r="B776" s="350"/>
    </row>
    <row r="777" spans="1:7" ht="76.5">
      <c r="A777" s="379" t="s">
        <v>13</v>
      </c>
      <c r="B777" s="510" t="s">
        <v>1067</v>
      </c>
      <c r="C777" s="249"/>
      <c r="D777" s="160"/>
      <c r="E777" s="161"/>
      <c r="F777" s="160"/>
      <c r="G777" s="212"/>
    </row>
    <row r="778" spans="1:7" ht="79.5" customHeight="1">
      <c r="A778" s="379"/>
      <c r="B778" s="380" t="s">
        <v>1068</v>
      </c>
      <c r="C778" s="249"/>
      <c r="D778" s="160"/>
      <c r="E778" s="161"/>
      <c r="F778" s="160"/>
      <c r="G778" s="212"/>
    </row>
    <row r="779" spans="1:7" s="332" customFormat="1" ht="15" customHeight="1">
      <c r="A779" s="158"/>
      <c r="B779" s="243" t="s">
        <v>29</v>
      </c>
      <c r="C779" s="300">
        <v>100</v>
      </c>
      <c r="D779" s="208" t="s">
        <v>393</v>
      </c>
      <c r="E779" s="529"/>
      <c r="F779" s="208" t="s">
        <v>349</v>
      </c>
      <c r="G779" s="521">
        <f>C779*E779</f>
        <v>0</v>
      </c>
    </row>
    <row r="780" spans="1:7" ht="13.5" customHeight="1">
      <c r="A780" s="203"/>
      <c r="B780" s="350"/>
    </row>
    <row r="781" spans="1:7" ht="25.5">
      <c r="A781" s="379" t="s">
        <v>14</v>
      </c>
      <c r="B781" s="510" t="s">
        <v>1069</v>
      </c>
      <c r="C781" s="249"/>
      <c r="D781" s="160"/>
      <c r="E781" s="161"/>
      <c r="F781" s="160"/>
      <c r="G781" s="212"/>
    </row>
    <row r="782" spans="1:7" ht="53.25" customHeight="1">
      <c r="A782" s="379"/>
      <c r="B782" s="380" t="s">
        <v>1070</v>
      </c>
      <c r="C782" s="249"/>
      <c r="D782" s="160"/>
      <c r="E782" s="161"/>
      <c r="F782" s="160"/>
      <c r="G782" s="212"/>
    </row>
    <row r="783" spans="1:7" ht="53.25" customHeight="1">
      <c r="A783" s="379"/>
      <c r="B783" s="380" t="s">
        <v>1071</v>
      </c>
      <c r="C783" s="249"/>
      <c r="D783" s="160"/>
      <c r="E783" s="161"/>
      <c r="F783" s="160"/>
      <c r="G783" s="212"/>
    </row>
    <row r="784" spans="1:7" ht="52.5" customHeight="1">
      <c r="A784" s="379"/>
      <c r="B784" s="380" t="s">
        <v>1072</v>
      </c>
      <c r="C784" s="249"/>
      <c r="D784" s="160"/>
      <c r="E784" s="161"/>
      <c r="F784" s="160"/>
      <c r="G784" s="212"/>
    </row>
    <row r="785" spans="1:7" s="332" customFormat="1" ht="15" customHeight="1">
      <c r="A785" s="158"/>
      <c r="B785" s="243" t="s">
        <v>29</v>
      </c>
      <c r="C785" s="300">
        <v>50</v>
      </c>
      <c r="D785" s="208" t="s">
        <v>393</v>
      </c>
      <c r="E785" s="529"/>
      <c r="F785" s="208" t="s">
        <v>349</v>
      </c>
      <c r="G785" s="521">
        <f>C785*E785</f>
        <v>0</v>
      </c>
    </row>
    <row r="786" spans="1:7" ht="13.5" customHeight="1">
      <c r="A786" s="203"/>
      <c r="B786" s="350"/>
    </row>
    <row r="787" spans="1:7" s="516" customFormat="1" ht="25.5">
      <c r="A787" s="371" t="s">
        <v>15</v>
      </c>
      <c r="B787" s="372" t="s">
        <v>1073</v>
      </c>
      <c r="C787" s="373"/>
      <c r="D787" s="339"/>
      <c r="E787" s="374"/>
      <c r="F787" s="339"/>
      <c r="G787" s="217"/>
    </row>
    <row r="788" spans="1:7" s="376" customFormat="1" ht="25.5">
      <c r="A788" s="375"/>
      <c r="B788" s="218" t="s">
        <v>712</v>
      </c>
      <c r="C788" s="159"/>
      <c r="D788" s="159"/>
      <c r="E788" s="159"/>
      <c r="F788" s="159"/>
      <c r="G788" s="159"/>
    </row>
    <row r="789" spans="1:7" s="376" customFormat="1" ht="38.25">
      <c r="A789" s="375"/>
      <c r="B789" s="218" t="s">
        <v>713</v>
      </c>
      <c r="C789" s="159"/>
      <c r="D789" s="159"/>
      <c r="E789" s="159"/>
      <c r="F789" s="159"/>
      <c r="G789" s="159"/>
    </row>
    <row r="790" spans="1:7" s="376" customFormat="1" ht="15">
      <c r="A790" s="375"/>
      <c r="B790" s="218" t="s">
        <v>714</v>
      </c>
      <c r="C790" s="159"/>
      <c r="D790" s="159"/>
      <c r="E790" s="159"/>
      <c r="F790" s="159"/>
      <c r="G790" s="159"/>
    </row>
    <row r="791" spans="1:7" s="376" customFormat="1" ht="25.5">
      <c r="A791" s="375"/>
      <c r="B791" s="218" t="s">
        <v>715</v>
      </c>
      <c r="C791" s="159"/>
      <c r="D791" s="159"/>
      <c r="E791" s="159"/>
      <c r="F791" s="159"/>
      <c r="G791" s="159"/>
    </row>
    <row r="792" spans="1:7" s="376" customFormat="1" ht="25.5">
      <c r="A792" s="375"/>
      <c r="B792" s="218" t="s">
        <v>716</v>
      </c>
      <c r="C792" s="159"/>
      <c r="D792" s="159"/>
      <c r="E792" s="159"/>
      <c r="F792" s="159"/>
      <c r="G792" s="159"/>
    </row>
    <row r="793" spans="1:7" s="376" customFormat="1" ht="25.5">
      <c r="A793" s="375"/>
      <c r="B793" s="218" t="s">
        <v>717</v>
      </c>
      <c r="C793" s="159"/>
      <c r="D793" s="159"/>
      <c r="E793" s="159"/>
      <c r="F793" s="159"/>
      <c r="G793" s="159"/>
    </row>
    <row r="794" spans="1:7" s="376" customFormat="1" ht="25.5">
      <c r="A794" s="375"/>
      <c r="B794" s="218" t="s">
        <v>718</v>
      </c>
      <c r="C794" s="159"/>
      <c r="D794" s="159"/>
      <c r="E794" s="159"/>
      <c r="F794" s="159"/>
      <c r="G794" s="159"/>
    </row>
    <row r="795" spans="1:7" s="376" customFormat="1" ht="25.5">
      <c r="A795" s="375"/>
      <c r="B795" s="218" t="s">
        <v>719</v>
      </c>
      <c r="C795" s="159"/>
      <c r="D795" s="159"/>
      <c r="E795" s="159"/>
      <c r="F795" s="159"/>
      <c r="G795" s="159"/>
    </row>
    <row r="796" spans="1:7" s="376" customFormat="1" ht="25.5">
      <c r="A796" s="375"/>
      <c r="B796" s="218" t="s">
        <v>720</v>
      </c>
      <c r="C796" s="159"/>
      <c r="D796" s="159"/>
      <c r="E796" s="159"/>
      <c r="F796" s="159"/>
      <c r="G796" s="159"/>
    </row>
    <row r="797" spans="1:7" s="376" customFormat="1" ht="15">
      <c r="A797" s="375"/>
      <c r="B797" s="159" t="s">
        <v>721</v>
      </c>
      <c r="C797" s="159"/>
      <c r="D797" s="159"/>
      <c r="E797" s="159"/>
      <c r="F797" s="159"/>
      <c r="G797" s="159"/>
    </row>
    <row r="798" spans="1:7" s="376" customFormat="1" ht="17.25">
      <c r="A798" s="375"/>
      <c r="B798" s="159" t="s">
        <v>722</v>
      </c>
      <c r="C798" s="377" t="s">
        <v>723</v>
      </c>
      <c r="D798" s="311"/>
      <c r="E798" s="378">
        <v>0.1</v>
      </c>
      <c r="F798" s="159"/>
      <c r="G798" s="159"/>
    </row>
    <row r="799" spans="1:7" s="376" customFormat="1" ht="17.25">
      <c r="A799" s="375"/>
      <c r="B799" s="159" t="s">
        <v>724</v>
      </c>
      <c r="C799" s="377" t="s">
        <v>723</v>
      </c>
      <c r="D799" s="311"/>
      <c r="E799" s="378">
        <v>0.25</v>
      </c>
      <c r="F799" s="159"/>
      <c r="G799" s="159"/>
    </row>
    <row r="800" spans="1:7" s="376" customFormat="1" ht="25.5">
      <c r="A800" s="375"/>
      <c r="B800" s="159" t="s">
        <v>725</v>
      </c>
      <c r="C800" s="377" t="s">
        <v>723</v>
      </c>
      <c r="D800" s="311"/>
      <c r="E800" s="378">
        <v>0.1</v>
      </c>
      <c r="F800" s="159"/>
      <c r="G800" s="159"/>
    </row>
    <row r="801" spans="1:7" s="376" customFormat="1" ht="17.25">
      <c r="A801" s="375"/>
      <c r="B801" s="159" t="s">
        <v>726</v>
      </c>
      <c r="C801" s="377" t="s">
        <v>723</v>
      </c>
      <c r="D801" s="311"/>
      <c r="E801" s="378">
        <v>0.1</v>
      </c>
      <c r="F801" s="159"/>
      <c r="G801" s="159"/>
    </row>
    <row r="802" spans="1:7" s="376" customFormat="1" ht="15">
      <c r="A802" s="375"/>
      <c r="B802" s="159" t="s">
        <v>727</v>
      </c>
      <c r="C802" s="377" t="s">
        <v>238</v>
      </c>
      <c r="D802" s="311"/>
      <c r="E802" s="378">
        <v>5</v>
      </c>
      <c r="F802" s="159"/>
      <c r="G802" s="159"/>
    </row>
    <row r="803" spans="1:7" s="376" customFormat="1" ht="15">
      <c r="A803" s="375"/>
      <c r="B803" s="159" t="s">
        <v>728</v>
      </c>
      <c r="C803" s="377" t="s">
        <v>28</v>
      </c>
      <c r="D803" s="311"/>
      <c r="E803" s="311">
        <v>1</v>
      </c>
      <c r="F803" s="159"/>
      <c r="G803" s="159"/>
    </row>
    <row r="804" spans="1:7" s="376" customFormat="1" ht="15">
      <c r="A804" s="375"/>
      <c r="B804" s="159" t="s">
        <v>729</v>
      </c>
      <c r="C804" s="159"/>
      <c r="D804" s="159"/>
      <c r="E804" s="159"/>
      <c r="F804" s="159"/>
      <c r="G804" s="159"/>
    </row>
    <row r="805" spans="1:7" s="376" customFormat="1" ht="15">
      <c r="A805" s="375"/>
      <c r="B805" s="287" t="s">
        <v>29</v>
      </c>
      <c r="C805" s="310">
        <v>50</v>
      </c>
      <c r="D805" s="289" t="s">
        <v>393</v>
      </c>
      <c r="E805" s="525"/>
      <c r="F805" s="289" t="s">
        <v>349</v>
      </c>
      <c r="G805" s="534">
        <f>C805*E805</f>
        <v>0</v>
      </c>
    </row>
    <row r="806" spans="1:7" s="376" customFormat="1" ht="15">
      <c r="A806" s="375"/>
      <c r="B806" s="163"/>
      <c r="C806" s="290"/>
      <c r="D806" s="160"/>
      <c r="E806" s="161"/>
      <c r="F806" s="160"/>
      <c r="G806" s="217"/>
    </row>
    <row r="807" spans="1:7" s="376" customFormat="1" ht="15.75" customHeight="1">
      <c r="A807" s="379" t="s">
        <v>16</v>
      </c>
      <c r="B807" s="215" t="s">
        <v>1074</v>
      </c>
      <c r="C807" s="290"/>
      <c r="D807" s="160"/>
      <c r="E807" s="161"/>
      <c r="F807" s="160"/>
      <c r="G807" s="217"/>
    </row>
    <row r="808" spans="1:7" s="382" customFormat="1" ht="63.75">
      <c r="A808" s="379"/>
      <c r="B808" s="380" t="s">
        <v>731</v>
      </c>
      <c r="C808" s="381"/>
      <c r="E808" s="381"/>
      <c r="G808" s="381"/>
    </row>
    <row r="809" spans="1:7" s="382" customFormat="1" ht="25.5">
      <c r="A809" s="379"/>
      <c r="B809" s="380" t="s">
        <v>732</v>
      </c>
      <c r="C809" s="381"/>
      <c r="E809" s="381"/>
      <c r="G809" s="381"/>
    </row>
    <row r="810" spans="1:7" s="376" customFormat="1" ht="15">
      <c r="A810" s="375"/>
      <c r="B810" s="159" t="s">
        <v>733</v>
      </c>
      <c r="C810" s="159"/>
      <c r="D810" s="159"/>
      <c r="E810" s="159"/>
      <c r="F810" s="159"/>
      <c r="G810" s="159"/>
    </row>
    <row r="811" spans="1:7" s="376" customFormat="1" ht="15">
      <c r="A811" s="375"/>
      <c r="B811" s="287" t="s">
        <v>29</v>
      </c>
      <c r="C811" s="310">
        <v>50</v>
      </c>
      <c r="D811" s="289" t="s">
        <v>393</v>
      </c>
      <c r="E811" s="525"/>
      <c r="F811" s="289" t="s">
        <v>349</v>
      </c>
      <c r="G811" s="534">
        <f>C811*E811</f>
        <v>0</v>
      </c>
    </row>
    <row r="812" spans="1:7" s="376" customFormat="1" ht="15">
      <c r="A812" s="375"/>
      <c r="B812" s="163"/>
      <c r="C812" s="290"/>
      <c r="D812" s="160"/>
      <c r="E812" s="161"/>
      <c r="F812" s="160"/>
      <c r="G812" s="217"/>
    </row>
    <row r="813" spans="1:7" s="376" customFormat="1" ht="38.25">
      <c r="A813" s="379" t="s">
        <v>39</v>
      </c>
      <c r="B813" s="215" t="s">
        <v>1075</v>
      </c>
      <c r="C813" s="290"/>
      <c r="D813" s="160"/>
      <c r="E813" s="161"/>
      <c r="F813" s="160"/>
      <c r="G813" s="217"/>
    </row>
    <row r="814" spans="1:7" s="382" customFormat="1" ht="105" customHeight="1">
      <c r="A814" s="379"/>
      <c r="B814" s="380" t="s">
        <v>1076</v>
      </c>
      <c r="C814" s="381"/>
      <c r="E814" s="381"/>
      <c r="G814" s="381"/>
    </row>
    <row r="815" spans="1:7" s="382" customFormat="1" ht="153">
      <c r="A815" s="379"/>
      <c r="B815" s="380" t="s">
        <v>1077</v>
      </c>
      <c r="C815" s="381"/>
      <c r="E815" s="381"/>
      <c r="G815" s="381"/>
    </row>
    <row r="816" spans="1:7" s="382" customFormat="1" ht="169.5" customHeight="1">
      <c r="A816" s="383"/>
      <c r="B816" s="384" t="s">
        <v>1078</v>
      </c>
      <c r="C816" s="381"/>
      <c r="E816" s="381"/>
      <c r="G816" s="381"/>
    </row>
    <row r="817" spans="1:7" s="332" customFormat="1" ht="15" customHeight="1">
      <c r="A817" s="158"/>
      <c r="B817" s="243" t="s">
        <v>29</v>
      </c>
      <c r="C817" s="300">
        <v>100</v>
      </c>
      <c r="D817" s="208" t="s">
        <v>393</v>
      </c>
      <c r="E817" s="529"/>
      <c r="F817" s="208" t="s">
        <v>349</v>
      </c>
      <c r="G817" s="521">
        <f>C817*E817</f>
        <v>0</v>
      </c>
    </row>
    <row r="818" spans="1:7" ht="15" customHeight="1" thickBot="1">
      <c r="A818" s="158"/>
      <c r="B818" s="163"/>
      <c r="C818" s="216"/>
      <c r="D818" s="160"/>
      <c r="E818" s="211"/>
      <c r="F818" s="160"/>
      <c r="G818" s="212"/>
    </row>
    <row r="819" spans="1:7" ht="15" customHeight="1" thickTop="1">
      <c r="A819" s="158"/>
      <c r="B819" s="230"/>
      <c r="C819" s="231"/>
      <c r="D819" s="232"/>
      <c r="E819" s="233"/>
      <c r="F819" s="232"/>
      <c r="G819" s="234"/>
    </row>
    <row r="820" spans="1:7" ht="24.95" customHeight="1">
      <c r="A820" s="158"/>
      <c r="B820" s="240" t="s">
        <v>1059</v>
      </c>
      <c r="C820" s="241" t="s">
        <v>143</v>
      </c>
      <c r="D820" s="227" t="s">
        <v>143</v>
      </c>
      <c r="E820" s="242" t="s">
        <v>413</v>
      </c>
      <c r="F820" s="208" t="s">
        <v>349</v>
      </c>
      <c r="G820" s="523">
        <f>SUM(G762:G817)</f>
        <v>0</v>
      </c>
    </row>
    <row r="821" spans="1:7" ht="24.95" customHeight="1" thickBot="1">
      <c r="A821" s="158"/>
      <c r="B821" s="254"/>
      <c r="C821" s="211"/>
      <c r="D821" s="162"/>
      <c r="E821" s="211"/>
      <c r="F821" s="162"/>
      <c r="G821" s="297"/>
    </row>
    <row r="822" spans="1:7" ht="24.95" customHeight="1" thickBot="1">
      <c r="B822" s="410" t="s">
        <v>811</v>
      </c>
      <c r="C822" s="411"/>
      <c r="D822" s="411"/>
      <c r="E822" s="517"/>
      <c r="F822" s="413"/>
    </row>
    <row r="823" spans="1:7" ht="18.75" thickBot="1">
      <c r="B823" s="414"/>
      <c r="D823" s="164"/>
      <c r="E823" s="164"/>
      <c r="F823" s="164"/>
    </row>
    <row r="824" spans="1:7" s="186" customFormat="1" ht="20.100000000000001" customHeight="1" thickBot="1">
      <c r="A824" s="419" t="s">
        <v>385</v>
      </c>
      <c r="B824" s="518" t="s">
        <v>812</v>
      </c>
      <c r="C824" s="162"/>
      <c r="G824" s="185"/>
    </row>
    <row r="825" spans="1:7" s="186" customFormat="1" ht="20.100000000000001" customHeight="1">
      <c r="A825" s="158"/>
      <c r="B825" s="311"/>
      <c r="C825" s="241" t="s">
        <v>143</v>
      </c>
      <c r="D825" s="227" t="s">
        <v>143</v>
      </c>
      <c r="E825" s="519" t="s">
        <v>413</v>
      </c>
      <c r="F825" s="208" t="s">
        <v>349</v>
      </c>
      <c r="G825" s="523">
        <f>G49</f>
        <v>0</v>
      </c>
    </row>
    <row r="826" spans="1:7" ht="14.25" customHeight="1" thickBot="1">
      <c r="B826" s="159"/>
      <c r="C826" s="249"/>
      <c r="D826" s="160"/>
      <c r="E826" s="161"/>
      <c r="F826" s="160"/>
      <c r="G826" s="212"/>
    </row>
    <row r="827" spans="1:7" s="186" customFormat="1" ht="20.100000000000001" customHeight="1" thickBot="1">
      <c r="A827" s="419" t="s">
        <v>414</v>
      </c>
      <c r="B827" s="518" t="s">
        <v>1079</v>
      </c>
      <c r="C827" s="162"/>
      <c r="G827" s="185"/>
    </row>
    <row r="828" spans="1:7" s="186" customFormat="1" ht="20.100000000000001" customHeight="1">
      <c r="A828" s="158"/>
      <c r="B828" s="311"/>
      <c r="C828" s="241" t="s">
        <v>143</v>
      </c>
      <c r="D828" s="227" t="s">
        <v>143</v>
      </c>
      <c r="E828" s="519" t="s">
        <v>413</v>
      </c>
      <c r="F828" s="208" t="s">
        <v>349</v>
      </c>
      <c r="G828" s="523">
        <f>G126</f>
        <v>0</v>
      </c>
    </row>
    <row r="829" spans="1:7" ht="14.25" customHeight="1" thickBot="1">
      <c r="B829" s="159"/>
      <c r="D829" s="164"/>
      <c r="E829" s="164"/>
      <c r="F829" s="164"/>
    </row>
    <row r="830" spans="1:7" s="186" customFormat="1" ht="20.100000000000001" customHeight="1" thickBot="1">
      <c r="A830" s="419" t="s">
        <v>489</v>
      </c>
      <c r="B830" s="518" t="s">
        <v>648</v>
      </c>
      <c r="C830" s="162"/>
      <c r="G830" s="185"/>
    </row>
    <row r="831" spans="1:7" s="186" customFormat="1" ht="20.100000000000001" customHeight="1">
      <c r="A831" s="158"/>
      <c r="B831" s="417"/>
      <c r="C831" s="241" t="s">
        <v>143</v>
      </c>
      <c r="D831" s="227" t="s">
        <v>143</v>
      </c>
      <c r="E831" s="519" t="s">
        <v>413</v>
      </c>
      <c r="F831" s="208" t="s">
        <v>349</v>
      </c>
      <c r="G831" s="523">
        <f>G565</f>
        <v>0</v>
      </c>
    </row>
    <row r="832" spans="1:7" ht="14.25" customHeight="1" thickBot="1">
      <c r="B832" s="418"/>
      <c r="C832" s="249"/>
      <c r="D832" s="160"/>
      <c r="E832" s="161"/>
      <c r="F832" s="160"/>
      <c r="G832" s="212"/>
    </row>
    <row r="833" spans="1:7" s="186" customFormat="1" ht="20.100000000000001" customHeight="1" thickBot="1">
      <c r="A833" s="419" t="s">
        <v>598</v>
      </c>
      <c r="B833" s="518" t="s">
        <v>650</v>
      </c>
      <c r="C833" s="162"/>
      <c r="G833" s="185"/>
    </row>
    <row r="834" spans="1:7" s="186" customFormat="1" ht="20.100000000000001" customHeight="1">
      <c r="A834" s="158"/>
      <c r="B834" s="417"/>
      <c r="C834" s="241" t="s">
        <v>143</v>
      </c>
      <c r="D834" s="227" t="s">
        <v>143</v>
      </c>
      <c r="E834" s="519" t="s">
        <v>413</v>
      </c>
      <c r="F834" s="208" t="s">
        <v>349</v>
      </c>
      <c r="G834" s="523">
        <f>G711</f>
        <v>0</v>
      </c>
    </row>
    <row r="835" spans="1:7" ht="14.25" customHeight="1" thickBot="1">
      <c r="B835" s="418"/>
      <c r="C835" s="249"/>
      <c r="D835" s="160"/>
      <c r="E835" s="161"/>
      <c r="F835" s="160"/>
      <c r="G835" s="212"/>
    </row>
    <row r="836" spans="1:7" s="186" customFormat="1" ht="20.100000000000001" customHeight="1" thickBot="1">
      <c r="A836" s="419" t="s">
        <v>649</v>
      </c>
      <c r="B836" s="518" t="s">
        <v>693</v>
      </c>
      <c r="C836" s="162"/>
      <c r="G836" s="185"/>
    </row>
    <row r="837" spans="1:7" s="186" customFormat="1" ht="20.100000000000001" customHeight="1">
      <c r="A837" s="158"/>
      <c r="B837" s="417"/>
      <c r="C837" s="241" t="s">
        <v>143</v>
      </c>
      <c r="D837" s="227" t="s">
        <v>143</v>
      </c>
      <c r="E837" s="519" t="s">
        <v>413</v>
      </c>
      <c r="F837" s="208" t="s">
        <v>349</v>
      </c>
      <c r="G837" s="523">
        <f>G756</f>
        <v>0</v>
      </c>
    </row>
    <row r="838" spans="1:7" ht="14.25" customHeight="1" thickBot="1">
      <c r="B838" s="418"/>
      <c r="C838" s="249"/>
      <c r="D838" s="160"/>
      <c r="E838" s="161"/>
      <c r="F838" s="160"/>
      <c r="G838" s="212"/>
    </row>
    <row r="839" spans="1:7" s="186" customFormat="1" ht="20.100000000000001" customHeight="1" thickBot="1">
      <c r="A839" s="419" t="s">
        <v>692</v>
      </c>
      <c r="B839" s="518" t="s">
        <v>1059</v>
      </c>
      <c r="C839" s="162"/>
      <c r="G839" s="185"/>
    </row>
    <row r="840" spans="1:7" s="186" customFormat="1" ht="20.100000000000001" customHeight="1">
      <c r="A840" s="158"/>
      <c r="B840" s="417"/>
      <c r="C840" s="241" t="s">
        <v>143</v>
      </c>
      <c r="D840" s="227" t="s">
        <v>143</v>
      </c>
      <c r="E840" s="519" t="s">
        <v>413</v>
      </c>
      <c r="F840" s="208" t="s">
        <v>349</v>
      </c>
      <c r="G840" s="523">
        <f>G820</f>
        <v>0</v>
      </c>
    </row>
    <row r="841" spans="1:7" ht="13.5" thickBot="1">
      <c r="A841" s="158"/>
      <c r="B841" s="159"/>
      <c r="D841" s="164"/>
      <c r="E841" s="162"/>
      <c r="F841" s="164"/>
    </row>
    <row r="842" spans="1:7" ht="14.25" thickTop="1" thickBot="1">
      <c r="A842" s="158"/>
      <c r="B842" s="421"/>
      <c r="C842" s="422"/>
      <c r="D842" s="421"/>
      <c r="E842" s="423"/>
      <c r="F842" s="421"/>
      <c r="G842" s="424"/>
    </row>
    <row r="843" spans="1:7" s="160" customFormat="1" ht="24.95" customHeight="1" thickBot="1">
      <c r="A843" s="385"/>
      <c r="B843" s="718" t="s">
        <v>382</v>
      </c>
      <c r="C843" s="719"/>
      <c r="D843" s="719"/>
      <c r="E843" s="720"/>
      <c r="F843" s="429" t="s">
        <v>349</v>
      </c>
      <c r="G843" s="537">
        <f>G825+G828+G831+G834+G837+G840</f>
        <v>0</v>
      </c>
    </row>
  </sheetData>
  <mergeCells count="11">
    <mergeCell ref="B128:C128"/>
    <mergeCell ref="B567:C567"/>
    <mergeCell ref="B712:C712"/>
    <mergeCell ref="B757:C757"/>
    <mergeCell ref="B843:E843"/>
    <mergeCell ref="B75:C75"/>
    <mergeCell ref="A1:G1"/>
    <mergeCell ref="B7:E7"/>
    <mergeCell ref="B23:F23"/>
    <mergeCell ref="B29:C29"/>
    <mergeCell ref="B50:C50"/>
  </mergeCells>
  <pageMargins left="0.74803149606299213" right="0.35433070866141736" top="0.78740157480314965" bottom="0.78740157480314965" header="0.39370078740157483" footer="0.39370078740157483"/>
  <pageSetup paperSize="9" orientation="portrait" r:id="rId1"/>
  <headerFooter alignWithMargins="0">
    <oddHeader>&amp;R&amp;8OBORINSKA ODVODNJA I REKONSTRUKCIJA VODOVODA
ULICE PAVLA RADIĆA, CRIKVENICA</oddHeader>
    <oddFooter>&amp;R&amp;8List &amp;P &amp;N</oddFooter>
  </headerFooter>
  <rowBreaks count="24" manualBreakCount="24">
    <brk id="27" max="6" man="1"/>
    <brk id="49" max="16383" man="1"/>
    <brk id="74" max="6" man="1"/>
    <brk id="109" max="16383" man="1"/>
    <brk id="127" max="16383" man="1"/>
    <brk id="156" max="6" man="1"/>
    <brk id="195" max="6" man="1"/>
    <brk id="243" max="6" man="1"/>
    <brk id="293" max="6" man="1"/>
    <brk id="336" max="6" man="1"/>
    <brk id="384" max="6" man="1"/>
    <brk id="473" max="6" man="1"/>
    <brk id="519" max="6" man="1"/>
    <brk id="554" max="16383" man="1"/>
    <brk id="566" max="16383" man="1"/>
    <brk id="669" max="6" man="1"/>
    <brk id="703" max="6" man="1"/>
    <brk id="711" max="16383" man="1"/>
    <brk id="728" max="6" man="1"/>
    <brk id="734" max="6" man="1"/>
    <brk id="756" max="16383" man="1"/>
    <brk id="780" max="6" man="1"/>
    <brk id="806" max="6" man="1"/>
    <brk id="8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FFCC-D098-4BCB-9A3D-F478F20E3E50}">
  <sheetPr>
    <tabColor rgb="FF002060"/>
  </sheetPr>
  <dimension ref="A1:R2426"/>
  <sheetViews>
    <sheetView view="pageLayout" topLeftCell="A309" zoomScale="80" zoomScaleNormal="90" zoomScaleSheetLayoutView="90" zoomScalePageLayoutView="80" workbookViewId="0">
      <selection activeCell="E316" sqref="E316"/>
    </sheetView>
  </sheetViews>
  <sheetFormatPr defaultRowHeight="14.25"/>
  <cols>
    <col min="1" max="1" width="7.28515625" style="36" customWidth="1"/>
    <col min="2" max="2" width="42.5703125" style="36" customWidth="1"/>
    <col min="3" max="3" width="10.140625" style="155" customWidth="1"/>
    <col min="4" max="4" width="11.5703125" style="151" customWidth="1"/>
    <col min="5" max="5" width="14.42578125" style="595" customWidth="1"/>
    <col min="6" max="6" width="16.140625" style="596" customWidth="1"/>
    <col min="7" max="7" width="9.140625" style="36"/>
    <col min="8" max="8" width="11.85546875" style="36" bestFit="1" customWidth="1"/>
    <col min="9" max="256" width="9.140625" style="36"/>
    <col min="257" max="257" width="9.42578125" style="36" customWidth="1"/>
    <col min="258" max="258" width="42.5703125" style="36" customWidth="1"/>
    <col min="259" max="259" width="13.42578125" style="36" customWidth="1"/>
    <col min="260" max="260" width="12.28515625" style="36" customWidth="1"/>
    <col min="261" max="261" width="14.42578125" style="36" customWidth="1"/>
    <col min="262" max="262" width="16.140625" style="36" customWidth="1"/>
    <col min="263" max="263" width="9.140625" style="36"/>
    <col min="264" max="264" width="11.85546875" style="36" bestFit="1" customWidth="1"/>
    <col min="265" max="512" width="9.140625" style="36"/>
    <col min="513" max="513" width="9.42578125" style="36" customWidth="1"/>
    <col min="514" max="514" width="42.5703125" style="36" customWidth="1"/>
    <col min="515" max="515" width="13.42578125" style="36" customWidth="1"/>
    <col min="516" max="516" width="12.28515625" style="36" customWidth="1"/>
    <col min="517" max="517" width="14.42578125" style="36" customWidth="1"/>
    <col min="518" max="518" width="16.140625" style="36" customWidth="1"/>
    <col min="519" max="519" width="9.140625" style="36"/>
    <col min="520" max="520" width="11.85546875" style="36" bestFit="1" customWidth="1"/>
    <col min="521" max="768" width="9.140625" style="36"/>
    <col min="769" max="769" width="9.42578125" style="36" customWidth="1"/>
    <col min="770" max="770" width="42.5703125" style="36" customWidth="1"/>
    <col min="771" max="771" width="13.42578125" style="36" customWidth="1"/>
    <col min="772" max="772" width="12.28515625" style="36" customWidth="1"/>
    <col min="773" max="773" width="14.42578125" style="36" customWidth="1"/>
    <col min="774" max="774" width="16.140625" style="36" customWidth="1"/>
    <col min="775" max="775" width="9.140625" style="36"/>
    <col min="776" max="776" width="11.85546875" style="36" bestFit="1" customWidth="1"/>
    <col min="777" max="1024" width="9.140625" style="36"/>
    <col min="1025" max="1025" width="9.42578125" style="36" customWidth="1"/>
    <col min="1026" max="1026" width="42.5703125" style="36" customWidth="1"/>
    <col min="1027" max="1027" width="13.42578125" style="36" customWidth="1"/>
    <col min="1028" max="1028" width="12.28515625" style="36" customWidth="1"/>
    <col min="1029" max="1029" width="14.42578125" style="36" customWidth="1"/>
    <col min="1030" max="1030" width="16.140625" style="36" customWidth="1"/>
    <col min="1031" max="1031" width="9.140625" style="36"/>
    <col min="1032" max="1032" width="11.85546875" style="36" bestFit="1" customWidth="1"/>
    <col min="1033" max="1280" width="9.140625" style="36"/>
    <col min="1281" max="1281" width="9.42578125" style="36" customWidth="1"/>
    <col min="1282" max="1282" width="42.5703125" style="36" customWidth="1"/>
    <col min="1283" max="1283" width="13.42578125" style="36" customWidth="1"/>
    <col min="1284" max="1284" width="12.28515625" style="36" customWidth="1"/>
    <col min="1285" max="1285" width="14.42578125" style="36" customWidth="1"/>
    <col min="1286" max="1286" width="16.140625" style="36" customWidth="1"/>
    <col min="1287" max="1287" width="9.140625" style="36"/>
    <col min="1288" max="1288" width="11.85546875" style="36" bestFit="1" customWidth="1"/>
    <col min="1289" max="1536" width="9.140625" style="36"/>
    <col min="1537" max="1537" width="9.42578125" style="36" customWidth="1"/>
    <col min="1538" max="1538" width="42.5703125" style="36" customWidth="1"/>
    <col min="1539" max="1539" width="13.42578125" style="36" customWidth="1"/>
    <col min="1540" max="1540" width="12.28515625" style="36" customWidth="1"/>
    <col min="1541" max="1541" width="14.42578125" style="36" customWidth="1"/>
    <col min="1542" max="1542" width="16.140625" style="36" customWidth="1"/>
    <col min="1543" max="1543" width="9.140625" style="36"/>
    <col min="1544" max="1544" width="11.85546875" style="36" bestFit="1" customWidth="1"/>
    <col min="1545" max="1792" width="9.140625" style="36"/>
    <col min="1793" max="1793" width="9.42578125" style="36" customWidth="1"/>
    <col min="1794" max="1794" width="42.5703125" style="36" customWidth="1"/>
    <col min="1795" max="1795" width="13.42578125" style="36" customWidth="1"/>
    <col min="1796" max="1796" width="12.28515625" style="36" customWidth="1"/>
    <col min="1797" max="1797" width="14.42578125" style="36" customWidth="1"/>
    <col min="1798" max="1798" width="16.140625" style="36" customWidth="1"/>
    <col min="1799" max="1799" width="9.140625" style="36"/>
    <col min="1800" max="1800" width="11.85546875" style="36" bestFit="1" customWidth="1"/>
    <col min="1801" max="2048" width="9.140625" style="36"/>
    <col min="2049" max="2049" width="9.42578125" style="36" customWidth="1"/>
    <col min="2050" max="2050" width="42.5703125" style="36" customWidth="1"/>
    <col min="2051" max="2051" width="13.42578125" style="36" customWidth="1"/>
    <col min="2052" max="2052" width="12.28515625" style="36" customWidth="1"/>
    <col min="2053" max="2053" width="14.42578125" style="36" customWidth="1"/>
    <col min="2054" max="2054" width="16.140625" style="36" customWidth="1"/>
    <col min="2055" max="2055" width="9.140625" style="36"/>
    <col min="2056" max="2056" width="11.85546875" style="36" bestFit="1" customWidth="1"/>
    <col min="2057" max="2304" width="9.140625" style="36"/>
    <col min="2305" max="2305" width="9.42578125" style="36" customWidth="1"/>
    <col min="2306" max="2306" width="42.5703125" style="36" customWidth="1"/>
    <col min="2307" max="2307" width="13.42578125" style="36" customWidth="1"/>
    <col min="2308" max="2308" width="12.28515625" style="36" customWidth="1"/>
    <col min="2309" max="2309" width="14.42578125" style="36" customWidth="1"/>
    <col min="2310" max="2310" width="16.140625" style="36" customWidth="1"/>
    <col min="2311" max="2311" width="9.140625" style="36"/>
    <col min="2312" max="2312" width="11.85546875" style="36" bestFit="1" customWidth="1"/>
    <col min="2313" max="2560" width="9.140625" style="36"/>
    <col min="2561" max="2561" width="9.42578125" style="36" customWidth="1"/>
    <col min="2562" max="2562" width="42.5703125" style="36" customWidth="1"/>
    <col min="2563" max="2563" width="13.42578125" style="36" customWidth="1"/>
    <col min="2564" max="2564" width="12.28515625" style="36" customWidth="1"/>
    <col min="2565" max="2565" width="14.42578125" style="36" customWidth="1"/>
    <col min="2566" max="2566" width="16.140625" style="36" customWidth="1"/>
    <col min="2567" max="2567" width="9.140625" style="36"/>
    <col min="2568" max="2568" width="11.85546875" style="36" bestFit="1" customWidth="1"/>
    <col min="2569" max="2816" width="9.140625" style="36"/>
    <col min="2817" max="2817" width="9.42578125" style="36" customWidth="1"/>
    <col min="2818" max="2818" width="42.5703125" style="36" customWidth="1"/>
    <col min="2819" max="2819" width="13.42578125" style="36" customWidth="1"/>
    <col min="2820" max="2820" width="12.28515625" style="36" customWidth="1"/>
    <col min="2821" max="2821" width="14.42578125" style="36" customWidth="1"/>
    <col min="2822" max="2822" width="16.140625" style="36" customWidth="1"/>
    <col min="2823" max="2823" width="9.140625" style="36"/>
    <col min="2824" max="2824" width="11.85546875" style="36" bestFit="1" customWidth="1"/>
    <col min="2825" max="3072" width="9.140625" style="36"/>
    <col min="3073" max="3073" width="9.42578125" style="36" customWidth="1"/>
    <col min="3074" max="3074" width="42.5703125" style="36" customWidth="1"/>
    <col min="3075" max="3075" width="13.42578125" style="36" customWidth="1"/>
    <col min="3076" max="3076" width="12.28515625" style="36" customWidth="1"/>
    <col min="3077" max="3077" width="14.42578125" style="36" customWidth="1"/>
    <col min="3078" max="3078" width="16.140625" style="36" customWidth="1"/>
    <col min="3079" max="3079" width="9.140625" style="36"/>
    <col min="3080" max="3080" width="11.85546875" style="36" bestFit="1" customWidth="1"/>
    <col min="3081" max="3328" width="9.140625" style="36"/>
    <col min="3329" max="3329" width="9.42578125" style="36" customWidth="1"/>
    <col min="3330" max="3330" width="42.5703125" style="36" customWidth="1"/>
    <col min="3331" max="3331" width="13.42578125" style="36" customWidth="1"/>
    <col min="3332" max="3332" width="12.28515625" style="36" customWidth="1"/>
    <col min="3333" max="3333" width="14.42578125" style="36" customWidth="1"/>
    <col min="3334" max="3334" width="16.140625" style="36" customWidth="1"/>
    <col min="3335" max="3335" width="9.140625" style="36"/>
    <col min="3336" max="3336" width="11.85546875" style="36" bestFit="1" customWidth="1"/>
    <col min="3337" max="3584" width="9.140625" style="36"/>
    <col min="3585" max="3585" width="9.42578125" style="36" customWidth="1"/>
    <col min="3586" max="3586" width="42.5703125" style="36" customWidth="1"/>
    <col min="3587" max="3587" width="13.42578125" style="36" customWidth="1"/>
    <col min="3588" max="3588" width="12.28515625" style="36" customWidth="1"/>
    <col min="3589" max="3589" width="14.42578125" style="36" customWidth="1"/>
    <col min="3590" max="3590" width="16.140625" style="36" customWidth="1"/>
    <col min="3591" max="3591" width="9.140625" style="36"/>
    <col min="3592" max="3592" width="11.85546875" style="36" bestFit="1" customWidth="1"/>
    <col min="3593" max="3840" width="9.140625" style="36"/>
    <col min="3841" max="3841" width="9.42578125" style="36" customWidth="1"/>
    <col min="3842" max="3842" width="42.5703125" style="36" customWidth="1"/>
    <col min="3843" max="3843" width="13.42578125" style="36" customWidth="1"/>
    <col min="3844" max="3844" width="12.28515625" style="36" customWidth="1"/>
    <col min="3845" max="3845" width="14.42578125" style="36" customWidth="1"/>
    <col min="3846" max="3846" width="16.140625" style="36" customWidth="1"/>
    <col min="3847" max="3847" width="9.140625" style="36"/>
    <col min="3848" max="3848" width="11.85546875" style="36" bestFit="1" customWidth="1"/>
    <col min="3849" max="4096" width="9.140625" style="36"/>
    <col min="4097" max="4097" width="9.42578125" style="36" customWidth="1"/>
    <col min="4098" max="4098" width="42.5703125" style="36" customWidth="1"/>
    <col min="4099" max="4099" width="13.42578125" style="36" customWidth="1"/>
    <col min="4100" max="4100" width="12.28515625" style="36" customWidth="1"/>
    <col min="4101" max="4101" width="14.42578125" style="36" customWidth="1"/>
    <col min="4102" max="4102" width="16.140625" style="36" customWidth="1"/>
    <col min="4103" max="4103" width="9.140625" style="36"/>
    <col min="4104" max="4104" width="11.85546875" style="36" bestFit="1" customWidth="1"/>
    <col min="4105" max="4352" width="9.140625" style="36"/>
    <col min="4353" max="4353" width="9.42578125" style="36" customWidth="1"/>
    <col min="4354" max="4354" width="42.5703125" style="36" customWidth="1"/>
    <col min="4355" max="4355" width="13.42578125" style="36" customWidth="1"/>
    <col min="4356" max="4356" width="12.28515625" style="36" customWidth="1"/>
    <col min="4357" max="4357" width="14.42578125" style="36" customWidth="1"/>
    <col min="4358" max="4358" width="16.140625" style="36" customWidth="1"/>
    <col min="4359" max="4359" width="9.140625" style="36"/>
    <col min="4360" max="4360" width="11.85546875" style="36" bestFit="1" customWidth="1"/>
    <col min="4361" max="4608" width="9.140625" style="36"/>
    <col min="4609" max="4609" width="9.42578125" style="36" customWidth="1"/>
    <col min="4610" max="4610" width="42.5703125" style="36" customWidth="1"/>
    <col min="4611" max="4611" width="13.42578125" style="36" customWidth="1"/>
    <col min="4612" max="4612" width="12.28515625" style="36" customWidth="1"/>
    <col min="4613" max="4613" width="14.42578125" style="36" customWidth="1"/>
    <col min="4614" max="4614" width="16.140625" style="36" customWidth="1"/>
    <col min="4615" max="4615" width="9.140625" style="36"/>
    <col min="4616" max="4616" width="11.85546875" style="36" bestFit="1" customWidth="1"/>
    <col min="4617" max="4864" width="9.140625" style="36"/>
    <col min="4865" max="4865" width="9.42578125" style="36" customWidth="1"/>
    <col min="4866" max="4866" width="42.5703125" style="36" customWidth="1"/>
    <col min="4867" max="4867" width="13.42578125" style="36" customWidth="1"/>
    <col min="4868" max="4868" width="12.28515625" style="36" customWidth="1"/>
    <col min="4869" max="4869" width="14.42578125" style="36" customWidth="1"/>
    <col min="4870" max="4870" width="16.140625" style="36" customWidth="1"/>
    <col min="4871" max="4871" width="9.140625" style="36"/>
    <col min="4872" max="4872" width="11.85546875" style="36" bestFit="1" customWidth="1"/>
    <col min="4873" max="5120" width="9.140625" style="36"/>
    <col min="5121" max="5121" width="9.42578125" style="36" customWidth="1"/>
    <col min="5122" max="5122" width="42.5703125" style="36" customWidth="1"/>
    <col min="5123" max="5123" width="13.42578125" style="36" customWidth="1"/>
    <col min="5124" max="5124" width="12.28515625" style="36" customWidth="1"/>
    <col min="5125" max="5125" width="14.42578125" style="36" customWidth="1"/>
    <col min="5126" max="5126" width="16.140625" style="36" customWidth="1"/>
    <col min="5127" max="5127" width="9.140625" style="36"/>
    <col min="5128" max="5128" width="11.85546875" style="36" bestFit="1" customWidth="1"/>
    <col min="5129" max="5376" width="9.140625" style="36"/>
    <col min="5377" max="5377" width="9.42578125" style="36" customWidth="1"/>
    <col min="5378" max="5378" width="42.5703125" style="36" customWidth="1"/>
    <col min="5379" max="5379" width="13.42578125" style="36" customWidth="1"/>
    <col min="5380" max="5380" width="12.28515625" style="36" customWidth="1"/>
    <col min="5381" max="5381" width="14.42578125" style="36" customWidth="1"/>
    <col min="5382" max="5382" width="16.140625" style="36" customWidth="1"/>
    <col min="5383" max="5383" width="9.140625" style="36"/>
    <col min="5384" max="5384" width="11.85546875" style="36" bestFit="1" customWidth="1"/>
    <col min="5385" max="5632" width="9.140625" style="36"/>
    <col min="5633" max="5633" width="9.42578125" style="36" customWidth="1"/>
    <col min="5634" max="5634" width="42.5703125" style="36" customWidth="1"/>
    <col min="5635" max="5635" width="13.42578125" style="36" customWidth="1"/>
    <col min="5636" max="5636" width="12.28515625" style="36" customWidth="1"/>
    <col min="5637" max="5637" width="14.42578125" style="36" customWidth="1"/>
    <col min="5638" max="5638" width="16.140625" style="36" customWidth="1"/>
    <col min="5639" max="5639" width="9.140625" style="36"/>
    <col min="5640" max="5640" width="11.85546875" style="36" bestFit="1" customWidth="1"/>
    <col min="5641" max="5888" width="9.140625" style="36"/>
    <col min="5889" max="5889" width="9.42578125" style="36" customWidth="1"/>
    <col min="5890" max="5890" width="42.5703125" style="36" customWidth="1"/>
    <col min="5891" max="5891" width="13.42578125" style="36" customWidth="1"/>
    <col min="5892" max="5892" width="12.28515625" style="36" customWidth="1"/>
    <col min="5893" max="5893" width="14.42578125" style="36" customWidth="1"/>
    <col min="5894" max="5894" width="16.140625" style="36" customWidth="1"/>
    <col min="5895" max="5895" width="9.140625" style="36"/>
    <col min="5896" max="5896" width="11.85546875" style="36" bestFit="1" customWidth="1"/>
    <col min="5897" max="6144" width="9.140625" style="36"/>
    <col min="6145" max="6145" width="9.42578125" style="36" customWidth="1"/>
    <col min="6146" max="6146" width="42.5703125" style="36" customWidth="1"/>
    <col min="6147" max="6147" width="13.42578125" style="36" customWidth="1"/>
    <col min="6148" max="6148" width="12.28515625" style="36" customWidth="1"/>
    <col min="6149" max="6149" width="14.42578125" style="36" customWidth="1"/>
    <col min="6150" max="6150" width="16.140625" style="36" customWidth="1"/>
    <col min="6151" max="6151" width="9.140625" style="36"/>
    <col min="6152" max="6152" width="11.85546875" style="36" bestFit="1" customWidth="1"/>
    <col min="6153" max="6400" width="9.140625" style="36"/>
    <col min="6401" max="6401" width="9.42578125" style="36" customWidth="1"/>
    <col min="6402" max="6402" width="42.5703125" style="36" customWidth="1"/>
    <col min="6403" max="6403" width="13.42578125" style="36" customWidth="1"/>
    <col min="6404" max="6404" width="12.28515625" style="36" customWidth="1"/>
    <col min="6405" max="6405" width="14.42578125" style="36" customWidth="1"/>
    <col min="6406" max="6406" width="16.140625" style="36" customWidth="1"/>
    <col min="6407" max="6407" width="9.140625" style="36"/>
    <col min="6408" max="6408" width="11.85546875" style="36" bestFit="1" customWidth="1"/>
    <col min="6409" max="6656" width="9.140625" style="36"/>
    <col min="6657" max="6657" width="9.42578125" style="36" customWidth="1"/>
    <col min="6658" max="6658" width="42.5703125" style="36" customWidth="1"/>
    <col min="6659" max="6659" width="13.42578125" style="36" customWidth="1"/>
    <col min="6660" max="6660" width="12.28515625" style="36" customWidth="1"/>
    <col min="6661" max="6661" width="14.42578125" style="36" customWidth="1"/>
    <col min="6662" max="6662" width="16.140625" style="36" customWidth="1"/>
    <col min="6663" max="6663" width="9.140625" style="36"/>
    <col min="6664" max="6664" width="11.85546875" style="36" bestFit="1" customWidth="1"/>
    <col min="6665" max="6912" width="9.140625" style="36"/>
    <col min="6913" max="6913" width="9.42578125" style="36" customWidth="1"/>
    <col min="6914" max="6914" width="42.5703125" style="36" customWidth="1"/>
    <col min="6915" max="6915" width="13.42578125" style="36" customWidth="1"/>
    <col min="6916" max="6916" width="12.28515625" style="36" customWidth="1"/>
    <col min="6917" max="6917" width="14.42578125" style="36" customWidth="1"/>
    <col min="6918" max="6918" width="16.140625" style="36" customWidth="1"/>
    <col min="6919" max="6919" width="9.140625" style="36"/>
    <col min="6920" max="6920" width="11.85546875" style="36" bestFit="1" customWidth="1"/>
    <col min="6921" max="7168" width="9.140625" style="36"/>
    <col min="7169" max="7169" width="9.42578125" style="36" customWidth="1"/>
    <col min="7170" max="7170" width="42.5703125" style="36" customWidth="1"/>
    <col min="7171" max="7171" width="13.42578125" style="36" customWidth="1"/>
    <col min="7172" max="7172" width="12.28515625" style="36" customWidth="1"/>
    <col min="7173" max="7173" width="14.42578125" style="36" customWidth="1"/>
    <col min="7174" max="7174" width="16.140625" style="36" customWidth="1"/>
    <col min="7175" max="7175" width="9.140625" style="36"/>
    <col min="7176" max="7176" width="11.85546875" style="36" bestFit="1" customWidth="1"/>
    <col min="7177" max="7424" width="9.140625" style="36"/>
    <col min="7425" max="7425" width="9.42578125" style="36" customWidth="1"/>
    <col min="7426" max="7426" width="42.5703125" style="36" customWidth="1"/>
    <col min="7427" max="7427" width="13.42578125" style="36" customWidth="1"/>
    <col min="7428" max="7428" width="12.28515625" style="36" customWidth="1"/>
    <col min="7429" max="7429" width="14.42578125" style="36" customWidth="1"/>
    <col min="7430" max="7430" width="16.140625" style="36" customWidth="1"/>
    <col min="7431" max="7431" width="9.140625" style="36"/>
    <col min="7432" max="7432" width="11.85546875" style="36" bestFit="1" customWidth="1"/>
    <col min="7433" max="7680" width="9.140625" style="36"/>
    <col min="7681" max="7681" width="9.42578125" style="36" customWidth="1"/>
    <col min="7682" max="7682" width="42.5703125" style="36" customWidth="1"/>
    <col min="7683" max="7683" width="13.42578125" style="36" customWidth="1"/>
    <col min="7684" max="7684" width="12.28515625" style="36" customWidth="1"/>
    <col min="7685" max="7685" width="14.42578125" style="36" customWidth="1"/>
    <col min="7686" max="7686" width="16.140625" style="36" customWidth="1"/>
    <col min="7687" max="7687" width="9.140625" style="36"/>
    <col min="7688" max="7688" width="11.85546875" style="36" bestFit="1" customWidth="1"/>
    <col min="7689" max="7936" width="9.140625" style="36"/>
    <col min="7937" max="7937" width="9.42578125" style="36" customWidth="1"/>
    <col min="7938" max="7938" width="42.5703125" style="36" customWidth="1"/>
    <col min="7939" max="7939" width="13.42578125" style="36" customWidth="1"/>
    <col min="7940" max="7940" width="12.28515625" style="36" customWidth="1"/>
    <col min="7941" max="7941" width="14.42578125" style="36" customWidth="1"/>
    <col min="7942" max="7942" width="16.140625" style="36" customWidth="1"/>
    <col min="7943" max="7943" width="9.140625" style="36"/>
    <col min="7944" max="7944" width="11.85546875" style="36" bestFit="1" customWidth="1"/>
    <col min="7945" max="8192" width="9.140625" style="36"/>
    <col min="8193" max="8193" width="9.42578125" style="36" customWidth="1"/>
    <col min="8194" max="8194" width="42.5703125" style="36" customWidth="1"/>
    <col min="8195" max="8195" width="13.42578125" style="36" customWidth="1"/>
    <col min="8196" max="8196" width="12.28515625" style="36" customWidth="1"/>
    <col min="8197" max="8197" width="14.42578125" style="36" customWidth="1"/>
    <col min="8198" max="8198" width="16.140625" style="36" customWidth="1"/>
    <col min="8199" max="8199" width="9.140625" style="36"/>
    <col min="8200" max="8200" width="11.85546875" style="36" bestFit="1" customWidth="1"/>
    <col min="8201" max="8448" width="9.140625" style="36"/>
    <col min="8449" max="8449" width="9.42578125" style="36" customWidth="1"/>
    <col min="8450" max="8450" width="42.5703125" style="36" customWidth="1"/>
    <col min="8451" max="8451" width="13.42578125" style="36" customWidth="1"/>
    <col min="8452" max="8452" width="12.28515625" style="36" customWidth="1"/>
    <col min="8453" max="8453" width="14.42578125" style="36" customWidth="1"/>
    <col min="8454" max="8454" width="16.140625" style="36" customWidth="1"/>
    <col min="8455" max="8455" width="9.140625" style="36"/>
    <col min="8456" max="8456" width="11.85546875" style="36" bestFit="1" customWidth="1"/>
    <col min="8457" max="8704" width="9.140625" style="36"/>
    <col min="8705" max="8705" width="9.42578125" style="36" customWidth="1"/>
    <col min="8706" max="8706" width="42.5703125" style="36" customWidth="1"/>
    <col min="8707" max="8707" width="13.42578125" style="36" customWidth="1"/>
    <col min="8708" max="8708" width="12.28515625" style="36" customWidth="1"/>
    <col min="8709" max="8709" width="14.42578125" style="36" customWidth="1"/>
    <col min="8710" max="8710" width="16.140625" style="36" customWidth="1"/>
    <col min="8711" max="8711" width="9.140625" style="36"/>
    <col min="8712" max="8712" width="11.85546875" style="36" bestFit="1" customWidth="1"/>
    <col min="8713" max="8960" width="9.140625" style="36"/>
    <col min="8961" max="8961" width="9.42578125" style="36" customWidth="1"/>
    <col min="8962" max="8962" width="42.5703125" style="36" customWidth="1"/>
    <col min="8963" max="8963" width="13.42578125" style="36" customWidth="1"/>
    <col min="8964" max="8964" width="12.28515625" style="36" customWidth="1"/>
    <col min="8965" max="8965" width="14.42578125" style="36" customWidth="1"/>
    <col min="8966" max="8966" width="16.140625" style="36" customWidth="1"/>
    <col min="8967" max="8967" width="9.140625" style="36"/>
    <col min="8968" max="8968" width="11.85546875" style="36" bestFit="1" customWidth="1"/>
    <col min="8969" max="9216" width="9.140625" style="36"/>
    <col min="9217" max="9217" width="9.42578125" style="36" customWidth="1"/>
    <col min="9218" max="9218" width="42.5703125" style="36" customWidth="1"/>
    <col min="9219" max="9219" width="13.42578125" style="36" customWidth="1"/>
    <col min="9220" max="9220" width="12.28515625" style="36" customWidth="1"/>
    <col min="9221" max="9221" width="14.42578125" style="36" customWidth="1"/>
    <col min="9222" max="9222" width="16.140625" style="36" customWidth="1"/>
    <col min="9223" max="9223" width="9.140625" style="36"/>
    <col min="9224" max="9224" width="11.85546875" style="36" bestFit="1" customWidth="1"/>
    <col min="9225" max="9472" width="9.140625" style="36"/>
    <col min="9473" max="9473" width="9.42578125" style="36" customWidth="1"/>
    <col min="9474" max="9474" width="42.5703125" style="36" customWidth="1"/>
    <col min="9475" max="9475" width="13.42578125" style="36" customWidth="1"/>
    <col min="9476" max="9476" width="12.28515625" style="36" customWidth="1"/>
    <col min="9477" max="9477" width="14.42578125" style="36" customWidth="1"/>
    <col min="9478" max="9478" width="16.140625" style="36" customWidth="1"/>
    <col min="9479" max="9479" width="9.140625" style="36"/>
    <col min="9480" max="9480" width="11.85546875" style="36" bestFit="1" customWidth="1"/>
    <col min="9481" max="9728" width="9.140625" style="36"/>
    <col min="9729" max="9729" width="9.42578125" style="36" customWidth="1"/>
    <col min="9730" max="9730" width="42.5703125" style="36" customWidth="1"/>
    <col min="9731" max="9731" width="13.42578125" style="36" customWidth="1"/>
    <col min="9732" max="9732" width="12.28515625" style="36" customWidth="1"/>
    <col min="9733" max="9733" width="14.42578125" style="36" customWidth="1"/>
    <col min="9734" max="9734" width="16.140625" style="36" customWidth="1"/>
    <col min="9735" max="9735" width="9.140625" style="36"/>
    <col min="9736" max="9736" width="11.85546875" style="36" bestFit="1" customWidth="1"/>
    <col min="9737" max="9984" width="9.140625" style="36"/>
    <col min="9985" max="9985" width="9.42578125" style="36" customWidth="1"/>
    <col min="9986" max="9986" width="42.5703125" style="36" customWidth="1"/>
    <col min="9987" max="9987" width="13.42578125" style="36" customWidth="1"/>
    <col min="9988" max="9988" width="12.28515625" style="36" customWidth="1"/>
    <col min="9989" max="9989" width="14.42578125" style="36" customWidth="1"/>
    <col min="9990" max="9990" width="16.140625" style="36" customWidth="1"/>
    <col min="9991" max="9991" width="9.140625" style="36"/>
    <col min="9992" max="9992" width="11.85546875" style="36" bestFit="1" customWidth="1"/>
    <col min="9993" max="10240" width="9.140625" style="36"/>
    <col min="10241" max="10241" width="9.42578125" style="36" customWidth="1"/>
    <col min="10242" max="10242" width="42.5703125" style="36" customWidth="1"/>
    <col min="10243" max="10243" width="13.42578125" style="36" customWidth="1"/>
    <col min="10244" max="10244" width="12.28515625" style="36" customWidth="1"/>
    <col min="10245" max="10245" width="14.42578125" style="36" customWidth="1"/>
    <col min="10246" max="10246" width="16.140625" style="36" customWidth="1"/>
    <col min="10247" max="10247" width="9.140625" style="36"/>
    <col min="10248" max="10248" width="11.85546875" style="36" bestFit="1" customWidth="1"/>
    <col min="10249" max="10496" width="9.140625" style="36"/>
    <col min="10497" max="10497" width="9.42578125" style="36" customWidth="1"/>
    <col min="10498" max="10498" width="42.5703125" style="36" customWidth="1"/>
    <col min="10499" max="10499" width="13.42578125" style="36" customWidth="1"/>
    <col min="10500" max="10500" width="12.28515625" style="36" customWidth="1"/>
    <col min="10501" max="10501" width="14.42578125" style="36" customWidth="1"/>
    <col min="10502" max="10502" width="16.140625" style="36" customWidth="1"/>
    <col min="10503" max="10503" width="9.140625" style="36"/>
    <col min="10504" max="10504" width="11.85546875" style="36" bestFit="1" customWidth="1"/>
    <col min="10505" max="10752" width="9.140625" style="36"/>
    <col min="10753" max="10753" width="9.42578125" style="36" customWidth="1"/>
    <col min="10754" max="10754" width="42.5703125" style="36" customWidth="1"/>
    <col min="10755" max="10755" width="13.42578125" style="36" customWidth="1"/>
    <col min="10756" max="10756" width="12.28515625" style="36" customWidth="1"/>
    <col min="10757" max="10757" width="14.42578125" style="36" customWidth="1"/>
    <col min="10758" max="10758" width="16.140625" style="36" customWidth="1"/>
    <col min="10759" max="10759" width="9.140625" style="36"/>
    <col min="10760" max="10760" width="11.85546875" style="36" bestFit="1" customWidth="1"/>
    <col min="10761" max="11008" width="9.140625" style="36"/>
    <col min="11009" max="11009" width="9.42578125" style="36" customWidth="1"/>
    <col min="11010" max="11010" width="42.5703125" style="36" customWidth="1"/>
    <col min="11011" max="11011" width="13.42578125" style="36" customWidth="1"/>
    <col min="11012" max="11012" width="12.28515625" style="36" customWidth="1"/>
    <col min="11013" max="11013" width="14.42578125" style="36" customWidth="1"/>
    <col min="11014" max="11014" width="16.140625" style="36" customWidth="1"/>
    <col min="11015" max="11015" width="9.140625" style="36"/>
    <col min="11016" max="11016" width="11.85546875" style="36" bestFit="1" customWidth="1"/>
    <col min="11017" max="11264" width="9.140625" style="36"/>
    <col min="11265" max="11265" width="9.42578125" style="36" customWidth="1"/>
    <col min="11266" max="11266" width="42.5703125" style="36" customWidth="1"/>
    <col min="11267" max="11267" width="13.42578125" style="36" customWidth="1"/>
    <col min="11268" max="11268" width="12.28515625" style="36" customWidth="1"/>
    <col min="11269" max="11269" width="14.42578125" style="36" customWidth="1"/>
    <col min="11270" max="11270" width="16.140625" style="36" customWidth="1"/>
    <col min="11271" max="11271" width="9.140625" style="36"/>
    <col min="11272" max="11272" width="11.85546875" style="36" bestFit="1" customWidth="1"/>
    <col min="11273" max="11520" width="9.140625" style="36"/>
    <col min="11521" max="11521" width="9.42578125" style="36" customWidth="1"/>
    <col min="11522" max="11522" width="42.5703125" style="36" customWidth="1"/>
    <col min="11523" max="11523" width="13.42578125" style="36" customWidth="1"/>
    <col min="11524" max="11524" width="12.28515625" style="36" customWidth="1"/>
    <col min="11525" max="11525" width="14.42578125" style="36" customWidth="1"/>
    <col min="11526" max="11526" width="16.140625" style="36" customWidth="1"/>
    <col min="11527" max="11527" width="9.140625" style="36"/>
    <col min="11528" max="11528" width="11.85546875" style="36" bestFit="1" customWidth="1"/>
    <col min="11529" max="11776" width="9.140625" style="36"/>
    <col min="11777" max="11777" width="9.42578125" style="36" customWidth="1"/>
    <col min="11778" max="11778" width="42.5703125" style="36" customWidth="1"/>
    <col min="11779" max="11779" width="13.42578125" style="36" customWidth="1"/>
    <col min="11780" max="11780" width="12.28515625" style="36" customWidth="1"/>
    <col min="11781" max="11781" width="14.42578125" style="36" customWidth="1"/>
    <col min="11782" max="11782" width="16.140625" style="36" customWidth="1"/>
    <col min="11783" max="11783" width="9.140625" style="36"/>
    <col min="11784" max="11784" width="11.85546875" style="36" bestFit="1" customWidth="1"/>
    <col min="11785" max="12032" width="9.140625" style="36"/>
    <col min="12033" max="12033" width="9.42578125" style="36" customWidth="1"/>
    <col min="12034" max="12034" width="42.5703125" style="36" customWidth="1"/>
    <col min="12035" max="12035" width="13.42578125" style="36" customWidth="1"/>
    <col min="12036" max="12036" width="12.28515625" style="36" customWidth="1"/>
    <col min="12037" max="12037" width="14.42578125" style="36" customWidth="1"/>
    <col min="12038" max="12038" width="16.140625" style="36" customWidth="1"/>
    <col min="12039" max="12039" width="9.140625" style="36"/>
    <col min="12040" max="12040" width="11.85546875" style="36" bestFit="1" customWidth="1"/>
    <col min="12041" max="12288" width="9.140625" style="36"/>
    <col min="12289" max="12289" width="9.42578125" style="36" customWidth="1"/>
    <col min="12290" max="12290" width="42.5703125" style="36" customWidth="1"/>
    <col min="12291" max="12291" width="13.42578125" style="36" customWidth="1"/>
    <col min="12292" max="12292" width="12.28515625" style="36" customWidth="1"/>
    <col min="12293" max="12293" width="14.42578125" style="36" customWidth="1"/>
    <col min="12294" max="12294" width="16.140625" style="36" customWidth="1"/>
    <col min="12295" max="12295" width="9.140625" style="36"/>
    <col min="12296" max="12296" width="11.85546875" style="36" bestFit="1" customWidth="1"/>
    <col min="12297" max="12544" width="9.140625" style="36"/>
    <col min="12545" max="12545" width="9.42578125" style="36" customWidth="1"/>
    <col min="12546" max="12546" width="42.5703125" style="36" customWidth="1"/>
    <col min="12547" max="12547" width="13.42578125" style="36" customWidth="1"/>
    <col min="12548" max="12548" width="12.28515625" style="36" customWidth="1"/>
    <col min="12549" max="12549" width="14.42578125" style="36" customWidth="1"/>
    <col min="12550" max="12550" width="16.140625" style="36" customWidth="1"/>
    <col min="12551" max="12551" width="9.140625" style="36"/>
    <col min="12552" max="12552" width="11.85546875" style="36" bestFit="1" customWidth="1"/>
    <col min="12553" max="12800" width="9.140625" style="36"/>
    <col min="12801" max="12801" width="9.42578125" style="36" customWidth="1"/>
    <col min="12802" max="12802" width="42.5703125" style="36" customWidth="1"/>
    <col min="12803" max="12803" width="13.42578125" style="36" customWidth="1"/>
    <col min="12804" max="12804" width="12.28515625" style="36" customWidth="1"/>
    <col min="12805" max="12805" width="14.42578125" style="36" customWidth="1"/>
    <col min="12806" max="12806" width="16.140625" style="36" customWidth="1"/>
    <col min="12807" max="12807" width="9.140625" style="36"/>
    <col min="12808" max="12808" width="11.85546875" style="36" bestFit="1" customWidth="1"/>
    <col min="12809" max="13056" width="9.140625" style="36"/>
    <col min="13057" max="13057" width="9.42578125" style="36" customWidth="1"/>
    <col min="13058" max="13058" width="42.5703125" style="36" customWidth="1"/>
    <col min="13059" max="13059" width="13.42578125" style="36" customWidth="1"/>
    <col min="13060" max="13060" width="12.28515625" style="36" customWidth="1"/>
    <col min="13061" max="13061" width="14.42578125" style="36" customWidth="1"/>
    <col min="13062" max="13062" width="16.140625" style="36" customWidth="1"/>
    <col min="13063" max="13063" width="9.140625" style="36"/>
    <col min="13064" max="13064" width="11.85546875" style="36" bestFit="1" customWidth="1"/>
    <col min="13065" max="13312" width="9.140625" style="36"/>
    <col min="13313" max="13313" width="9.42578125" style="36" customWidth="1"/>
    <col min="13314" max="13314" width="42.5703125" style="36" customWidth="1"/>
    <col min="13315" max="13315" width="13.42578125" style="36" customWidth="1"/>
    <col min="13316" max="13316" width="12.28515625" style="36" customWidth="1"/>
    <col min="13317" max="13317" width="14.42578125" style="36" customWidth="1"/>
    <col min="13318" max="13318" width="16.140625" style="36" customWidth="1"/>
    <col min="13319" max="13319" width="9.140625" style="36"/>
    <col min="13320" max="13320" width="11.85546875" style="36" bestFit="1" customWidth="1"/>
    <col min="13321" max="13568" width="9.140625" style="36"/>
    <col min="13569" max="13569" width="9.42578125" style="36" customWidth="1"/>
    <col min="13570" max="13570" width="42.5703125" style="36" customWidth="1"/>
    <col min="13571" max="13571" width="13.42578125" style="36" customWidth="1"/>
    <col min="13572" max="13572" width="12.28515625" style="36" customWidth="1"/>
    <col min="13573" max="13573" width="14.42578125" style="36" customWidth="1"/>
    <col min="13574" max="13574" width="16.140625" style="36" customWidth="1"/>
    <col min="13575" max="13575" width="9.140625" style="36"/>
    <col min="13576" max="13576" width="11.85546875" style="36" bestFit="1" customWidth="1"/>
    <col min="13577" max="13824" width="9.140625" style="36"/>
    <col min="13825" max="13825" width="9.42578125" style="36" customWidth="1"/>
    <col min="13826" max="13826" width="42.5703125" style="36" customWidth="1"/>
    <col min="13827" max="13827" width="13.42578125" style="36" customWidth="1"/>
    <col min="13828" max="13828" width="12.28515625" style="36" customWidth="1"/>
    <col min="13829" max="13829" width="14.42578125" style="36" customWidth="1"/>
    <col min="13830" max="13830" width="16.140625" style="36" customWidth="1"/>
    <col min="13831" max="13831" width="9.140625" style="36"/>
    <col min="13832" max="13832" width="11.85546875" style="36" bestFit="1" customWidth="1"/>
    <col min="13833" max="14080" width="9.140625" style="36"/>
    <col min="14081" max="14081" width="9.42578125" style="36" customWidth="1"/>
    <col min="14082" max="14082" width="42.5703125" style="36" customWidth="1"/>
    <col min="14083" max="14083" width="13.42578125" style="36" customWidth="1"/>
    <col min="14084" max="14084" width="12.28515625" style="36" customWidth="1"/>
    <col min="14085" max="14085" width="14.42578125" style="36" customWidth="1"/>
    <col min="14086" max="14086" width="16.140625" style="36" customWidth="1"/>
    <col min="14087" max="14087" width="9.140625" style="36"/>
    <col min="14088" max="14088" width="11.85546875" style="36" bestFit="1" customWidth="1"/>
    <col min="14089" max="14336" width="9.140625" style="36"/>
    <col min="14337" max="14337" width="9.42578125" style="36" customWidth="1"/>
    <col min="14338" max="14338" width="42.5703125" style="36" customWidth="1"/>
    <col min="14339" max="14339" width="13.42578125" style="36" customWidth="1"/>
    <col min="14340" max="14340" width="12.28515625" style="36" customWidth="1"/>
    <col min="14341" max="14341" width="14.42578125" style="36" customWidth="1"/>
    <col min="14342" max="14342" width="16.140625" style="36" customWidth="1"/>
    <col min="14343" max="14343" width="9.140625" style="36"/>
    <col min="14344" max="14344" width="11.85546875" style="36" bestFit="1" customWidth="1"/>
    <col min="14345" max="14592" width="9.140625" style="36"/>
    <col min="14593" max="14593" width="9.42578125" style="36" customWidth="1"/>
    <col min="14594" max="14594" width="42.5703125" style="36" customWidth="1"/>
    <col min="14595" max="14595" width="13.42578125" style="36" customWidth="1"/>
    <col min="14596" max="14596" width="12.28515625" style="36" customWidth="1"/>
    <col min="14597" max="14597" width="14.42578125" style="36" customWidth="1"/>
    <col min="14598" max="14598" width="16.140625" style="36" customWidth="1"/>
    <col min="14599" max="14599" width="9.140625" style="36"/>
    <col min="14600" max="14600" width="11.85546875" style="36" bestFit="1" customWidth="1"/>
    <col min="14601" max="14848" width="9.140625" style="36"/>
    <col min="14849" max="14849" width="9.42578125" style="36" customWidth="1"/>
    <col min="14850" max="14850" width="42.5703125" style="36" customWidth="1"/>
    <col min="14851" max="14851" width="13.42578125" style="36" customWidth="1"/>
    <col min="14852" max="14852" width="12.28515625" style="36" customWidth="1"/>
    <col min="14853" max="14853" width="14.42578125" style="36" customWidth="1"/>
    <col min="14854" max="14854" width="16.140625" style="36" customWidth="1"/>
    <col min="14855" max="14855" width="9.140625" style="36"/>
    <col min="14856" max="14856" width="11.85546875" style="36" bestFit="1" customWidth="1"/>
    <col min="14857" max="15104" width="9.140625" style="36"/>
    <col min="15105" max="15105" width="9.42578125" style="36" customWidth="1"/>
    <col min="15106" max="15106" width="42.5703125" style="36" customWidth="1"/>
    <col min="15107" max="15107" width="13.42578125" style="36" customWidth="1"/>
    <col min="15108" max="15108" width="12.28515625" style="36" customWidth="1"/>
    <col min="15109" max="15109" width="14.42578125" style="36" customWidth="1"/>
    <col min="15110" max="15110" width="16.140625" style="36" customWidth="1"/>
    <col min="15111" max="15111" width="9.140625" style="36"/>
    <col min="15112" max="15112" width="11.85546875" style="36" bestFit="1" customWidth="1"/>
    <col min="15113" max="15360" width="9.140625" style="36"/>
    <col min="15361" max="15361" width="9.42578125" style="36" customWidth="1"/>
    <col min="15362" max="15362" width="42.5703125" style="36" customWidth="1"/>
    <col min="15363" max="15363" width="13.42578125" style="36" customWidth="1"/>
    <col min="15364" max="15364" width="12.28515625" style="36" customWidth="1"/>
    <col min="15365" max="15365" width="14.42578125" style="36" customWidth="1"/>
    <col min="15366" max="15366" width="16.140625" style="36" customWidth="1"/>
    <col min="15367" max="15367" width="9.140625" style="36"/>
    <col min="15368" max="15368" width="11.85546875" style="36" bestFit="1" customWidth="1"/>
    <col min="15369" max="15616" width="9.140625" style="36"/>
    <col min="15617" max="15617" width="9.42578125" style="36" customWidth="1"/>
    <col min="15618" max="15618" width="42.5703125" style="36" customWidth="1"/>
    <col min="15619" max="15619" width="13.42578125" style="36" customWidth="1"/>
    <col min="15620" max="15620" width="12.28515625" style="36" customWidth="1"/>
    <col min="15621" max="15621" width="14.42578125" style="36" customWidth="1"/>
    <col min="15622" max="15622" width="16.140625" style="36" customWidth="1"/>
    <col min="15623" max="15623" width="9.140625" style="36"/>
    <col min="15624" max="15624" width="11.85546875" style="36" bestFit="1" customWidth="1"/>
    <col min="15625" max="15872" width="9.140625" style="36"/>
    <col min="15873" max="15873" width="9.42578125" style="36" customWidth="1"/>
    <col min="15874" max="15874" width="42.5703125" style="36" customWidth="1"/>
    <col min="15875" max="15875" width="13.42578125" style="36" customWidth="1"/>
    <col min="15876" max="15876" width="12.28515625" style="36" customWidth="1"/>
    <col min="15877" max="15877" width="14.42578125" style="36" customWidth="1"/>
    <col min="15878" max="15878" width="16.140625" style="36" customWidth="1"/>
    <col min="15879" max="15879" width="9.140625" style="36"/>
    <col min="15880" max="15880" width="11.85546875" style="36" bestFit="1" customWidth="1"/>
    <col min="15881" max="16128" width="9.140625" style="36"/>
    <col min="16129" max="16129" width="9.42578125" style="36" customWidth="1"/>
    <col min="16130" max="16130" width="42.5703125" style="36" customWidth="1"/>
    <col min="16131" max="16131" width="13.42578125" style="36" customWidth="1"/>
    <col min="16132" max="16132" width="12.28515625" style="36" customWidth="1"/>
    <col min="16133" max="16133" width="14.42578125" style="36" customWidth="1"/>
    <col min="16134" max="16134" width="16.140625" style="36" customWidth="1"/>
    <col min="16135" max="16135" width="9.140625" style="36"/>
    <col min="16136" max="16136" width="11.85546875" style="36" bestFit="1" customWidth="1"/>
    <col min="16137" max="16384" width="9.140625" style="36"/>
  </cols>
  <sheetData>
    <row r="1" spans="1:6" ht="43.5" customHeight="1" thickBot="1">
      <c r="A1" s="32" t="s">
        <v>130</v>
      </c>
      <c r="B1" s="33" t="s">
        <v>131</v>
      </c>
      <c r="C1" s="34" t="s">
        <v>132</v>
      </c>
      <c r="D1" s="35" t="s">
        <v>1089</v>
      </c>
      <c r="E1" s="542" t="s">
        <v>133</v>
      </c>
      <c r="F1" s="543" t="s">
        <v>134</v>
      </c>
    </row>
    <row r="2" spans="1:6" ht="14.25" customHeight="1" thickTop="1">
      <c r="A2" s="37"/>
      <c r="B2" s="38"/>
      <c r="C2" s="39"/>
      <c r="D2" s="40"/>
      <c r="E2" s="544"/>
      <c r="F2" s="545"/>
    </row>
    <row r="3" spans="1:6">
      <c r="A3" s="41"/>
      <c r="B3" s="42" t="s">
        <v>135</v>
      </c>
      <c r="C3" s="43"/>
      <c r="D3" s="44"/>
      <c r="E3" s="546"/>
      <c r="F3" s="547"/>
    </row>
    <row r="4" spans="1:6">
      <c r="A4" s="41"/>
      <c r="B4" s="42" t="s">
        <v>136</v>
      </c>
      <c r="C4" s="45"/>
      <c r="D4" s="46"/>
      <c r="E4" s="548"/>
      <c r="F4" s="549"/>
    </row>
    <row r="5" spans="1:6">
      <c r="A5" s="41"/>
      <c r="B5" s="42"/>
      <c r="C5" s="45"/>
      <c r="D5" s="46"/>
      <c r="E5" s="548"/>
      <c r="F5" s="549"/>
    </row>
    <row r="6" spans="1:6" ht="14.25" customHeight="1">
      <c r="A6" s="41"/>
      <c r="B6" s="721" t="s">
        <v>137</v>
      </c>
      <c r="C6" s="722"/>
      <c r="D6" s="722"/>
      <c r="E6" s="722"/>
      <c r="F6" s="723"/>
    </row>
    <row r="7" spans="1:6" ht="15.75" thickBot="1">
      <c r="A7" s="47"/>
      <c r="B7" s="48"/>
      <c r="C7" s="49"/>
      <c r="D7" s="50"/>
      <c r="E7" s="550"/>
      <c r="F7" s="551"/>
    </row>
    <row r="8" spans="1:6">
      <c r="A8" s="51" t="s">
        <v>138</v>
      </c>
      <c r="B8" s="52" t="s">
        <v>31</v>
      </c>
      <c r="C8" s="53"/>
      <c r="D8" s="54"/>
      <c r="E8" s="552" t="s">
        <v>139</v>
      </c>
      <c r="F8" s="553"/>
    </row>
    <row r="9" spans="1:6">
      <c r="A9" s="41"/>
      <c r="B9" s="55"/>
      <c r="C9" s="56"/>
      <c r="D9" s="44"/>
      <c r="E9" s="554" t="s">
        <v>139</v>
      </c>
      <c r="F9" s="547"/>
    </row>
    <row r="10" spans="1:6" ht="15" customHeight="1">
      <c r="A10" s="41" t="s">
        <v>140</v>
      </c>
      <c r="B10" s="57" t="s">
        <v>141</v>
      </c>
      <c r="C10" s="56"/>
      <c r="D10" s="44"/>
      <c r="E10" s="548"/>
      <c r="F10" s="547"/>
    </row>
    <row r="11" spans="1:6" ht="219" customHeight="1">
      <c r="A11" s="41"/>
      <c r="B11" s="58" t="s">
        <v>142</v>
      </c>
      <c r="C11" s="59" t="s">
        <v>143</v>
      </c>
      <c r="D11" s="44" t="s">
        <v>143</v>
      </c>
      <c r="E11" s="548"/>
      <c r="F11" s="547"/>
    </row>
    <row r="12" spans="1:6">
      <c r="A12" s="41"/>
      <c r="B12" s="60" t="s">
        <v>144</v>
      </c>
      <c r="C12" s="56" t="s">
        <v>145</v>
      </c>
      <c r="D12" s="44">
        <v>1.05</v>
      </c>
      <c r="E12" s="555"/>
      <c r="F12" s="556">
        <f>(D12*E12)</f>
        <v>0</v>
      </c>
    </row>
    <row r="13" spans="1:6">
      <c r="A13" s="41"/>
      <c r="B13" s="60"/>
      <c r="C13" s="56"/>
      <c r="D13" s="44"/>
      <c r="E13" s="557"/>
      <c r="F13" s="547"/>
    </row>
    <row r="14" spans="1:6">
      <c r="A14" s="41" t="s">
        <v>146</v>
      </c>
      <c r="B14" s="60" t="s">
        <v>147</v>
      </c>
      <c r="C14" s="56"/>
      <c r="D14" s="44"/>
      <c r="E14" s="557"/>
      <c r="F14" s="547"/>
    </row>
    <row r="15" spans="1:6" ht="61.5" customHeight="1">
      <c r="A15" s="41"/>
      <c r="B15" s="60" t="s">
        <v>148</v>
      </c>
      <c r="C15" s="56" t="s">
        <v>149</v>
      </c>
      <c r="D15" s="44">
        <v>1</v>
      </c>
      <c r="E15" s="555"/>
      <c r="F15" s="556">
        <f>(D15*E15)</f>
        <v>0</v>
      </c>
    </row>
    <row r="16" spans="1:6">
      <c r="A16" s="41" t="s">
        <v>150</v>
      </c>
      <c r="B16" s="60" t="s">
        <v>151</v>
      </c>
      <c r="C16" s="56"/>
      <c r="D16" s="44"/>
      <c r="E16" s="557"/>
      <c r="F16" s="547"/>
    </row>
    <row r="17" spans="1:6">
      <c r="A17" s="41"/>
      <c r="B17" s="55"/>
      <c r="C17" s="56"/>
      <c r="D17" s="44"/>
      <c r="E17" s="557"/>
      <c r="F17" s="547"/>
    </row>
    <row r="18" spans="1:6" ht="129.75" customHeight="1">
      <c r="A18" s="41" t="s">
        <v>152</v>
      </c>
      <c r="B18" s="57" t="s">
        <v>153</v>
      </c>
      <c r="C18" s="56" t="s">
        <v>149</v>
      </c>
      <c r="D18" s="44">
        <v>1</v>
      </c>
      <c r="E18" s="555"/>
      <c r="F18" s="556">
        <f>(D18*E18)</f>
        <v>0</v>
      </c>
    </row>
    <row r="19" spans="1:6" ht="15" customHeight="1">
      <c r="A19" s="41"/>
      <c r="B19" s="60"/>
      <c r="C19" s="56"/>
      <c r="D19" s="44"/>
      <c r="E19" s="557"/>
      <c r="F19" s="547"/>
    </row>
    <row r="20" spans="1:6" ht="81.75" customHeight="1">
      <c r="A20" s="41" t="s">
        <v>154</v>
      </c>
      <c r="B20" s="57" t="s">
        <v>155</v>
      </c>
      <c r="C20" s="56" t="s">
        <v>149</v>
      </c>
      <c r="D20" s="44">
        <v>1</v>
      </c>
      <c r="E20" s="555"/>
      <c r="F20" s="556">
        <f>(D20*E20)</f>
        <v>0</v>
      </c>
    </row>
    <row r="21" spans="1:6" ht="15" customHeight="1">
      <c r="A21" s="41"/>
      <c r="B21" s="60"/>
      <c r="C21" s="56"/>
      <c r="D21" s="44"/>
      <c r="E21" s="557"/>
      <c r="F21" s="547"/>
    </row>
    <row r="22" spans="1:6" ht="228.75" customHeight="1">
      <c r="A22" s="41" t="s">
        <v>156</v>
      </c>
      <c r="B22" s="57" t="s">
        <v>157</v>
      </c>
      <c r="C22" s="61" t="s">
        <v>158</v>
      </c>
      <c r="D22" s="44">
        <v>300</v>
      </c>
      <c r="E22" s="555"/>
      <c r="F22" s="556">
        <f>(D22*E22)</f>
        <v>0</v>
      </c>
    </row>
    <row r="23" spans="1:6" ht="14.25" customHeight="1">
      <c r="A23" s="41"/>
      <c r="B23" s="60"/>
      <c r="C23" s="56"/>
      <c r="D23" s="44"/>
      <c r="E23" s="557"/>
      <c r="F23" s="547"/>
    </row>
    <row r="24" spans="1:6" ht="177.75" customHeight="1">
      <c r="A24" s="41" t="s">
        <v>159</v>
      </c>
      <c r="B24" s="60" t="s">
        <v>160</v>
      </c>
      <c r="C24" s="56" t="s">
        <v>29</v>
      </c>
      <c r="D24" s="44">
        <v>25</v>
      </c>
      <c r="E24" s="555"/>
      <c r="F24" s="556">
        <f>(D24*E24)</f>
        <v>0</v>
      </c>
    </row>
    <row r="25" spans="1:6" ht="14.25" customHeight="1">
      <c r="A25" s="41"/>
      <c r="B25" s="60"/>
      <c r="C25" s="56"/>
      <c r="D25" s="44"/>
      <c r="E25" s="557"/>
      <c r="F25" s="547"/>
    </row>
    <row r="26" spans="1:6" ht="124.5" customHeight="1">
      <c r="A26" s="41" t="s">
        <v>161</v>
      </c>
      <c r="B26" s="57" t="s">
        <v>162</v>
      </c>
      <c r="C26" s="61" t="s">
        <v>158</v>
      </c>
      <c r="D26" s="44">
        <v>13</v>
      </c>
      <c r="E26" s="555"/>
      <c r="F26" s="556">
        <f>(D26*E26)</f>
        <v>0</v>
      </c>
    </row>
    <row r="27" spans="1:6" ht="14.25" customHeight="1">
      <c r="A27" s="41"/>
      <c r="B27" s="60"/>
      <c r="C27" s="56"/>
      <c r="D27" s="44"/>
      <c r="E27" s="557"/>
      <c r="F27" s="547"/>
    </row>
    <row r="28" spans="1:6" ht="168.75" customHeight="1">
      <c r="A28" s="41" t="s">
        <v>163</v>
      </c>
      <c r="B28" s="57" t="s">
        <v>164</v>
      </c>
      <c r="C28" s="56" t="s">
        <v>29</v>
      </c>
      <c r="D28" s="44">
        <v>10</v>
      </c>
      <c r="E28" s="555"/>
      <c r="F28" s="556">
        <f>(D28*E28)</f>
        <v>0</v>
      </c>
    </row>
    <row r="29" spans="1:6" ht="14.25" customHeight="1">
      <c r="A29" s="41"/>
      <c r="B29" s="60"/>
      <c r="C29" s="56"/>
      <c r="D29" s="44"/>
      <c r="E29" s="557"/>
      <c r="F29" s="547"/>
    </row>
    <row r="30" spans="1:6" ht="222" customHeight="1">
      <c r="A30" s="41" t="s">
        <v>165</v>
      </c>
      <c r="B30" s="57" t="s">
        <v>166</v>
      </c>
      <c r="C30" s="56" t="s">
        <v>29</v>
      </c>
      <c r="D30" s="44">
        <v>21</v>
      </c>
      <c r="E30" s="555"/>
      <c r="F30" s="556">
        <f>(D30*E30)</f>
        <v>0</v>
      </c>
    </row>
    <row r="31" spans="1:6" ht="14.25" customHeight="1">
      <c r="A31" s="41"/>
      <c r="B31" s="60"/>
      <c r="C31" s="56"/>
      <c r="D31" s="44"/>
      <c r="E31" s="557"/>
      <c r="F31" s="547"/>
    </row>
    <row r="32" spans="1:6" ht="193.5" customHeight="1">
      <c r="A32" s="41" t="s">
        <v>167</v>
      </c>
      <c r="B32" s="57" t="s">
        <v>168</v>
      </c>
      <c r="C32" s="56" t="s">
        <v>29</v>
      </c>
      <c r="D32" s="44">
        <v>21</v>
      </c>
      <c r="E32" s="555"/>
      <c r="F32" s="556">
        <f>(D32*E32)</f>
        <v>0</v>
      </c>
    </row>
    <row r="33" spans="1:6" ht="14.25" customHeight="1">
      <c r="A33" s="41"/>
      <c r="B33" s="60"/>
      <c r="C33" s="56"/>
      <c r="D33" s="44"/>
      <c r="E33" s="557"/>
      <c r="F33" s="547"/>
    </row>
    <row r="34" spans="1:6" ht="87.75" customHeight="1">
      <c r="A34" s="41" t="s">
        <v>169</v>
      </c>
      <c r="B34" s="62" t="s">
        <v>170</v>
      </c>
      <c r="C34" s="61" t="s">
        <v>158</v>
      </c>
      <c r="D34" s="44">
        <v>760</v>
      </c>
      <c r="E34" s="555"/>
      <c r="F34" s="556">
        <f>(D34*E34)</f>
        <v>0</v>
      </c>
    </row>
    <row r="35" spans="1:6" ht="14.25" customHeight="1">
      <c r="A35" s="41"/>
      <c r="B35" s="60"/>
      <c r="C35" s="56"/>
      <c r="D35" s="44"/>
      <c r="E35" s="557"/>
      <c r="F35" s="547"/>
    </row>
    <row r="36" spans="1:6" ht="144.75" customHeight="1">
      <c r="A36" s="41" t="s">
        <v>171</v>
      </c>
      <c r="B36" s="57" t="s">
        <v>172</v>
      </c>
      <c r="C36" s="56" t="s">
        <v>29</v>
      </c>
      <c r="D36" s="44">
        <v>5</v>
      </c>
      <c r="E36" s="555"/>
      <c r="F36" s="556">
        <f>(D36*E36)</f>
        <v>0</v>
      </c>
    </row>
    <row r="37" spans="1:6" ht="14.25" customHeight="1">
      <c r="A37" s="41"/>
      <c r="B37" s="60"/>
      <c r="C37" s="56"/>
      <c r="D37" s="44"/>
      <c r="E37" s="557"/>
      <c r="F37" s="547"/>
    </row>
    <row r="38" spans="1:6" ht="177.75" customHeight="1">
      <c r="A38" s="41" t="s">
        <v>173</v>
      </c>
      <c r="B38" s="57" t="s">
        <v>174</v>
      </c>
      <c r="C38" s="56" t="s">
        <v>29</v>
      </c>
      <c r="D38" s="44">
        <v>55</v>
      </c>
      <c r="E38" s="555"/>
      <c r="F38" s="556">
        <f>(D38*E38)</f>
        <v>0</v>
      </c>
    </row>
    <row r="39" spans="1:6" ht="14.25" customHeight="1">
      <c r="A39" s="41"/>
      <c r="B39" s="60"/>
      <c r="C39" s="56"/>
      <c r="D39" s="44"/>
      <c r="E39" s="557"/>
      <c r="F39" s="547"/>
    </row>
    <row r="40" spans="1:6" ht="162.75" customHeight="1">
      <c r="A40" s="41" t="s">
        <v>175</v>
      </c>
      <c r="B40" s="57" t="s">
        <v>1137</v>
      </c>
      <c r="C40" s="56" t="s">
        <v>29</v>
      </c>
      <c r="D40" s="44">
        <v>117</v>
      </c>
      <c r="E40" s="555"/>
      <c r="F40" s="556">
        <f>(D40*E40)</f>
        <v>0</v>
      </c>
    </row>
    <row r="41" spans="1:6" ht="14.25" customHeight="1">
      <c r="A41" s="41"/>
      <c r="B41" s="60"/>
      <c r="C41" s="56"/>
      <c r="D41" s="44"/>
      <c r="E41" s="557"/>
      <c r="F41" s="547"/>
    </row>
    <row r="42" spans="1:6" ht="40.5" customHeight="1">
      <c r="A42" s="41" t="s">
        <v>176</v>
      </c>
      <c r="B42" s="57" t="s">
        <v>177</v>
      </c>
      <c r="C42" s="56" t="s">
        <v>29</v>
      </c>
      <c r="D42" s="44">
        <v>45</v>
      </c>
      <c r="E42" s="555"/>
      <c r="F42" s="556">
        <f>(D42*E42)</f>
        <v>0</v>
      </c>
    </row>
    <row r="43" spans="1:6" ht="14.25" customHeight="1">
      <c r="A43" s="41"/>
      <c r="B43" s="60"/>
      <c r="C43" s="56"/>
      <c r="D43" s="44"/>
      <c r="E43" s="557"/>
      <c r="F43" s="547"/>
    </row>
    <row r="44" spans="1:6" ht="255" customHeight="1">
      <c r="A44" s="41" t="s">
        <v>178</v>
      </c>
      <c r="B44" s="57" t="s">
        <v>179</v>
      </c>
      <c r="C44" s="56" t="s">
        <v>180</v>
      </c>
      <c r="D44" s="44">
        <v>206</v>
      </c>
      <c r="E44" s="555"/>
      <c r="F44" s="556">
        <f>(D44*E44)</f>
        <v>0</v>
      </c>
    </row>
    <row r="45" spans="1:6" ht="12.75" customHeight="1">
      <c r="A45" s="41"/>
      <c r="B45" s="60"/>
      <c r="C45" s="56"/>
      <c r="D45" s="44"/>
      <c r="E45" s="557"/>
      <c r="F45" s="547"/>
    </row>
    <row r="46" spans="1:6" ht="145.5" customHeight="1">
      <c r="A46" s="41" t="s">
        <v>181</v>
      </c>
      <c r="B46" s="57" t="s">
        <v>182</v>
      </c>
      <c r="C46" s="56" t="s">
        <v>158</v>
      </c>
      <c r="D46" s="44">
        <v>60</v>
      </c>
      <c r="E46" s="555"/>
      <c r="F46" s="556">
        <f>(D46*E46)</f>
        <v>0</v>
      </c>
    </row>
    <row r="47" spans="1:6" ht="14.25" customHeight="1">
      <c r="A47" s="41"/>
      <c r="B47" s="60"/>
      <c r="C47" s="56"/>
      <c r="D47" s="44"/>
      <c r="E47" s="557"/>
      <c r="F47" s="547"/>
    </row>
    <row r="48" spans="1:6" ht="153" customHeight="1">
      <c r="A48" s="41" t="s">
        <v>183</v>
      </c>
      <c r="B48" s="57" t="s">
        <v>184</v>
      </c>
      <c r="C48" s="56" t="s">
        <v>158</v>
      </c>
      <c r="D48" s="44">
        <v>50</v>
      </c>
      <c r="E48" s="555"/>
      <c r="F48" s="556">
        <f>(D48*E48)</f>
        <v>0</v>
      </c>
    </row>
    <row r="49" spans="1:6" ht="14.25" customHeight="1">
      <c r="A49" s="41"/>
      <c r="B49" s="60"/>
      <c r="C49" s="56"/>
      <c r="D49" s="44"/>
      <c r="E49" s="557"/>
      <c r="F49" s="547"/>
    </row>
    <row r="50" spans="1:6" ht="179.25" customHeight="1">
      <c r="A50" s="41" t="s">
        <v>185</v>
      </c>
      <c r="B50" s="57" t="s">
        <v>186</v>
      </c>
      <c r="C50" s="56" t="s">
        <v>35</v>
      </c>
      <c r="D50" s="44">
        <v>606</v>
      </c>
      <c r="E50" s="555"/>
      <c r="F50" s="556">
        <f>(D50*E50)</f>
        <v>0</v>
      </c>
    </row>
    <row r="51" spans="1:6" ht="14.25" customHeight="1">
      <c r="A51" s="41"/>
      <c r="B51" s="60"/>
      <c r="C51" s="56"/>
      <c r="D51" s="44"/>
      <c r="E51" s="557"/>
      <c r="F51" s="547"/>
    </row>
    <row r="52" spans="1:6" ht="181.5" customHeight="1">
      <c r="A52" s="41" t="s">
        <v>187</v>
      </c>
      <c r="B52" s="57" t="s">
        <v>188</v>
      </c>
      <c r="C52" s="56" t="s">
        <v>35</v>
      </c>
      <c r="D52" s="44">
        <v>1215</v>
      </c>
      <c r="E52" s="555"/>
      <c r="F52" s="556">
        <f>(D52*E52)</f>
        <v>0</v>
      </c>
    </row>
    <row r="53" spans="1:6" ht="12.75" customHeight="1">
      <c r="A53" s="41"/>
      <c r="B53" s="60"/>
      <c r="C53" s="56"/>
      <c r="D53" s="44"/>
      <c r="E53" s="557"/>
      <c r="F53" s="547"/>
    </row>
    <row r="54" spans="1:6" ht="181.5" customHeight="1">
      <c r="A54" s="41" t="s">
        <v>189</v>
      </c>
      <c r="B54" s="57" t="s">
        <v>190</v>
      </c>
      <c r="C54" s="56" t="s">
        <v>35</v>
      </c>
      <c r="D54" s="44">
        <v>206</v>
      </c>
      <c r="E54" s="555"/>
      <c r="F54" s="556">
        <f>(D54*E54)</f>
        <v>0</v>
      </c>
    </row>
    <row r="55" spans="1:6" ht="14.25" customHeight="1">
      <c r="A55" s="41"/>
      <c r="B55" s="60"/>
      <c r="C55" s="56"/>
      <c r="D55" s="44"/>
      <c r="E55" s="557"/>
      <c r="F55" s="547"/>
    </row>
    <row r="56" spans="1:6" ht="119.25" customHeight="1">
      <c r="A56" s="41" t="s">
        <v>191</v>
      </c>
      <c r="B56" s="62" t="s">
        <v>192</v>
      </c>
      <c r="C56" s="56" t="s">
        <v>193</v>
      </c>
      <c r="D56" s="44">
        <v>300</v>
      </c>
      <c r="E56" s="555"/>
      <c r="F56" s="556">
        <f>(D56*E56)</f>
        <v>0</v>
      </c>
    </row>
    <row r="57" spans="1:6" ht="14.25" customHeight="1">
      <c r="A57" s="41"/>
      <c r="B57" s="60"/>
      <c r="C57" s="56"/>
      <c r="D57" s="44"/>
      <c r="E57" s="557"/>
      <c r="F57" s="547"/>
    </row>
    <row r="58" spans="1:6" ht="229.5" customHeight="1">
      <c r="A58" s="41" t="s">
        <v>194</v>
      </c>
      <c r="B58" s="62" t="s">
        <v>195</v>
      </c>
      <c r="C58" s="56" t="s">
        <v>29</v>
      </c>
      <c r="D58" s="44">
        <v>8</v>
      </c>
      <c r="E58" s="555"/>
      <c r="F58" s="556">
        <f>(D58*E58)</f>
        <v>0</v>
      </c>
    </row>
    <row r="59" spans="1:6" ht="14.25" customHeight="1">
      <c r="A59" s="41"/>
      <c r="B59" s="60"/>
      <c r="C59" s="56"/>
      <c r="D59" s="44"/>
      <c r="E59" s="557"/>
      <c r="F59" s="547"/>
    </row>
    <row r="60" spans="1:6" ht="192.75" customHeight="1">
      <c r="A60" s="41" t="s">
        <v>196</v>
      </c>
      <c r="B60" s="57" t="s">
        <v>197</v>
      </c>
      <c r="C60" s="56" t="s">
        <v>29</v>
      </c>
      <c r="D60" s="44">
        <v>1</v>
      </c>
      <c r="E60" s="555"/>
      <c r="F60" s="556">
        <f>(D60*E60)</f>
        <v>0</v>
      </c>
    </row>
    <row r="61" spans="1:6" ht="15" customHeight="1">
      <c r="A61" s="41"/>
      <c r="B61" s="60"/>
      <c r="C61" s="56"/>
      <c r="D61" s="44"/>
      <c r="E61" s="557"/>
      <c r="F61" s="547"/>
    </row>
    <row r="62" spans="1:6" ht="165.75">
      <c r="A62" s="41" t="s">
        <v>198</v>
      </c>
      <c r="B62" s="63" t="s">
        <v>1138</v>
      </c>
      <c r="C62" s="56" t="s">
        <v>29</v>
      </c>
      <c r="D62" s="44">
        <v>5</v>
      </c>
      <c r="E62" s="558"/>
      <c r="F62" s="556">
        <f>(D62*E62)</f>
        <v>0</v>
      </c>
    </row>
    <row r="63" spans="1:6">
      <c r="A63" s="64"/>
      <c r="B63" s="65"/>
      <c r="C63" s="66"/>
      <c r="D63" s="67"/>
      <c r="E63" s="560"/>
      <c r="F63" s="549"/>
    </row>
    <row r="64" spans="1:6" ht="15" thickBot="1">
      <c r="A64" s="68"/>
      <c r="B64" s="69" t="s">
        <v>200</v>
      </c>
      <c r="C64" s="70"/>
      <c r="D64" s="71"/>
      <c r="E64" s="561"/>
      <c r="F64" s="562">
        <f>SUM(F10:F62)</f>
        <v>0</v>
      </c>
    </row>
    <row r="65" spans="1:8">
      <c r="A65" s="72"/>
      <c r="B65" s="130"/>
      <c r="C65" s="59"/>
      <c r="D65" s="46"/>
      <c r="E65" s="557"/>
      <c r="F65" s="563"/>
    </row>
    <row r="66" spans="1:8" ht="15" thickBot="1">
      <c r="A66" s="72"/>
      <c r="B66" s="130"/>
      <c r="C66" s="59"/>
      <c r="D66" s="46"/>
      <c r="E66" s="557"/>
      <c r="F66" s="563"/>
    </row>
    <row r="67" spans="1:8">
      <c r="A67" s="74" t="s">
        <v>201</v>
      </c>
      <c r="B67" s="75" t="s">
        <v>202</v>
      </c>
      <c r="C67" s="76"/>
      <c r="D67" s="77"/>
      <c r="E67" s="564"/>
      <c r="F67" s="565"/>
    </row>
    <row r="68" spans="1:8">
      <c r="A68" s="41"/>
      <c r="B68" s="55"/>
      <c r="C68" s="56"/>
      <c r="D68" s="44"/>
      <c r="E68" s="557"/>
      <c r="F68" s="547"/>
    </row>
    <row r="69" spans="1:8" ht="249.75" customHeight="1">
      <c r="A69" s="41" t="s">
        <v>203</v>
      </c>
      <c r="B69" s="57" t="s">
        <v>204</v>
      </c>
      <c r="C69" s="56" t="s">
        <v>35</v>
      </c>
      <c r="D69" s="44">
        <v>640</v>
      </c>
      <c r="E69" s="555"/>
      <c r="F69" s="556">
        <f>(D69*E69)</f>
        <v>0</v>
      </c>
      <c r="H69" s="36" t="s">
        <v>205</v>
      </c>
    </row>
    <row r="70" spans="1:8" ht="15" customHeight="1">
      <c r="A70" s="41"/>
      <c r="B70" s="55"/>
      <c r="C70" s="56"/>
      <c r="D70" s="44"/>
      <c r="E70" s="557"/>
      <c r="F70" s="547"/>
    </row>
    <row r="71" spans="1:8" ht="238.5" customHeight="1">
      <c r="A71" s="41" t="s">
        <v>206</v>
      </c>
      <c r="B71" s="57" t="s">
        <v>207</v>
      </c>
      <c r="C71" s="56" t="s">
        <v>193</v>
      </c>
      <c r="D71" s="44">
        <v>7450</v>
      </c>
      <c r="E71" s="555"/>
      <c r="F71" s="556">
        <f>(D71*E71)</f>
        <v>0</v>
      </c>
    </row>
    <row r="72" spans="1:8">
      <c r="A72" s="41"/>
      <c r="B72" s="55"/>
      <c r="C72" s="56"/>
      <c r="D72" s="44"/>
      <c r="E72" s="557"/>
      <c r="F72" s="547"/>
    </row>
    <row r="73" spans="1:8" ht="15" thickBot="1">
      <c r="A73" s="78"/>
      <c r="B73" s="69" t="s">
        <v>208</v>
      </c>
      <c r="C73" s="79"/>
      <c r="D73" s="80"/>
      <c r="E73" s="561"/>
      <c r="F73" s="562">
        <f>SUM(F69:F72)</f>
        <v>0</v>
      </c>
    </row>
    <row r="74" spans="1:8" ht="15" thickBot="1">
      <c r="A74" s="130"/>
      <c r="B74" s="130"/>
      <c r="C74" s="81"/>
      <c r="D74" s="73"/>
      <c r="E74" s="557"/>
      <c r="F74" s="563"/>
    </row>
    <row r="75" spans="1:8">
      <c r="A75" s="74" t="s">
        <v>209</v>
      </c>
      <c r="B75" s="75" t="s">
        <v>210</v>
      </c>
      <c r="C75" s="76"/>
      <c r="D75" s="77"/>
      <c r="E75" s="564"/>
      <c r="F75" s="566"/>
    </row>
    <row r="76" spans="1:8">
      <c r="A76" s="82"/>
      <c r="B76" s="83"/>
      <c r="C76" s="84"/>
      <c r="D76" s="85"/>
      <c r="E76" s="567"/>
      <c r="F76" s="568"/>
    </row>
    <row r="77" spans="1:8" ht="255">
      <c r="A77" s="64" t="s">
        <v>211</v>
      </c>
      <c r="B77" s="57" t="s">
        <v>212</v>
      </c>
      <c r="C77" s="61" t="s">
        <v>158</v>
      </c>
      <c r="D77" s="44">
        <v>2050</v>
      </c>
      <c r="E77" s="558"/>
      <c r="F77" s="556">
        <f>(D77*E77)</f>
        <v>0</v>
      </c>
    </row>
    <row r="78" spans="1:8">
      <c r="A78" s="82"/>
      <c r="B78" s="86"/>
      <c r="C78" s="87"/>
      <c r="D78" s="88"/>
      <c r="E78" s="557"/>
      <c r="F78" s="569"/>
    </row>
    <row r="79" spans="1:8" ht="15" customHeight="1" thickBot="1">
      <c r="A79" s="78"/>
      <c r="B79" s="69" t="s">
        <v>213</v>
      </c>
      <c r="C79" s="79"/>
      <c r="D79" s="80"/>
      <c r="E79" s="561"/>
      <c r="F79" s="562">
        <f>SUM(F77:F78)</f>
        <v>0</v>
      </c>
    </row>
    <row r="80" spans="1:8" ht="15" customHeight="1">
      <c r="A80" s="72"/>
      <c r="B80" s="89"/>
      <c r="C80" s="59"/>
      <c r="D80" s="46"/>
      <c r="E80" s="557"/>
      <c r="F80" s="570"/>
    </row>
    <row r="81" spans="1:6" ht="15" thickBot="1">
      <c r="A81" s="130"/>
      <c r="B81" s="130"/>
      <c r="C81" s="81"/>
      <c r="D81" s="73"/>
      <c r="E81" s="557"/>
      <c r="F81" s="563"/>
    </row>
    <row r="82" spans="1:6">
      <c r="A82" s="74" t="s">
        <v>214</v>
      </c>
      <c r="B82" s="75" t="s">
        <v>215</v>
      </c>
      <c r="C82" s="76"/>
      <c r="D82" s="77"/>
      <c r="E82" s="564"/>
      <c r="F82" s="566"/>
    </row>
    <row r="83" spans="1:6">
      <c r="A83" s="82"/>
      <c r="B83" s="83"/>
      <c r="C83" s="81"/>
      <c r="D83" s="85"/>
      <c r="E83" s="567"/>
      <c r="F83" s="571"/>
    </row>
    <row r="84" spans="1:6">
      <c r="A84" s="82"/>
      <c r="B84" s="60" t="s">
        <v>216</v>
      </c>
      <c r="C84" s="81"/>
      <c r="D84" s="88"/>
      <c r="E84" s="559"/>
      <c r="F84" s="571"/>
    </row>
    <row r="85" spans="1:6" ht="267" customHeight="1">
      <c r="A85" s="41" t="s">
        <v>217</v>
      </c>
      <c r="B85" s="60" t="s">
        <v>218</v>
      </c>
      <c r="C85" s="90" t="s">
        <v>35</v>
      </c>
      <c r="D85" s="44">
        <v>1750</v>
      </c>
      <c r="E85" s="555"/>
      <c r="F85" s="556">
        <f>(D85*E85)</f>
        <v>0</v>
      </c>
    </row>
    <row r="86" spans="1:6" ht="15" customHeight="1">
      <c r="A86" s="41"/>
      <c r="B86" s="91"/>
      <c r="C86" s="56"/>
      <c r="D86" s="44"/>
      <c r="E86" s="557"/>
      <c r="F86" s="547"/>
    </row>
    <row r="87" spans="1:6" ht="270" customHeight="1">
      <c r="A87" s="41" t="s">
        <v>219</v>
      </c>
      <c r="B87" s="91" t="s">
        <v>220</v>
      </c>
      <c r="C87" s="90" t="s">
        <v>35</v>
      </c>
      <c r="D87" s="44">
        <v>240</v>
      </c>
      <c r="E87" s="555"/>
      <c r="F87" s="556">
        <f>(D87*E87)</f>
        <v>0</v>
      </c>
    </row>
    <row r="88" spans="1:6" ht="15.75" customHeight="1">
      <c r="A88" s="41"/>
      <c r="B88" s="91"/>
      <c r="C88" s="92"/>
      <c r="D88" s="93"/>
      <c r="E88" s="572"/>
      <c r="F88" s="573"/>
    </row>
    <row r="89" spans="1:6" ht="223.5" customHeight="1">
      <c r="A89" s="41" t="s">
        <v>221</v>
      </c>
      <c r="B89" s="94" t="s">
        <v>222</v>
      </c>
      <c r="C89" s="61" t="s">
        <v>223</v>
      </c>
      <c r="D89" s="44">
        <v>5428</v>
      </c>
      <c r="E89" s="574"/>
      <c r="F89" s="556">
        <f>(D89*E89)</f>
        <v>0</v>
      </c>
    </row>
    <row r="90" spans="1:6" ht="15" customHeight="1">
      <c r="A90" s="41"/>
      <c r="B90" s="91"/>
      <c r="C90" s="95"/>
      <c r="D90" s="44"/>
      <c r="E90" s="575"/>
      <c r="F90" s="547"/>
    </row>
    <row r="91" spans="1:6" ht="88.5" customHeight="1">
      <c r="A91" s="41" t="s">
        <v>224</v>
      </c>
      <c r="B91" s="94" t="s">
        <v>225</v>
      </c>
      <c r="C91" s="61" t="s">
        <v>223</v>
      </c>
      <c r="D91" s="44">
        <v>5428</v>
      </c>
      <c r="E91" s="555"/>
      <c r="F91" s="556">
        <f>(D91*E91)</f>
        <v>0</v>
      </c>
    </row>
    <row r="92" spans="1:6" ht="15" customHeight="1">
      <c r="A92" s="41"/>
      <c r="B92" s="91"/>
      <c r="C92" s="96"/>
      <c r="D92" s="44"/>
      <c r="E92" s="557"/>
      <c r="F92" s="573"/>
    </row>
    <row r="93" spans="1:6" ht="222.75" customHeight="1">
      <c r="A93" s="41" t="s">
        <v>226</v>
      </c>
      <c r="B93" s="97" t="s">
        <v>227</v>
      </c>
      <c r="C93" s="61" t="s">
        <v>223</v>
      </c>
      <c r="D93" s="44">
        <v>5428</v>
      </c>
      <c r="E93" s="555"/>
      <c r="F93" s="556">
        <f>(D93*E93)</f>
        <v>0</v>
      </c>
    </row>
    <row r="94" spans="1:6" ht="14.25" customHeight="1">
      <c r="A94" s="41"/>
      <c r="B94" s="97"/>
      <c r="C94" s="61"/>
      <c r="D94" s="44"/>
      <c r="E94" s="557"/>
      <c r="F94" s="547"/>
    </row>
    <row r="95" spans="1:6" ht="321" customHeight="1">
      <c r="A95" s="41" t="s">
        <v>228</v>
      </c>
      <c r="B95" s="94" t="s">
        <v>229</v>
      </c>
      <c r="C95" s="61"/>
      <c r="D95" s="44"/>
      <c r="E95" s="557"/>
      <c r="F95" s="547"/>
    </row>
    <row r="96" spans="1:6" ht="15" customHeight="1">
      <c r="A96" s="41"/>
      <c r="B96" s="94" t="s">
        <v>230</v>
      </c>
      <c r="C96" s="61" t="s">
        <v>223</v>
      </c>
      <c r="D96" s="44">
        <v>350</v>
      </c>
      <c r="E96" s="555"/>
      <c r="F96" s="556">
        <f>(D96*E96)</f>
        <v>0</v>
      </c>
    </row>
    <row r="97" spans="1:6" ht="15" customHeight="1">
      <c r="A97" s="41"/>
      <c r="B97" s="94" t="s">
        <v>231</v>
      </c>
      <c r="C97" s="61" t="s">
        <v>223</v>
      </c>
      <c r="D97" s="44">
        <v>350</v>
      </c>
      <c r="E97" s="555"/>
      <c r="F97" s="556">
        <f>(D97*E97)</f>
        <v>0</v>
      </c>
    </row>
    <row r="98" spans="1:6" ht="30" customHeight="1">
      <c r="A98" s="41"/>
      <c r="B98" s="94" t="s">
        <v>232</v>
      </c>
      <c r="C98" s="61" t="s">
        <v>223</v>
      </c>
      <c r="D98" s="44">
        <v>350</v>
      </c>
      <c r="E98" s="555"/>
      <c r="F98" s="556">
        <f>(D98*E98)</f>
        <v>0</v>
      </c>
    </row>
    <row r="99" spans="1:6" ht="14.25" customHeight="1">
      <c r="A99" s="41"/>
      <c r="B99" s="91"/>
      <c r="C99" s="61"/>
      <c r="D99" s="44"/>
      <c r="E99" s="557"/>
      <c r="F99" s="547"/>
    </row>
    <row r="100" spans="1:6" ht="14.25" customHeight="1">
      <c r="A100" s="41"/>
      <c r="B100" s="91" t="s">
        <v>233</v>
      </c>
      <c r="C100" s="61"/>
      <c r="D100" s="44"/>
      <c r="E100" s="557"/>
      <c r="F100" s="547"/>
    </row>
    <row r="101" spans="1:6" ht="14.25" customHeight="1">
      <c r="A101" s="41"/>
      <c r="B101" s="91"/>
      <c r="C101" s="61"/>
      <c r="D101" s="44"/>
      <c r="E101" s="557"/>
      <c r="F101" s="547"/>
    </row>
    <row r="102" spans="1:6" ht="287.25" customHeight="1">
      <c r="A102" s="41" t="s">
        <v>234</v>
      </c>
      <c r="B102" s="94" t="s">
        <v>235</v>
      </c>
      <c r="C102" s="61" t="s">
        <v>223</v>
      </c>
      <c r="D102" s="44">
        <v>1570</v>
      </c>
      <c r="E102" s="555"/>
      <c r="F102" s="556">
        <f>(D102*E102)</f>
        <v>0</v>
      </c>
    </row>
    <row r="103" spans="1:6" ht="14.25" customHeight="1">
      <c r="A103" s="64"/>
      <c r="B103" s="94"/>
      <c r="C103" s="61"/>
      <c r="D103" s="44"/>
      <c r="E103" s="557"/>
      <c r="F103" s="547"/>
    </row>
    <row r="104" spans="1:6" ht="168" customHeight="1">
      <c r="A104" s="64" t="s">
        <v>236</v>
      </c>
      <c r="B104" s="94" t="s">
        <v>237</v>
      </c>
      <c r="C104" s="61" t="s">
        <v>238</v>
      </c>
      <c r="D104" s="44">
        <v>6535</v>
      </c>
      <c r="E104" s="555"/>
      <c r="F104" s="556">
        <f>(D104*E104)</f>
        <v>0</v>
      </c>
    </row>
    <row r="105" spans="1:6" ht="14.25" customHeight="1">
      <c r="A105" s="64"/>
      <c r="B105" s="91"/>
      <c r="C105" s="61"/>
      <c r="D105" s="44"/>
      <c r="E105" s="559"/>
      <c r="F105" s="549"/>
    </row>
    <row r="106" spans="1:6" ht="61.5" customHeight="1">
      <c r="A106" s="64" t="s">
        <v>239</v>
      </c>
      <c r="B106" s="94" t="s">
        <v>240</v>
      </c>
      <c r="C106" s="61" t="s">
        <v>241</v>
      </c>
      <c r="D106" s="44">
        <v>130</v>
      </c>
      <c r="E106" s="558"/>
      <c r="F106" s="556">
        <f>(D106*E106)</f>
        <v>0</v>
      </c>
    </row>
    <row r="107" spans="1:6">
      <c r="A107" s="64"/>
      <c r="B107" s="65"/>
      <c r="C107" s="66"/>
      <c r="D107" s="67"/>
      <c r="E107" s="560"/>
      <c r="F107" s="576"/>
    </row>
    <row r="108" spans="1:6" ht="15" thickBot="1">
      <c r="A108" s="78"/>
      <c r="B108" s="69" t="s">
        <v>242</v>
      </c>
      <c r="C108" s="79"/>
      <c r="D108" s="80"/>
      <c r="E108" s="561"/>
      <c r="F108" s="562">
        <f>SUM(F82:F106)</f>
        <v>0</v>
      </c>
    </row>
    <row r="109" spans="1:6">
      <c r="A109" s="130"/>
      <c r="B109" s="130"/>
      <c r="C109" s="81"/>
      <c r="D109" s="73"/>
      <c r="E109" s="557"/>
      <c r="F109" s="563"/>
    </row>
    <row r="110" spans="1:6" ht="15" thickBot="1">
      <c r="A110" s="130"/>
      <c r="B110" s="130"/>
      <c r="C110" s="81"/>
      <c r="D110" s="73"/>
      <c r="E110" s="557"/>
      <c r="F110" s="563"/>
    </row>
    <row r="111" spans="1:6">
      <c r="A111" s="74" t="s">
        <v>243</v>
      </c>
      <c r="B111" s="75" t="s">
        <v>244</v>
      </c>
      <c r="C111" s="76"/>
      <c r="D111" s="77"/>
      <c r="E111" s="564"/>
      <c r="F111" s="566"/>
    </row>
    <row r="112" spans="1:6">
      <c r="A112" s="82"/>
      <c r="B112" s="98"/>
      <c r="C112" s="81"/>
      <c r="D112" s="85"/>
      <c r="E112" s="567"/>
      <c r="F112" s="571"/>
    </row>
    <row r="113" spans="1:6" ht="316.5" customHeight="1">
      <c r="A113" s="41" t="s">
        <v>245</v>
      </c>
      <c r="B113" s="57" t="s">
        <v>246</v>
      </c>
      <c r="C113" s="56" t="s">
        <v>27</v>
      </c>
      <c r="D113" s="44">
        <v>57</v>
      </c>
      <c r="E113" s="555"/>
      <c r="F113" s="556">
        <f>(D113*E113)</f>
        <v>0</v>
      </c>
    </row>
    <row r="114" spans="1:6">
      <c r="A114" s="41"/>
      <c r="B114" s="91"/>
      <c r="C114" s="56"/>
      <c r="D114" s="44"/>
      <c r="E114" s="557"/>
      <c r="F114" s="547"/>
    </row>
    <row r="115" spans="1:6" ht="123.75" customHeight="1">
      <c r="A115" s="41" t="s">
        <v>247</v>
      </c>
      <c r="B115" s="94" t="s">
        <v>248</v>
      </c>
      <c r="C115" s="90" t="s">
        <v>35</v>
      </c>
      <c r="D115" s="44">
        <v>44</v>
      </c>
      <c r="E115" s="555"/>
      <c r="F115" s="556">
        <f>(D115*E115)</f>
        <v>0</v>
      </c>
    </row>
    <row r="116" spans="1:6">
      <c r="A116" s="41"/>
      <c r="B116" s="91"/>
      <c r="C116" s="56"/>
      <c r="D116" s="44"/>
      <c r="E116" s="557"/>
      <c r="F116" s="547"/>
    </row>
    <row r="117" spans="1:6" ht="178.5" customHeight="1">
      <c r="A117" s="41" t="s">
        <v>249</v>
      </c>
      <c r="B117" s="94" t="s">
        <v>250</v>
      </c>
      <c r="C117" s="56" t="s">
        <v>35</v>
      </c>
      <c r="D117" s="44">
        <v>6</v>
      </c>
      <c r="E117" s="555"/>
      <c r="F117" s="556">
        <f>(D117*E117)</f>
        <v>0</v>
      </c>
    </row>
    <row r="118" spans="1:6" ht="14.25" customHeight="1">
      <c r="A118" s="41"/>
      <c r="B118" s="91"/>
      <c r="C118" s="56"/>
      <c r="D118" s="44"/>
      <c r="E118" s="557"/>
      <c r="F118" s="547"/>
    </row>
    <row r="119" spans="1:6" ht="140.25">
      <c r="A119" s="41" t="s">
        <v>251</v>
      </c>
      <c r="B119" s="94" t="s">
        <v>252</v>
      </c>
      <c r="C119" s="56" t="s">
        <v>35</v>
      </c>
      <c r="D119" s="44">
        <v>38</v>
      </c>
      <c r="E119" s="555"/>
      <c r="F119" s="556">
        <f>(D119*E119)</f>
        <v>0</v>
      </c>
    </row>
    <row r="120" spans="1:6" ht="14.25" customHeight="1">
      <c r="A120" s="41"/>
      <c r="B120" s="91"/>
      <c r="C120" s="56"/>
      <c r="D120" s="44"/>
      <c r="E120" s="557"/>
      <c r="F120" s="547"/>
    </row>
    <row r="121" spans="1:6" ht="125.25" customHeight="1">
      <c r="A121" s="41" t="s">
        <v>253</v>
      </c>
      <c r="B121" s="94" t="s">
        <v>254</v>
      </c>
      <c r="C121" s="56" t="s">
        <v>35</v>
      </c>
      <c r="D121" s="44">
        <v>4</v>
      </c>
      <c r="E121" s="555"/>
      <c r="F121" s="556">
        <f>(D121*E121)</f>
        <v>0</v>
      </c>
    </row>
    <row r="122" spans="1:6" ht="14.25" customHeight="1">
      <c r="A122" s="41"/>
      <c r="B122" s="91"/>
      <c r="C122" s="56"/>
      <c r="D122" s="44"/>
      <c r="E122" s="557"/>
      <c r="F122" s="547"/>
    </row>
    <row r="123" spans="1:6" ht="153" customHeight="1">
      <c r="A123" s="41" t="s">
        <v>255</v>
      </c>
      <c r="B123" s="94" t="s">
        <v>256</v>
      </c>
      <c r="C123" s="56" t="s">
        <v>35</v>
      </c>
      <c r="D123" s="44">
        <v>85</v>
      </c>
      <c r="E123" s="555"/>
      <c r="F123" s="556">
        <f>(D123*E123)</f>
        <v>0</v>
      </c>
    </row>
    <row r="124" spans="1:6" ht="14.25" customHeight="1">
      <c r="A124" s="41"/>
      <c r="B124" s="91"/>
      <c r="C124" s="56"/>
      <c r="D124" s="44"/>
      <c r="E124" s="557"/>
      <c r="F124" s="547"/>
    </row>
    <row r="125" spans="1:6" ht="93.75" customHeight="1">
      <c r="A125" s="41" t="s">
        <v>257</v>
      </c>
      <c r="B125" s="91" t="s">
        <v>258</v>
      </c>
      <c r="C125" s="56"/>
      <c r="D125" s="44"/>
      <c r="E125" s="557"/>
      <c r="F125" s="547"/>
    </row>
    <row r="126" spans="1:6" ht="14.25" customHeight="1">
      <c r="A126" s="41"/>
      <c r="B126" s="91"/>
      <c r="C126" s="56"/>
      <c r="D126" s="44"/>
      <c r="E126" s="557"/>
      <c r="F126" s="547"/>
    </row>
    <row r="127" spans="1:6" ht="285.75" customHeight="1">
      <c r="A127" s="41" t="s">
        <v>259</v>
      </c>
      <c r="B127" s="94" t="s">
        <v>260</v>
      </c>
      <c r="C127" s="56" t="s">
        <v>193</v>
      </c>
      <c r="D127" s="44">
        <v>225</v>
      </c>
      <c r="E127" s="555"/>
      <c r="F127" s="556">
        <f>(D127*E127)</f>
        <v>0</v>
      </c>
    </row>
    <row r="128" spans="1:6" ht="15" customHeight="1">
      <c r="A128" s="41"/>
      <c r="B128" s="91"/>
      <c r="C128" s="56"/>
      <c r="D128" s="44"/>
      <c r="E128" s="557"/>
      <c r="F128" s="547"/>
    </row>
    <row r="129" spans="1:6" ht="236.25" customHeight="1">
      <c r="A129" s="41" t="s">
        <v>261</v>
      </c>
      <c r="B129" s="94" t="s">
        <v>262</v>
      </c>
      <c r="C129" s="56" t="s">
        <v>193</v>
      </c>
      <c r="D129" s="44">
        <v>110</v>
      </c>
      <c r="E129" s="555"/>
      <c r="F129" s="556">
        <f>(D129*E129)</f>
        <v>0</v>
      </c>
    </row>
    <row r="130" spans="1:6" ht="14.25" customHeight="1">
      <c r="A130" s="41"/>
      <c r="B130" s="91"/>
      <c r="C130" s="56"/>
      <c r="D130" s="44"/>
      <c r="E130" s="557"/>
      <c r="F130" s="547"/>
    </row>
    <row r="131" spans="1:6" ht="263.25" customHeight="1">
      <c r="A131" s="41" t="s">
        <v>263</v>
      </c>
      <c r="B131" s="94" t="s">
        <v>264</v>
      </c>
      <c r="C131" s="56" t="s">
        <v>27</v>
      </c>
      <c r="D131" s="44">
        <v>57</v>
      </c>
      <c r="E131" s="558"/>
      <c r="F131" s="577">
        <f>(D131*E131)</f>
        <v>0</v>
      </c>
    </row>
    <row r="132" spans="1:6" ht="14.25" customHeight="1">
      <c r="A132" s="64"/>
      <c r="B132" s="94"/>
      <c r="C132" s="56"/>
      <c r="D132" s="44"/>
      <c r="E132" s="559"/>
      <c r="F132" s="549"/>
    </row>
    <row r="133" spans="1:6" ht="321.75" customHeight="1">
      <c r="A133" s="64" t="s">
        <v>265</v>
      </c>
      <c r="B133" s="94" t="s">
        <v>266</v>
      </c>
      <c r="C133" s="56" t="s">
        <v>238</v>
      </c>
      <c r="D133" s="44">
        <v>3200</v>
      </c>
      <c r="E133" s="558"/>
      <c r="F133" s="577">
        <f>(D133*E133)</f>
        <v>0</v>
      </c>
    </row>
    <row r="134" spans="1:6" ht="14.25" customHeight="1">
      <c r="A134" s="64"/>
      <c r="B134" s="94"/>
      <c r="C134" s="56"/>
      <c r="D134" s="44"/>
      <c r="E134" s="559"/>
      <c r="F134" s="549"/>
    </row>
    <row r="135" spans="1:6" ht="163.5" customHeight="1">
      <c r="A135" s="64" t="s">
        <v>267</v>
      </c>
      <c r="B135" s="94" t="s">
        <v>268</v>
      </c>
      <c r="C135" s="56" t="s">
        <v>27</v>
      </c>
      <c r="D135" s="44">
        <v>24</v>
      </c>
      <c r="E135" s="558"/>
      <c r="F135" s="577">
        <f>(D135*E135)</f>
        <v>0</v>
      </c>
    </row>
    <row r="136" spans="1:6" ht="14.25" customHeight="1">
      <c r="A136" s="64"/>
      <c r="B136" s="94"/>
      <c r="C136" s="56"/>
      <c r="D136" s="44"/>
      <c r="E136" s="559"/>
      <c r="F136" s="549"/>
    </row>
    <row r="137" spans="1:6" ht="126.75" customHeight="1">
      <c r="A137" s="64" t="s">
        <v>269</v>
      </c>
      <c r="B137" s="94" t="s">
        <v>270</v>
      </c>
      <c r="C137" s="56" t="s">
        <v>193</v>
      </c>
      <c r="D137" s="44">
        <v>50</v>
      </c>
      <c r="E137" s="558"/>
      <c r="F137" s="577">
        <f>(D137*E137)</f>
        <v>0</v>
      </c>
    </row>
    <row r="138" spans="1:6" ht="14.25" customHeight="1">
      <c r="A138" s="64"/>
      <c r="B138" s="94"/>
      <c r="C138" s="56"/>
      <c r="D138" s="44"/>
      <c r="E138" s="559"/>
      <c r="F138" s="549"/>
    </row>
    <row r="139" spans="1:6" ht="121.5" customHeight="1">
      <c r="A139" s="64" t="s">
        <v>271</v>
      </c>
      <c r="B139" s="94" t="s">
        <v>272</v>
      </c>
      <c r="C139" s="56" t="s">
        <v>27</v>
      </c>
      <c r="D139" s="44">
        <v>63</v>
      </c>
      <c r="E139" s="558"/>
      <c r="F139" s="577">
        <f>(D139*E139)</f>
        <v>0</v>
      </c>
    </row>
    <row r="140" spans="1:6" ht="14.25" customHeight="1">
      <c r="A140" s="64"/>
      <c r="B140" s="94"/>
      <c r="C140" s="56"/>
      <c r="D140" s="44"/>
      <c r="E140" s="559"/>
      <c r="F140" s="549"/>
    </row>
    <row r="141" spans="1:6" ht="111.75" customHeight="1">
      <c r="A141" s="64" t="s">
        <v>273</v>
      </c>
      <c r="B141" s="94" t="s">
        <v>274</v>
      </c>
      <c r="C141" s="56" t="s">
        <v>27</v>
      </c>
      <c r="D141" s="44">
        <v>40</v>
      </c>
      <c r="E141" s="558"/>
      <c r="F141" s="577">
        <f>(D141*E141)</f>
        <v>0</v>
      </c>
    </row>
    <row r="142" spans="1:6">
      <c r="A142" s="64"/>
      <c r="B142" s="65"/>
      <c r="C142" s="66"/>
      <c r="D142" s="67"/>
      <c r="E142" s="560"/>
      <c r="F142" s="576"/>
    </row>
    <row r="143" spans="1:6" ht="15" thickBot="1">
      <c r="A143" s="78"/>
      <c r="B143" s="69" t="s">
        <v>275</v>
      </c>
      <c r="C143" s="79"/>
      <c r="D143" s="80"/>
      <c r="E143" s="561"/>
      <c r="F143" s="562">
        <f>SUM(F111:G141)</f>
        <v>0</v>
      </c>
    </row>
    <row r="144" spans="1:6">
      <c r="A144" s="130"/>
      <c r="B144" s="130"/>
      <c r="C144" s="81"/>
      <c r="D144" s="73"/>
      <c r="E144" s="557"/>
      <c r="F144" s="563"/>
    </row>
    <row r="145" spans="1:6" ht="15" thickBot="1">
      <c r="A145" s="130"/>
      <c r="B145" s="130"/>
      <c r="C145" s="81"/>
      <c r="D145" s="73"/>
      <c r="E145" s="557"/>
      <c r="F145" s="563"/>
    </row>
    <row r="146" spans="1:6" ht="15" customHeight="1">
      <c r="A146" s="74" t="s">
        <v>276</v>
      </c>
      <c r="B146" s="75" t="s">
        <v>277</v>
      </c>
      <c r="C146" s="76"/>
      <c r="D146" s="77"/>
      <c r="E146" s="564"/>
      <c r="F146" s="566"/>
    </row>
    <row r="147" spans="1:6">
      <c r="A147" s="82"/>
      <c r="B147" s="83"/>
      <c r="C147" s="84"/>
      <c r="D147" s="85"/>
      <c r="E147" s="567"/>
      <c r="F147" s="568"/>
    </row>
    <row r="148" spans="1:6" ht="233.25" customHeight="1">
      <c r="A148" s="64" t="s">
        <v>278</v>
      </c>
      <c r="B148" s="57" t="s">
        <v>279</v>
      </c>
      <c r="C148" s="61" t="s">
        <v>158</v>
      </c>
      <c r="D148" s="44">
        <v>80</v>
      </c>
      <c r="E148" s="555"/>
      <c r="F148" s="556">
        <f>(D148*E148)</f>
        <v>0</v>
      </c>
    </row>
    <row r="149" spans="1:6">
      <c r="A149" s="64"/>
      <c r="B149" s="57"/>
      <c r="C149" s="61"/>
      <c r="D149" s="44"/>
      <c r="E149" s="557"/>
      <c r="F149" s="547"/>
    </row>
    <row r="150" spans="1:6" ht="192.75" customHeight="1">
      <c r="A150" s="64" t="s">
        <v>280</v>
      </c>
      <c r="B150" s="60" t="s">
        <v>281</v>
      </c>
      <c r="C150" s="61" t="s">
        <v>29</v>
      </c>
      <c r="D150" s="44">
        <v>48</v>
      </c>
      <c r="E150" s="555"/>
      <c r="F150" s="556">
        <f>(D150*E150)</f>
        <v>0</v>
      </c>
    </row>
    <row r="151" spans="1:6">
      <c r="A151" s="64"/>
      <c r="B151" s="57"/>
      <c r="C151" s="61"/>
      <c r="D151" s="44"/>
      <c r="E151" s="557"/>
      <c r="F151" s="547"/>
    </row>
    <row r="152" spans="1:6" ht="241.5" customHeight="1">
      <c r="A152" s="64" t="s">
        <v>282</v>
      </c>
      <c r="B152" s="57" t="s">
        <v>283</v>
      </c>
      <c r="C152" s="61" t="s">
        <v>193</v>
      </c>
      <c r="D152" s="44">
        <v>35</v>
      </c>
      <c r="E152" s="555"/>
      <c r="F152" s="556">
        <f>(D152*E152)</f>
        <v>0</v>
      </c>
    </row>
    <row r="153" spans="1:6">
      <c r="A153" s="64"/>
      <c r="B153" s="57"/>
      <c r="C153" s="61"/>
      <c r="D153" s="44"/>
      <c r="E153" s="557"/>
      <c r="F153" s="547"/>
    </row>
    <row r="154" spans="1:6" ht="264.75" customHeight="1">
      <c r="A154" s="64" t="s">
        <v>284</v>
      </c>
      <c r="B154" s="57" t="s">
        <v>285</v>
      </c>
      <c r="C154" s="61" t="s">
        <v>149</v>
      </c>
      <c r="D154" s="44">
        <v>1</v>
      </c>
      <c r="E154" s="555"/>
      <c r="F154" s="556">
        <f>(D154*E154)</f>
        <v>0</v>
      </c>
    </row>
    <row r="155" spans="1:6" ht="14.25" customHeight="1">
      <c r="A155" s="64"/>
      <c r="B155" s="60"/>
      <c r="C155" s="61"/>
      <c r="D155" s="44"/>
      <c r="E155" s="557"/>
      <c r="F155" s="547"/>
    </row>
    <row r="156" spans="1:6" ht="205.5" customHeight="1">
      <c r="A156" s="64" t="s">
        <v>286</v>
      </c>
      <c r="B156" s="57" t="s">
        <v>1139</v>
      </c>
      <c r="C156" s="61" t="s">
        <v>193</v>
      </c>
      <c r="D156" s="44">
        <v>425</v>
      </c>
      <c r="E156" s="555"/>
      <c r="F156" s="556">
        <f>(D156*E156)</f>
        <v>0</v>
      </c>
    </row>
    <row r="157" spans="1:6" ht="14.25" customHeight="1">
      <c r="A157" s="64"/>
      <c r="B157" s="57"/>
      <c r="C157" s="61"/>
      <c r="D157" s="44"/>
      <c r="E157" s="557"/>
      <c r="F157" s="547"/>
    </row>
    <row r="158" spans="1:6" ht="242.25" customHeight="1">
      <c r="A158" s="64" t="s">
        <v>287</v>
      </c>
      <c r="B158" s="57" t="s">
        <v>1140</v>
      </c>
      <c r="C158" s="61" t="s">
        <v>193</v>
      </c>
      <c r="D158" s="44">
        <v>260</v>
      </c>
      <c r="E158" s="555"/>
      <c r="F158" s="556">
        <f>(D158*E158)</f>
        <v>0</v>
      </c>
    </row>
    <row r="159" spans="1:6">
      <c r="A159" s="64"/>
      <c r="B159" s="57"/>
      <c r="C159" s="61"/>
      <c r="D159" s="44"/>
      <c r="E159" s="557"/>
      <c r="F159" s="547"/>
    </row>
    <row r="160" spans="1:6" ht="168" customHeight="1">
      <c r="A160" s="64" t="s">
        <v>288</v>
      </c>
      <c r="B160" s="57" t="s">
        <v>1141</v>
      </c>
      <c r="C160" s="61" t="s">
        <v>193</v>
      </c>
      <c r="D160" s="44">
        <v>60</v>
      </c>
      <c r="E160" s="555"/>
      <c r="F160" s="556">
        <f>(D160*E160)</f>
        <v>0</v>
      </c>
    </row>
    <row r="161" spans="1:6" ht="14.25" customHeight="1">
      <c r="A161" s="64"/>
      <c r="B161" s="60"/>
      <c r="C161" s="61"/>
      <c r="D161" s="44"/>
      <c r="E161" s="557"/>
      <c r="F161" s="547"/>
    </row>
    <row r="162" spans="1:6" ht="241.5" customHeight="1">
      <c r="A162" s="64" t="s">
        <v>289</v>
      </c>
      <c r="B162" s="57" t="s">
        <v>290</v>
      </c>
      <c r="C162" s="61" t="s">
        <v>158</v>
      </c>
      <c r="D162" s="44">
        <v>12</v>
      </c>
      <c r="E162" s="555"/>
      <c r="F162" s="556">
        <f>(D162*E162)</f>
        <v>0</v>
      </c>
    </row>
    <row r="163" spans="1:6">
      <c r="A163" s="82"/>
      <c r="B163" s="86"/>
      <c r="C163" s="87"/>
      <c r="D163" s="88"/>
      <c r="E163" s="557"/>
      <c r="F163" s="569"/>
    </row>
    <row r="164" spans="1:6" ht="15" thickBot="1">
      <c r="A164" s="78"/>
      <c r="B164" s="69" t="s">
        <v>291</v>
      </c>
      <c r="C164" s="79"/>
      <c r="D164" s="80"/>
      <c r="E164" s="561"/>
      <c r="F164" s="562">
        <f>SUM(F148:F163)</f>
        <v>0</v>
      </c>
    </row>
    <row r="165" spans="1:6">
      <c r="A165" s="130"/>
      <c r="B165" s="130"/>
      <c r="C165" s="81"/>
      <c r="D165" s="73"/>
      <c r="E165" s="557"/>
      <c r="F165" s="563"/>
    </row>
    <row r="166" spans="1:6">
      <c r="A166" s="130"/>
      <c r="B166" s="130"/>
      <c r="C166" s="81"/>
      <c r="D166" s="73"/>
      <c r="E166" s="557"/>
      <c r="F166" s="563"/>
    </row>
    <row r="167" spans="1:6" ht="14.25" customHeight="1" thickBot="1">
      <c r="A167" s="99"/>
      <c r="B167" s="130"/>
      <c r="C167" s="81"/>
      <c r="D167" s="73"/>
      <c r="E167" s="578"/>
      <c r="F167" s="563"/>
    </row>
    <row r="168" spans="1:6">
      <c r="A168" s="74" t="s">
        <v>292</v>
      </c>
      <c r="B168" s="75" t="s">
        <v>293</v>
      </c>
      <c r="C168" s="76"/>
      <c r="D168" s="77"/>
      <c r="E168" s="564"/>
      <c r="F168" s="566"/>
    </row>
    <row r="169" spans="1:6">
      <c r="A169" s="82"/>
      <c r="B169" s="100"/>
      <c r="C169" s="101"/>
      <c r="D169" s="102"/>
      <c r="E169" s="579"/>
      <c r="F169" s="580"/>
    </row>
    <row r="170" spans="1:6">
      <c r="A170" s="51" t="s">
        <v>294</v>
      </c>
      <c r="B170" s="103" t="s">
        <v>295</v>
      </c>
      <c r="C170" s="53"/>
      <c r="D170" s="54"/>
      <c r="E170" s="581"/>
      <c r="F170" s="553"/>
    </row>
    <row r="171" spans="1:6">
      <c r="A171" s="82"/>
      <c r="B171" s="83"/>
      <c r="C171" s="84"/>
      <c r="D171" s="85"/>
      <c r="E171" s="567"/>
      <c r="F171" s="568"/>
    </row>
    <row r="172" spans="1:6" ht="51">
      <c r="A172" s="82"/>
      <c r="B172" s="104" t="s">
        <v>1142</v>
      </c>
      <c r="C172" s="87"/>
      <c r="D172" s="88"/>
      <c r="E172" s="559"/>
      <c r="F172" s="569"/>
    </row>
    <row r="173" spans="1:6" ht="16.5" customHeight="1">
      <c r="A173" s="82"/>
      <c r="B173" s="760"/>
      <c r="C173" s="87"/>
      <c r="D173" s="88"/>
      <c r="E173" s="559"/>
      <c r="F173" s="569"/>
    </row>
    <row r="174" spans="1:6" ht="51">
      <c r="A174" s="82"/>
      <c r="B174" s="104" t="s">
        <v>1143</v>
      </c>
      <c r="C174" s="87"/>
      <c r="D174" s="88"/>
      <c r="E174" s="559"/>
      <c r="F174" s="569"/>
    </row>
    <row r="175" spans="1:6" ht="14.25" customHeight="1">
      <c r="A175" s="82"/>
      <c r="B175" s="105"/>
      <c r="C175" s="87"/>
      <c r="D175" s="88"/>
      <c r="E175" s="559"/>
      <c r="F175" s="569"/>
    </row>
    <row r="176" spans="1:6" ht="89.25">
      <c r="A176" s="64" t="s">
        <v>296</v>
      </c>
      <c r="B176" s="106" t="s">
        <v>1144</v>
      </c>
      <c r="C176" s="56"/>
      <c r="D176" s="44"/>
      <c r="E176" s="558"/>
      <c r="F176" s="556"/>
    </row>
    <row r="177" spans="1:6" ht="16.5" customHeight="1">
      <c r="A177" s="82"/>
      <c r="B177" s="760"/>
      <c r="C177" s="87"/>
      <c r="D177" s="88"/>
      <c r="E177" s="559"/>
      <c r="F177" s="569"/>
    </row>
    <row r="178" spans="1:6" ht="89.25">
      <c r="A178" s="64"/>
      <c r="B178" s="106" t="s">
        <v>1184</v>
      </c>
      <c r="C178" s="56" t="s">
        <v>27</v>
      </c>
      <c r="D178" s="44">
        <v>1530</v>
      </c>
      <c r="E178" s="558"/>
      <c r="F178" s="556">
        <f t="shared" ref="F178" si="0">(D178*E178)</f>
        <v>0</v>
      </c>
    </row>
    <row r="179" spans="1:6" ht="102">
      <c r="A179" s="64" t="s">
        <v>297</v>
      </c>
      <c r="B179" s="106" t="s">
        <v>1145</v>
      </c>
      <c r="C179" s="56"/>
      <c r="D179" s="44"/>
      <c r="E179" s="558"/>
      <c r="F179" s="556"/>
    </row>
    <row r="180" spans="1:6" ht="16.5" customHeight="1">
      <c r="A180" s="82"/>
      <c r="B180" s="760"/>
      <c r="C180" s="87"/>
      <c r="D180" s="88"/>
      <c r="E180" s="559"/>
      <c r="F180" s="569"/>
    </row>
    <row r="181" spans="1:6" ht="76.5">
      <c r="A181" s="64"/>
      <c r="B181" s="106" t="s">
        <v>1146</v>
      </c>
      <c r="C181" s="56" t="s">
        <v>27</v>
      </c>
      <c r="D181" s="44">
        <v>330</v>
      </c>
      <c r="E181" s="558"/>
      <c r="F181" s="556">
        <f t="shared" ref="F181" si="1">(D181*E181)</f>
        <v>0</v>
      </c>
    </row>
    <row r="182" spans="1:6" ht="102">
      <c r="A182" s="64" t="s">
        <v>298</v>
      </c>
      <c r="B182" s="106" t="s">
        <v>1185</v>
      </c>
      <c r="C182" s="56"/>
      <c r="D182" s="44"/>
      <c r="E182" s="558"/>
      <c r="F182" s="556"/>
    </row>
    <row r="183" spans="1:6" ht="16.5" customHeight="1">
      <c r="A183" s="82"/>
      <c r="B183" s="760"/>
      <c r="C183" s="87"/>
      <c r="D183" s="88"/>
      <c r="E183" s="559"/>
      <c r="F183" s="569"/>
    </row>
    <row r="184" spans="1:6" ht="76.5">
      <c r="A184" s="64"/>
      <c r="B184" s="106" t="s">
        <v>1146</v>
      </c>
      <c r="C184" s="56" t="s">
        <v>27</v>
      </c>
      <c r="D184" s="44">
        <v>110</v>
      </c>
      <c r="E184" s="558"/>
      <c r="F184" s="556">
        <f t="shared" ref="F184" si="2">(D184*E184)</f>
        <v>0</v>
      </c>
    </row>
    <row r="185" spans="1:6" ht="89.25">
      <c r="A185" s="64" t="s">
        <v>299</v>
      </c>
      <c r="B185" s="106" t="s">
        <v>1147</v>
      </c>
      <c r="C185" s="56"/>
      <c r="D185" s="44"/>
      <c r="E185" s="558"/>
      <c r="F185" s="556"/>
    </row>
    <row r="186" spans="1:6" ht="16.5" customHeight="1">
      <c r="A186" s="82"/>
      <c r="B186" s="760"/>
      <c r="C186" s="87"/>
      <c r="D186" s="88"/>
      <c r="E186" s="559"/>
      <c r="F186" s="569"/>
    </row>
    <row r="187" spans="1:6" ht="76.5">
      <c r="A187" s="64"/>
      <c r="B187" s="106" t="s">
        <v>1186</v>
      </c>
      <c r="C187" s="56" t="s">
        <v>27</v>
      </c>
      <c r="D187" s="44">
        <v>180</v>
      </c>
      <c r="E187" s="558"/>
      <c r="F187" s="556">
        <f t="shared" ref="F187" si="3">(D187*E187)</f>
        <v>0</v>
      </c>
    </row>
    <row r="188" spans="1:6" ht="16.5" customHeight="1">
      <c r="A188" s="82"/>
      <c r="B188" s="760"/>
      <c r="C188" s="87"/>
      <c r="D188" s="88"/>
      <c r="E188" s="559"/>
      <c r="F188" s="569"/>
    </row>
    <row r="189" spans="1:6" ht="102">
      <c r="A189" s="64" t="s">
        <v>300</v>
      </c>
      <c r="B189" s="106" t="s">
        <v>1148</v>
      </c>
      <c r="C189" s="56"/>
      <c r="D189" s="44"/>
      <c r="E189" s="558"/>
      <c r="F189" s="556"/>
    </row>
    <row r="190" spans="1:6" ht="16.5" customHeight="1">
      <c r="A190" s="82"/>
      <c r="B190" s="760"/>
      <c r="C190" s="87"/>
      <c r="D190" s="88"/>
      <c r="E190" s="559"/>
      <c r="F190" s="569"/>
    </row>
    <row r="191" spans="1:6" ht="76.5">
      <c r="A191" s="64"/>
      <c r="B191" s="106" t="s">
        <v>1149</v>
      </c>
      <c r="C191" s="56" t="s">
        <v>27</v>
      </c>
      <c r="D191" s="44">
        <v>41</v>
      </c>
      <c r="E191" s="558"/>
      <c r="F191" s="556">
        <f t="shared" ref="F191" si="4">(D191*E191)</f>
        <v>0</v>
      </c>
    </row>
    <row r="192" spans="1:6" ht="102">
      <c r="A192" s="64" t="s">
        <v>301</v>
      </c>
      <c r="B192" s="106" t="s">
        <v>1150</v>
      </c>
      <c r="C192" s="56"/>
      <c r="D192" s="44"/>
      <c r="E192" s="558"/>
      <c r="F192" s="556"/>
    </row>
    <row r="193" spans="1:6" ht="16.5" customHeight="1">
      <c r="A193" s="82"/>
      <c r="B193" s="760"/>
      <c r="C193" s="87"/>
      <c r="D193" s="88"/>
      <c r="E193" s="559"/>
      <c r="F193" s="569"/>
    </row>
    <row r="194" spans="1:6" ht="76.5">
      <c r="A194" s="64"/>
      <c r="B194" s="106" t="s">
        <v>1149</v>
      </c>
      <c r="C194" s="56" t="s">
        <v>27</v>
      </c>
      <c r="D194" s="44">
        <v>27</v>
      </c>
      <c r="E194" s="558"/>
      <c r="F194" s="556">
        <f t="shared" ref="F194" si="5">(D194*E194)</f>
        <v>0</v>
      </c>
    </row>
    <row r="195" spans="1:6" ht="102">
      <c r="A195" s="64" t="s">
        <v>302</v>
      </c>
      <c r="B195" s="106" t="s">
        <v>1151</v>
      </c>
      <c r="C195" s="56"/>
      <c r="D195" s="44"/>
      <c r="E195" s="558"/>
      <c r="F195" s="556"/>
    </row>
    <row r="196" spans="1:6" ht="16.5" customHeight="1">
      <c r="A196" s="82"/>
      <c r="B196" s="760"/>
      <c r="C196" s="87"/>
      <c r="D196" s="88"/>
      <c r="E196" s="559"/>
      <c r="F196" s="569"/>
    </row>
    <row r="197" spans="1:6" ht="76.5">
      <c r="A197" s="64"/>
      <c r="B197" s="106" t="s">
        <v>1152</v>
      </c>
      <c r="C197" s="56" t="s">
        <v>29</v>
      </c>
      <c r="D197" s="44">
        <v>7</v>
      </c>
      <c r="E197" s="558"/>
      <c r="F197" s="556">
        <f t="shared" ref="F197" si="6">(D197*E197)</f>
        <v>0</v>
      </c>
    </row>
    <row r="198" spans="1:6" ht="114.75">
      <c r="A198" s="64" t="s">
        <v>303</v>
      </c>
      <c r="B198" s="106" t="s">
        <v>1187</v>
      </c>
      <c r="C198" s="56"/>
      <c r="D198" s="44"/>
      <c r="E198" s="558"/>
      <c r="F198" s="556"/>
    </row>
    <row r="199" spans="1:6" ht="16.5" customHeight="1">
      <c r="A199" s="82"/>
      <c r="B199" s="760"/>
      <c r="C199" s="87"/>
      <c r="D199" s="88"/>
      <c r="E199" s="559"/>
      <c r="F199" s="569"/>
    </row>
    <row r="200" spans="1:6" ht="76.5">
      <c r="A200" s="64"/>
      <c r="B200" s="106" t="s">
        <v>1153</v>
      </c>
      <c r="C200" s="56" t="s">
        <v>193</v>
      </c>
      <c r="D200" s="44">
        <v>86.5</v>
      </c>
      <c r="E200" s="558"/>
      <c r="F200" s="556">
        <f t="shared" ref="F200" si="7">(D200*E200)</f>
        <v>0</v>
      </c>
    </row>
    <row r="201" spans="1:6" ht="114.75">
      <c r="A201" s="64" t="s">
        <v>304</v>
      </c>
      <c r="B201" s="106" t="s">
        <v>1154</v>
      </c>
      <c r="C201" s="56"/>
      <c r="D201" s="44"/>
      <c r="E201" s="558"/>
      <c r="F201" s="556"/>
    </row>
    <row r="202" spans="1:6" ht="16.5" customHeight="1">
      <c r="A202" s="82"/>
      <c r="B202" s="760"/>
      <c r="C202" s="87"/>
      <c r="D202" s="88"/>
      <c r="E202" s="559"/>
      <c r="F202" s="569"/>
    </row>
    <row r="203" spans="1:6" ht="76.5">
      <c r="A203" s="64"/>
      <c r="B203" s="106" t="s">
        <v>1155</v>
      </c>
      <c r="C203" s="56" t="s">
        <v>29</v>
      </c>
      <c r="D203" s="44">
        <v>1</v>
      </c>
      <c r="E203" s="558"/>
      <c r="F203" s="556">
        <f t="shared" ref="F203" si="8">(D203*E203)</f>
        <v>0</v>
      </c>
    </row>
    <row r="204" spans="1:6" ht="102">
      <c r="A204" s="64" t="s">
        <v>305</v>
      </c>
      <c r="B204" s="106" t="s">
        <v>1156</v>
      </c>
      <c r="C204" s="56"/>
      <c r="D204" s="44"/>
      <c r="E204" s="558"/>
      <c r="F204" s="556"/>
    </row>
    <row r="205" spans="1:6" ht="16.5" customHeight="1">
      <c r="A205" s="82"/>
      <c r="B205" s="760"/>
      <c r="C205" s="87"/>
      <c r="D205" s="88"/>
      <c r="E205" s="559"/>
      <c r="F205" s="569"/>
    </row>
    <row r="206" spans="1:6" ht="76.5">
      <c r="A206" s="64"/>
      <c r="B206" s="106" t="s">
        <v>1155</v>
      </c>
      <c r="C206" s="56" t="s">
        <v>29</v>
      </c>
      <c r="D206" s="44">
        <v>2</v>
      </c>
      <c r="E206" s="558"/>
      <c r="F206" s="556">
        <f t="shared" ref="F206" si="9">(D206*E206)</f>
        <v>0</v>
      </c>
    </row>
    <row r="207" spans="1:6" ht="127.5">
      <c r="A207" s="64" t="s">
        <v>306</v>
      </c>
      <c r="B207" s="104" t="s">
        <v>1157</v>
      </c>
      <c r="C207" s="56"/>
      <c r="D207" s="44"/>
      <c r="E207" s="558"/>
      <c r="F207" s="556"/>
    </row>
    <row r="208" spans="1:6" ht="16.5" customHeight="1">
      <c r="A208" s="82"/>
      <c r="B208" s="760"/>
      <c r="C208" s="87"/>
      <c r="D208" s="88"/>
      <c r="E208" s="559"/>
      <c r="F208" s="569"/>
    </row>
    <row r="209" spans="1:18" ht="89.25">
      <c r="A209" s="64"/>
      <c r="B209" s="104" t="s">
        <v>1158</v>
      </c>
      <c r="C209" s="56" t="s">
        <v>29</v>
      </c>
      <c r="D209" s="44">
        <v>8</v>
      </c>
      <c r="E209" s="558"/>
      <c r="F209" s="556">
        <f t="shared" ref="F209" si="10">(D209*E209)</f>
        <v>0</v>
      </c>
    </row>
    <row r="210" spans="1:18" ht="211.5" customHeight="1">
      <c r="A210" s="64" t="s">
        <v>307</v>
      </c>
      <c r="B210" s="106" t="s">
        <v>308</v>
      </c>
      <c r="C210" s="56" t="s">
        <v>29</v>
      </c>
      <c r="D210" s="44">
        <v>4</v>
      </c>
      <c r="E210" s="558"/>
      <c r="F210" s="556">
        <f t="shared" ref="F210:F211" si="11">(D210*E210)</f>
        <v>0</v>
      </c>
    </row>
    <row r="211" spans="1:18" ht="210" customHeight="1">
      <c r="A211" s="64" t="s">
        <v>309</v>
      </c>
      <c r="B211" s="106" t="s">
        <v>310</v>
      </c>
      <c r="C211" s="56" t="s">
        <v>29</v>
      </c>
      <c r="D211" s="44">
        <v>4</v>
      </c>
      <c r="E211" s="558"/>
      <c r="F211" s="556">
        <f t="shared" si="11"/>
        <v>0</v>
      </c>
    </row>
    <row r="212" spans="1:18" ht="127.5">
      <c r="A212" s="64" t="s">
        <v>311</v>
      </c>
      <c r="B212" s="106" t="s">
        <v>1159</v>
      </c>
      <c r="C212" s="56"/>
      <c r="D212" s="44"/>
      <c r="E212" s="558"/>
      <c r="F212" s="556"/>
    </row>
    <row r="213" spans="1:18" ht="16.5" customHeight="1">
      <c r="A213" s="82"/>
      <c r="B213" s="760"/>
      <c r="C213" s="87"/>
      <c r="D213" s="88"/>
      <c r="E213" s="559"/>
      <c r="F213" s="569"/>
    </row>
    <row r="214" spans="1:18" ht="76.5">
      <c r="A214" s="64"/>
      <c r="B214" s="106" t="s">
        <v>1160</v>
      </c>
      <c r="C214" s="56" t="s">
        <v>29</v>
      </c>
      <c r="D214" s="44">
        <v>3</v>
      </c>
      <c r="E214" s="558"/>
      <c r="F214" s="556">
        <f t="shared" ref="F214" si="12">(D214*E214)</f>
        <v>0</v>
      </c>
    </row>
    <row r="215" spans="1:18" ht="15" customHeight="1">
      <c r="A215" s="64"/>
      <c r="B215" s="108"/>
      <c r="C215" s="107"/>
      <c r="D215" s="88"/>
      <c r="E215" s="559"/>
      <c r="F215" s="569"/>
    </row>
    <row r="216" spans="1:18" s="111" customFormat="1" ht="15" customHeight="1" thickBot="1">
      <c r="A216" s="68"/>
      <c r="B216" s="69" t="s">
        <v>312</v>
      </c>
      <c r="C216" s="109"/>
      <c r="D216" s="80"/>
      <c r="E216" s="561"/>
      <c r="F216" s="562">
        <f>SUM(F172:F214)</f>
        <v>0</v>
      </c>
      <c r="G216" s="110"/>
      <c r="H216" s="36"/>
      <c r="I216" s="36"/>
      <c r="J216" s="36"/>
      <c r="K216" s="36"/>
      <c r="L216" s="36"/>
      <c r="M216" s="36"/>
      <c r="N216" s="36"/>
      <c r="O216" s="36"/>
      <c r="P216" s="36"/>
      <c r="Q216" s="36"/>
      <c r="R216" s="36"/>
    </row>
    <row r="217" spans="1:18" ht="15" customHeight="1">
      <c r="A217" s="112"/>
      <c r="B217" s="113"/>
      <c r="C217" s="114"/>
      <c r="D217" s="115"/>
      <c r="E217" s="582"/>
      <c r="F217" s="583"/>
    </row>
    <row r="218" spans="1:18" ht="13.5" customHeight="1" thickBot="1">
      <c r="A218" s="64"/>
      <c r="B218" s="72"/>
      <c r="C218" s="59"/>
      <c r="D218" s="46"/>
      <c r="E218" s="557"/>
      <c r="F218" s="584"/>
    </row>
    <row r="219" spans="1:18" ht="13.5" customHeight="1">
      <c r="A219" s="74" t="s">
        <v>313</v>
      </c>
      <c r="B219" s="75" t="s">
        <v>314</v>
      </c>
      <c r="C219" s="116"/>
      <c r="D219" s="117"/>
      <c r="E219" s="564"/>
      <c r="F219" s="585"/>
    </row>
    <row r="220" spans="1:18" ht="13.5" customHeight="1">
      <c r="A220" s="118"/>
      <c r="B220" s="83"/>
      <c r="C220" s="119"/>
      <c r="D220" s="120"/>
      <c r="E220" s="567"/>
      <c r="F220" s="586"/>
    </row>
    <row r="221" spans="1:18" ht="191.25">
      <c r="A221" s="82"/>
      <c r="B221" s="121" t="s">
        <v>315</v>
      </c>
      <c r="C221" s="122"/>
      <c r="D221" s="44"/>
      <c r="E221" s="559"/>
      <c r="F221" s="547"/>
    </row>
    <row r="222" spans="1:18" ht="115.5" thickBot="1">
      <c r="A222" s="123"/>
      <c r="B222" s="124" t="s">
        <v>316</v>
      </c>
      <c r="C222" s="125"/>
      <c r="D222" s="126"/>
      <c r="E222" s="587"/>
      <c r="F222" s="588"/>
    </row>
    <row r="223" spans="1:18" ht="166.5" thickTop="1">
      <c r="A223" s="64" t="s">
        <v>317</v>
      </c>
      <c r="B223" s="57" t="s">
        <v>1161</v>
      </c>
      <c r="C223" s="56"/>
      <c r="D223" s="44"/>
      <c r="E223" s="558"/>
      <c r="F223" s="556"/>
    </row>
    <row r="224" spans="1:18" ht="16.5" customHeight="1">
      <c r="A224" s="82"/>
      <c r="B224" s="760"/>
      <c r="C224" s="87"/>
      <c r="D224" s="88"/>
      <c r="E224" s="559"/>
      <c r="F224" s="569"/>
    </row>
    <row r="225" spans="1:6" ht="25.5">
      <c r="A225" s="64"/>
      <c r="B225" s="57" t="s">
        <v>1162</v>
      </c>
      <c r="C225" s="56" t="s">
        <v>29</v>
      </c>
      <c r="D225" s="44">
        <v>1</v>
      </c>
      <c r="E225" s="558"/>
      <c r="F225" s="556">
        <f t="shared" ref="F225" si="13">(D225*E225)</f>
        <v>0</v>
      </c>
    </row>
    <row r="226" spans="1:6" ht="165.75">
      <c r="A226" s="64" t="s">
        <v>318</v>
      </c>
      <c r="B226" s="57" t="s">
        <v>1163</v>
      </c>
      <c r="C226" s="56"/>
      <c r="D226" s="44"/>
      <c r="E226" s="558"/>
      <c r="F226" s="556"/>
    </row>
    <row r="227" spans="1:6" ht="16.5" customHeight="1">
      <c r="A227" s="82"/>
      <c r="B227" s="760"/>
      <c r="C227" s="87"/>
      <c r="D227" s="88"/>
      <c r="E227" s="559"/>
      <c r="F227" s="569"/>
    </row>
    <row r="228" spans="1:6" ht="25.5">
      <c r="A228" s="64"/>
      <c r="B228" s="57" t="s">
        <v>1162</v>
      </c>
      <c r="C228" s="56" t="s">
        <v>29</v>
      </c>
      <c r="D228" s="44">
        <v>1</v>
      </c>
      <c r="E228" s="558"/>
      <c r="F228" s="556">
        <f t="shared" ref="F228" si="14">(D228*E228)</f>
        <v>0</v>
      </c>
    </row>
    <row r="229" spans="1:6" ht="153">
      <c r="A229" s="64" t="s">
        <v>319</v>
      </c>
      <c r="B229" s="106" t="s">
        <v>1164</v>
      </c>
      <c r="C229" s="56"/>
      <c r="D229" s="44"/>
      <c r="E229" s="558"/>
      <c r="F229" s="556"/>
    </row>
    <row r="230" spans="1:6" ht="16.5" customHeight="1">
      <c r="A230" s="82"/>
      <c r="B230" s="760"/>
      <c r="C230" s="87"/>
      <c r="D230" s="88"/>
      <c r="E230" s="559"/>
      <c r="F230" s="569"/>
    </row>
    <row r="231" spans="1:6" ht="25.5">
      <c r="A231" s="64"/>
      <c r="B231" s="57" t="s">
        <v>1162</v>
      </c>
      <c r="C231" s="56" t="s">
        <v>29</v>
      </c>
      <c r="D231" s="44">
        <v>1</v>
      </c>
      <c r="E231" s="558"/>
      <c r="F231" s="556">
        <f t="shared" ref="F231" si="15">(D231*E231)</f>
        <v>0</v>
      </c>
    </row>
    <row r="232" spans="1:6" ht="204">
      <c r="A232" s="64" t="s">
        <v>320</v>
      </c>
      <c r="B232" s="106" t="s">
        <v>1165</v>
      </c>
      <c r="C232" s="56"/>
      <c r="D232" s="44"/>
      <c r="E232" s="558"/>
      <c r="F232" s="556"/>
    </row>
    <row r="233" spans="1:6" ht="16.5" customHeight="1">
      <c r="A233" s="82"/>
      <c r="B233" s="760"/>
      <c r="C233" s="87"/>
      <c r="D233" s="88"/>
      <c r="E233" s="559"/>
      <c r="F233" s="569"/>
    </row>
    <row r="234" spans="1:6" ht="25.5">
      <c r="A234" s="64"/>
      <c r="B234" s="57" t="s">
        <v>1162</v>
      </c>
      <c r="C234" s="56" t="s">
        <v>29</v>
      </c>
      <c r="D234" s="44">
        <v>2</v>
      </c>
      <c r="E234" s="558"/>
      <c r="F234" s="556">
        <f t="shared" ref="F234" si="16">(D234*E234)</f>
        <v>0</v>
      </c>
    </row>
    <row r="235" spans="1:6" ht="204">
      <c r="A235" s="64" t="s">
        <v>321</v>
      </c>
      <c r="B235" s="106" t="s">
        <v>1166</v>
      </c>
      <c r="C235" s="56"/>
      <c r="D235" s="44"/>
      <c r="E235" s="558"/>
      <c r="F235" s="556"/>
    </row>
    <row r="236" spans="1:6" ht="16.5" customHeight="1">
      <c r="A236" s="82"/>
      <c r="B236" s="760"/>
      <c r="C236" s="87"/>
      <c r="D236" s="88"/>
      <c r="E236" s="559"/>
      <c r="F236" s="569"/>
    </row>
    <row r="237" spans="1:6" ht="25.5">
      <c r="A237" s="64"/>
      <c r="B237" s="57" t="s">
        <v>1162</v>
      </c>
      <c r="C237" s="56" t="s">
        <v>29</v>
      </c>
      <c r="D237" s="44">
        <v>1</v>
      </c>
      <c r="E237" s="558"/>
      <c r="F237" s="556">
        <f t="shared" ref="F237" si="17">(D237*E237)</f>
        <v>0</v>
      </c>
    </row>
    <row r="238" spans="1:6" ht="153">
      <c r="A238" s="64" t="s">
        <v>322</v>
      </c>
      <c r="B238" s="106" t="s">
        <v>1167</v>
      </c>
      <c r="C238" s="56"/>
      <c r="D238" s="44"/>
      <c r="E238" s="558"/>
      <c r="F238" s="556"/>
    </row>
    <row r="239" spans="1:6" ht="16.5" customHeight="1">
      <c r="A239" s="82"/>
      <c r="B239" s="760"/>
      <c r="C239" s="87"/>
      <c r="D239" s="88"/>
      <c r="E239" s="559"/>
      <c r="F239" s="569"/>
    </row>
    <row r="240" spans="1:6" ht="25.5">
      <c r="A240" s="64"/>
      <c r="B240" s="57" t="s">
        <v>1162</v>
      </c>
      <c r="C240" s="56" t="s">
        <v>29</v>
      </c>
      <c r="D240" s="44">
        <v>3</v>
      </c>
      <c r="E240" s="558"/>
      <c r="F240" s="556">
        <f t="shared" ref="F240" si="18">(D240*E240)</f>
        <v>0</v>
      </c>
    </row>
    <row r="241" spans="1:6" ht="153">
      <c r="A241" s="64" t="s">
        <v>323</v>
      </c>
      <c r="B241" s="106" t="s">
        <v>1168</v>
      </c>
      <c r="C241" s="56"/>
      <c r="D241" s="44"/>
      <c r="E241" s="558"/>
      <c r="F241" s="556"/>
    </row>
    <row r="242" spans="1:6" ht="16.5" customHeight="1">
      <c r="A242" s="82"/>
      <c r="B242" s="760"/>
      <c r="C242" s="87"/>
      <c r="D242" s="88"/>
      <c r="E242" s="559"/>
      <c r="F242" s="569"/>
    </row>
    <row r="243" spans="1:6" ht="25.5">
      <c r="A243" s="64"/>
      <c r="B243" s="57" t="s">
        <v>1162</v>
      </c>
      <c r="C243" s="56" t="s">
        <v>29</v>
      </c>
      <c r="D243" s="44">
        <v>3</v>
      </c>
      <c r="E243" s="558"/>
      <c r="F243" s="556">
        <f t="shared" ref="F243" si="19">(D243*E243)</f>
        <v>0</v>
      </c>
    </row>
    <row r="244" spans="1:6" ht="178.5">
      <c r="A244" s="64" t="s">
        <v>324</v>
      </c>
      <c r="B244" s="106" t="s">
        <v>1169</v>
      </c>
      <c r="C244" s="56"/>
      <c r="D244" s="44"/>
      <c r="E244" s="558"/>
      <c r="F244" s="556"/>
    </row>
    <row r="245" spans="1:6" ht="16.5" customHeight="1">
      <c r="A245" s="82"/>
      <c r="B245" s="760"/>
      <c r="C245" s="87"/>
      <c r="D245" s="88"/>
      <c r="E245" s="559"/>
      <c r="F245" s="569"/>
    </row>
    <row r="246" spans="1:6" ht="25.5">
      <c r="A246" s="64"/>
      <c r="B246" s="57" t="s">
        <v>1162</v>
      </c>
      <c r="C246" s="56" t="s">
        <v>29</v>
      </c>
      <c r="D246" s="44">
        <v>1</v>
      </c>
      <c r="E246" s="558"/>
      <c r="F246" s="556">
        <f t="shared" ref="F246" si="20">(D246*E246)</f>
        <v>0</v>
      </c>
    </row>
    <row r="247" spans="1:6" ht="127.5">
      <c r="A247" s="64" t="s">
        <v>325</v>
      </c>
      <c r="B247" s="106" t="s">
        <v>1170</v>
      </c>
      <c r="C247" s="56"/>
      <c r="D247" s="44"/>
      <c r="E247" s="558"/>
      <c r="F247" s="556"/>
    </row>
    <row r="248" spans="1:6" ht="16.5" customHeight="1">
      <c r="A248" s="82"/>
      <c r="B248" s="760"/>
      <c r="C248" s="87"/>
      <c r="D248" s="88"/>
      <c r="E248" s="559"/>
      <c r="F248" s="569"/>
    </row>
    <row r="249" spans="1:6" ht="25.5">
      <c r="A249" s="64"/>
      <c r="B249" s="57" t="s">
        <v>1162</v>
      </c>
      <c r="C249" s="56" t="s">
        <v>29</v>
      </c>
      <c r="D249" s="44">
        <v>1</v>
      </c>
      <c r="E249" s="558"/>
      <c r="F249" s="556">
        <f t="shared" ref="F249" si="21">(D249*E249)</f>
        <v>0</v>
      </c>
    </row>
    <row r="250" spans="1:6" ht="153">
      <c r="A250" s="64" t="s">
        <v>326</v>
      </c>
      <c r="B250" s="106" t="s">
        <v>1171</v>
      </c>
      <c r="C250" s="56"/>
      <c r="D250" s="44"/>
      <c r="E250" s="558"/>
      <c r="F250" s="556"/>
    </row>
    <row r="251" spans="1:6" ht="16.5" customHeight="1">
      <c r="A251" s="82"/>
      <c r="B251" s="760"/>
      <c r="C251" s="87"/>
      <c r="D251" s="88"/>
      <c r="E251" s="559"/>
      <c r="F251" s="569"/>
    </row>
    <row r="252" spans="1:6" ht="25.5">
      <c r="A252" s="64"/>
      <c r="B252" s="57" t="s">
        <v>1162</v>
      </c>
      <c r="C252" s="56" t="s">
        <v>29</v>
      </c>
      <c r="D252" s="44">
        <v>1</v>
      </c>
      <c r="E252" s="558"/>
      <c r="F252" s="556">
        <f t="shared" ref="F252" si="22">(D252*E252)</f>
        <v>0</v>
      </c>
    </row>
    <row r="253" spans="1:6" ht="167.25" customHeight="1">
      <c r="A253" s="64" t="s">
        <v>327</v>
      </c>
      <c r="B253" s="106" t="s">
        <v>1172</v>
      </c>
      <c r="C253" s="56"/>
      <c r="D253" s="44"/>
      <c r="E253" s="558"/>
      <c r="F253" s="556"/>
    </row>
    <row r="254" spans="1:6" ht="16.5" customHeight="1">
      <c r="A254" s="82"/>
      <c r="B254" s="760"/>
      <c r="C254" s="87"/>
      <c r="D254" s="88"/>
      <c r="E254" s="559"/>
      <c r="F254" s="569"/>
    </row>
    <row r="255" spans="1:6" ht="25.5">
      <c r="A255" s="64"/>
      <c r="B255" s="57" t="s">
        <v>1162</v>
      </c>
      <c r="C255" s="56" t="s">
        <v>29</v>
      </c>
      <c r="D255" s="44">
        <v>1</v>
      </c>
      <c r="E255" s="558"/>
      <c r="F255" s="556">
        <f t="shared" ref="F255:F259" si="23">(D255*E255)</f>
        <v>0</v>
      </c>
    </row>
    <row r="256" spans="1:6" s="601" customFormat="1" ht="165.75">
      <c r="A256" s="761" t="s">
        <v>328</v>
      </c>
      <c r="B256" s="762" t="s">
        <v>1189</v>
      </c>
      <c r="C256" s="763"/>
      <c r="D256" s="44"/>
      <c r="E256" s="764"/>
      <c r="F256" s="765"/>
    </row>
    <row r="257" spans="1:6" ht="16.5" customHeight="1">
      <c r="A257" s="82"/>
      <c r="B257" s="760"/>
      <c r="C257" s="87"/>
      <c r="D257" s="88"/>
      <c r="E257" s="559"/>
      <c r="F257" s="569"/>
    </row>
    <row r="258" spans="1:6" ht="25.5">
      <c r="A258" s="64"/>
      <c r="B258" s="57" t="s">
        <v>1162</v>
      </c>
      <c r="C258" s="56" t="s">
        <v>29</v>
      </c>
      <c r="D258" s="44">
        <v>3</v>
      </c>
      <c r="E258" s="558"/>
      <c r="F258" s="556">
        <f t="shared" ref="F258" si="24">(D258*E258)</f>
        <v>0</v>
      </c>
    </row>
    <row r="259" spans="1:6" s="601" customFormat="1" ht="165.75">
      <c r="A259" s="761" t="s">
        <v>329</v>
      </c>
      <c r="B259" s="762" t="s">
        <v>1190</v>
      </c>
      <c r="C259" s="763"/>
      <c r="D259" s="44"/>
      <c r="E259" s="764"/>
      <c r="F259" s="765"/>
    </row>
    <row r="260" spans="1:6" ht="16.5" customHeight="1">
      <c r="A260" s="82"/>
      <c r="B260" s="760"/>
      <c r="C260" s="87"/>
      <c r="D260" s="88"/>
      <c r="E260" s="559"/>
      <c r="F260" s="569"/>
    </row>
    <row r="261" spans="1:6" ht="25.5">
      <c r="A261" s="64"/>
      <c r="B261" s="57" t="s">
        <v>1162</v>
      </c>
      <c r="C261" s="56" t="s">
        <v>29</v>
      </c>
      <c r="D261" s="44">
        <v>1</v>
      </c>
      <c r="E261" s="558"/>
      <c r="F261" s="556">
        <f t="shared" ref="F261" si="25">(D261*E261)</f>
        <v>0</v>
      </c>
    </row>
    <row r="262" spans="1:6" ht="153">
      <c r="A262" s="64" t="s">
        <v>330</v>
      </c>
      <c r="B262" s="106" t="s">
        <v>1173</v>
      </c>
      <c r="C262" s="56"/>
      <c r="D262" s="44"/>
      <c r="E262" s="558"/>
      <c r="F262" s="556"/>
    </row>
    <row r="263" spans="1:6" ht="16.5" customHeight="1">
      <c r="A263" s="82"/>
      <c r="B263" s="760"/>
      <c r="C263" s="87"/>
      <c r="D263" s="88"/>
      <c r="E263" s="559"/>
      <c r="F263" s="569"/>
    </row>
    <row r="264" spans="1:6" ht="25.5">
      <c r="A264" s="64"/>
      <c r="B264" s="57" t="s">
        <v>1162</v>
      </c>
      <c r="C264" s="56" t="s">
        <v>29</v>
      </c>
      <c r="D264" s="44">
        <v>5</v>
      </c>
      <c r="E264" s="558"/>
      <c r="F264" s="556">
        <f t="shared" ref="F264" si="26">(D264*E264)</f>
        <v>0</v>
      </c>
    </row>
    <row r="265" spans="1:6" ht="153">
      <c r="A265" s="64" t="s">
        <v>331</v>
      </c>
      <c r="B265" s="106" t="s">
        <v>1174</v>
      </c>
      <c r="C265" s="56"/>
      <c r="D265" s="44"/>
      <c r="E265" s="558"/>
      <c r="F265" s="556"/>
    </row>
    <row r="266" spans="1:6" ht="16.5" customHeight="1">
      <c r="A266" s="82"/>
      <c r="B266" s="760"/>
      <c r="C266" s="87"/>
      <c r="D266" s="88"/>
      <c r="E266" s="559"/>
      <c r="F266" s="569"/>
    </row>
    <row r="267" spans="1:6" ht="25.5">
      <c r="A267" s="64"/>
      <c r="B267" s="57" t="s">
        <v>1162</v>
      </c>
      <c r="C267" s="56" t="s">
        <v>29</v>
      </c>
      <c r="D267" s="44">
        <v>1</v>
      </c>
      <c r="E267" s="558"/>
      <c r="F267" s="556">
        <f t="shared" ref="F267" si="27">(D267*E267)</f>
        <v>0</v>
      </c>
    </row>
    <row r="268" spans="1:6" ht="178.5">
      <c r="A268" s="64" t="s">
        <v>332</v>
      </c>
      <c r="B268" s="106" t="s">
        <v>1175</v>
      </c>
      <c r="C268" s="56"/>
      <c r="D268" s="44"/>
      <c r="E268" s="558"/>
      <c r="F268" s="556"/>
    </row>
    <row r="269" spans="1:6" ht="16.5" customHeight="1">
      <c r="A269" s="82"/>
      <c r="B269" s="760"/>
      <c r="C269" s="87"/>
      <c r="D269" s="88"/>
      <c r="E269" s="559"/>
      <c r="F269" s="569"/>
    </row>
    <row r="270" spans="1:6" ht="25.5">
      <c r="A270" s="64"/>
      <c r="B270" s="57" t="s">
        <v>1162</v>
      </c>
      <c r="C270" s="56" t="s">
        <v>29</v>
      </c>
      <c r="D270" s="44">
        <v>1</v>
      </c>
      <c r="E270" s="558"/>
      <c r="F270" s="556">
        <f t="shared" ref="F270" si="28">(D270*E270)</f>
        <v>0</v>
      </c>
    </row>
    <row r="271" spans="1:6" ht="178.5">
      <c r="A271" s="64" t="s">
        <v>333</v>
      </c>
      <c r="B271" s="106" t="s">
        <v>1176</v>
      </c>
      <c r="C271" s="56"/>
      <c r="D271" s="44"/>
      <c r="E271" s="558"/>
      <c r="F271" s="556"/>
    </row>
    <row r="272" spans="1:6" ht="16.5" customHeight="1">
      <c r="A272" s="82"/>
      <c r="B272" s="760"/>
      <c r="C272" s="87"/>
      <c r="D272" s="88"/>
      <c r="E272" s="559"/>
      <c r="F272" s="569"/>
    </row>
    <row r="273" spans="1:6" ht="25.5">
      <c r="A273" s="64"/>
      <c r="B273" s="57" t="s">
        <v>1162</v>
      </c>
      <c r="C273" s="56" t="s">
        <v>29</v>
      </c>
      <c r="D273" s="44">
        <v>1</v>
      </c>
      <c r="E273" s="558"/>
      <c r="F273" s="556">
        <f t="shared" ref="F273" si="29">(D273*E273)</f>
        <v>0</v>
      </c>
    </row>
    <row r="274" spans="1:6" ht="153">
      <c r="A274" s="64" t="s">
        <v>334</v>
      </c>
      <c r="B274" s="106" t="s">
        <v>1177</v>
      </c>
      <c r="C274" s="56"/>
      <c r="D274" s="44"/>
      <c r="E274" s="558"/>
      <c r="F274" s="556"/>
    </row>
    <row r="275" spans="1:6" ht="16.5" customHeight="1">
      <c r="A275" s="82"/>
      <c r="B275" s="760"/>
      <c r="C275" s="87"/>
      <c r="D275" s="88"/>
      <c r="E275" s="559"/>
      <c r="F275" s="569"/>
    </row>
    <row r="276" spans="1:6" ht="25.5">
      <c r="A276" s="64"/>
      <c r="B276" s="57" t="s">
        <v>1162</v>
      </c>
      <c r="C276" s="56" t="s">
        <v>29</v>
      </c>
      <c r="D276" s="44">
        <v>4</v>
      </c>
      <c r="E276" s="558"/>
      <c r="F276" s="556">
        <f t="shared" ref="F276" si="30">(D276*E276)</f>
        <v>0</v>
      </c>
    </row>
    <row r="277" spans="1:6" ht="140.25">
      <c r="A277" s="64" t="s">
        <v>335</v>
      </c>
      <c r="B277" s="106" t="s">
        <v>1178</v>
      </c>
      <c r="C277" s="56"/>
      <c r="D277" s="44"/>
      <c r="E277" s="558"/>
      <c r="F277" s="556"/>
    </row>
    <row r="278" spans="1:6" ht="16.5" customHeight="1">
      <c r="A278" s="82"/>
      <c r="B278" s="760"/>
      <c r="C278" s="87"/>
      <c r="D278" s="88"/>
      <c r="E278" s="559"/>
      <c r="F278" s="569"/>
    </row>
    <row r="279" spans="1:6" ht="25.5">
      <c r="A279" s="64"/>
      <c r="B279" s="57" t="s">
        <v>1162</v>
      </c>
      <c r="C279" s="56" t="s">
        <v>29</v>
      </c>
      <c r="D279" s="44">
        <v>3</v>
      </c>
      <c r="E279" s="558"/>
      <c r="F279" s="556">
        <f t="shared" ref="F279" si="31">(D279*E279)</f>
        <v>0</v>
      </c>
    </row>
    <row r="280" spans="1:6" ht="153">
      <c r="A280" s="64" t="s">
        <v>336</v>
      </c>
      <c r="B280" s="106" t="s">
        <v>1179</v>
      </c>
      <c r="C280" s="56"/>
      <c r="D280" s="44"/>
      <c r="E280" s="558"/>
      <c r="F280" s="556"/>
    </row>
    <row r="281" spans="1:6" ht="16.5" customHeight="1">
      <c r="A281" s="82"/>
      <c r="B281" s="760"/>
      <c r="C281" s="87"/>
      <c r="D281" s="88"/>
      <c r="E281" s="559"/>
      <c r="F281" s="569"/>
    </row>
    <row r="282" spans="1:6" ht="25.5">
      <c r="A282" s="64"/>
      <c r="B282" s="57" t="s">
        <v>1162</v>
      </c>
      <c r="C282" s="56" t="s">
        <v>29</v>
      </c>
      <c r="D282" s="44">
        <v>7</v>
      </c>
      <c r="E282" s="558"/>
      <c r="F282" s="556">
        <f t="shared" ref="F282" si="32">(D282*E282)</f>
        <v>0</v>
      </c>
    </row>
    <row r="283" spans="1:6" ht="183" customHeight="1">
      <c r="A283" s="64" t="s">
        <v>337</v>
      </c>
      <c r="B283" s="106" t="s">
        <v>1180</v>
      </c>
      <c r="C283" s="56"/>
      <c r="D283" s="44"/>
      <c r="E283" s="558"/>
      <c r="F283" s="556"/>
    </row>
    <row r="284" spans="1:6" ht="16.5" customHeight="1">
      <c r="A284" s="82"/>
      <c r="B284" s="760"/>
      <c r="C284" s="87"/>
      <c r="D284" s="88"/>
      <c r="E284" s="559"/>
      <c r="F284" s="569"/>
    </row>
    <row r="285" spans="1:6" ht="25.5">
      <c r="A285" s="64"/>
      <c r="B285" s="57" t="s">
        <v>1162</v>
      </c>
      <c r="C285" s="56" t="s">
        <v>29</v>
      </c>
      <c r="D285" s="44">
        <v>1</v>
      </c>
      <c r="E285" s="558"/>
      <c r="F285" s="556">
        <f t="shared" ref="F285" si="33">(D285*E285)</f>
        <v>0</v>
      </c>
    </row>
    <row r="286" spans="1:6" ht="165.75">
      <c r="A286" s="64" t="s">
        <v>338</v>
      </c>
      <c r="B286" s="106" t="s">
        <v>1181</v>
      </c>
      <c r="C286" s="56"/>
      <c r="D286" s="44"/>
      <c r="E286" s="558"/>
      <c r="F286" s="556"/>
    </row>
    <row r="287" spans="1:6" ht="16.5" customHeight="1">
      <c r="A287" s="82"/>
      <c r="B287" s="760"/>
      <c r="C287" s="87"/>
      <c r="D287" s="88"/>
      <c r="E287" s="559"/>
      <c r="F287" s="569"/>
    </row>
    <row r="288" spans="1:6" ht="25.5">
      <c r="A288" s="64"/>
      <c r="B288" s="57" t="s">
        <v>1162</v>
      </c>
      <c r="C288" s="56" t="s">
        <v>29</v>
      </c>
      <c r="D288" s="44">
        <v>1</v>
      </c>
      <c r="E288" s="558"/>
      <c r="F288" s="556">
        <f t="shared" ref="F288" si="34">(D288*E288)</f>
        <v>0</v>
      </c>
    </row>
    <row r="289" spans="1:6" ht="178.5">
      <c r="A289" s="64" t="s">
        <v>339</v>
      </c>
      <c r="B289" s="106" t="s">
        <v>1182</v>
      </c>
      <c r="C289" s="56"/>
      <c r="D289" s="44"/>
      <c r="E289" s="558"/>
      <c r="F289" s="556"/>
    </row>
    <row r="290" spans="1:6" ht="16.5" customHeight="1">
      <c r="A290" s="82"/>
      <c r="B290" s="760"/>
      <c r="C290" s="87"/>
      <c r="D290" s="88"/>
      <c r="E290" s="559"/>
      <c r="F290" s="569"/>
    </row>
    <row r="291" spans="1:6" ht="25.5">
      <c r="A291" s="64"/>
      <c r="B291" s="57" t="s">
        <v>1162</v>
      </c>
      <c r="C291" s="56" t="s">
        <v>29</v>
      </c>
      <c r="D291" s="44">
        <v>1</v>
      </c>
      <c r="E291" s="558"/>
      <c r="F291" s="556">
        <f t="shared" ref="F291" si="35">(D291*E291)</f>
        <v>0</v>
      </c>
    </row>
    <row r="292" spans="1:6" ht="187.5" customHeight="1">
      <c r="A292" s="64" t="s">
        <v>340</v>
      </c>
      <c r="B292" s="106" t="s">
        <v>1183</v>
      </c>
      <c r="C292" s="56"/>
      <c r="D292" s="44"/>
      <c r="E292" s="558"/>
      <c r="F292" s="556"/>
    </row>
    <row r="293" spans="1:6" ht="16.5" customHeight="1">
      <c r="A293" s="82"/>
      <c r="B293" s="760"/>
      <c r="C293" s="87"/>
      <c r="D293" s="88"/>
      <c r="E293" s="559"/>
      <c r="F293" s="569"/>
    </row>
    <row r="294" spans="1:6" ht="25.5">
      <c r="A294" s="64"/>
      <c r="B294" s="57" t="s">
        <v>1162</v>
      </c>
      <c r="C294" s="56" t="s">
        <v>29</v>
      </c>
      <c r="D294" s="44">
        <v>1</v>
      </c>
      <c r="E294" s="558"/>
      <c r="F294" s="556">
        <f t="shared" ref="F294" si="36">(D294*E294)</f>
        <v>0</v>
      </c>
    </row>
    <row r="295" spans="1:6" ht="165.75">
      <c r="A295" s="64" t="s">
        <v>341</v>
      </c>
      <c r="B295" s="106" t="s">
        <v>342</v>
      </c>
      <c r="C295" s="56" t="s">
        <v>241</v>
      </c>
      <c r="D295" s="44">
        <v>152</v>
      </c>
      <c r="E295" s="558"/>
      <c r="F295" s="556">
        <f t="shared" ref="F295:F297" si="37">(D295*E295)</f>
        <v>0</v>
      </c>
    </row>
    <row r="296" spans="1:6" ht="204">
      <c r="A296" s="64" t="s">
        <v>343</v>
      </c>
      <c r="B296" s="127" t="s">
        <v>344</v>
      </c>
      <c r="C296" s="56" t="s">
        <v>29</v>
      </c>
      <c r="D296" s="44">
        <v>43</v>
      </c>
      <c r="E296" s="558"/>
      <c r="F296" s="556">
        <f t="shared" si="37"/>
        <v>0</v>
      </c>
    </row>
    <row r="297" spans="1:6" ht="293.25">
      <c r="A297" s="64" t="s">
        <v>345</v>
      </c>
      <c r="B297" s="106" t="s">
        <v>1188</v>
      </c>
      <c r="C297" s="56" t="s">
        <v>29</v>
      </c>
      <c r="D297" s="44">
        <v>60</v>
      </c>
      <c r="E297" s="558"/>
      <c r="F297" s="577">
        <f t="shared" si="37"/>
        <v>0</v>
      </c>
    </row>
    <row r="298" spans="1:6" ht="13.5" customHeight="1">
      <c r="A298" s="64"/>
      <c r="B298" s="55"/>
      <c r="C298" s="56"/>
      <c r="D298" s="44"/>
      <c r="E298" s="559"/>
      <c r="F298" s="549"/>
    </row>
    <row r="299" spans="1:6" ht="13.5" customHeight="1" thickBot="1">
      <c r="A299" s="68"/>
      <c r="B299" s="69" t="s">
        <v>346</v>
      </c>
      <c r="C299" s="109"/>
      <c r="D299" s="80"/>
      <c r="E299" s="561"/>
      <c r="F299" s="562">
        <f>SUM(F223:F297)</f>
        <v>0</v>
      </c>
    </row>
    <row r="300" spans="1:6" ht="13.5" customHeight="1">
      <c r="A300" s="112"/>
      <c r="B300" s="112"/>
      <c r="C300" s="128"/>
      <c r="D300" s="129"/>
      <c r="E300" s="582"/>
      <c r="F300" s="589"/>
    </row>
    <row r="301" spans="1:6" ht="13.5" customHeight="1">
      <c r="A301" s="72"/>
      <c r="B301" s="72"/>
      <c r="C301" s="59"/>
      <c r="D301" s="46"/>
      <c r="E301" s="557"/>
      <c r="F301" s="570"/>
    </row>
    <row r="302" spans="1:6" ht="13.5" customHeight="1">
      <c r="A302" s="72"/>
      <c r="B302" s="72"/>
      <c r="C302" s="59"/>
      <c r="D302" s="46"/>
      <c r="E302" s="557"/>
      <c r="F302" s="570"/>
    </row>
    <row r="303" spans="1:6" ht="13.5" customHeight="1">
      <c r="A303" s="72"/>
      <c r="B303" s="72"/>
      <c r="C303" s="59"/>
      <c r="D303" s="46"/>
      <c r="E303" s="557"/>
      <c r="F303" s="570"/>
    </row>
    <row r="304" spans="1:6" ht="13.5" customHeight="1">
      <c r="A304" s="72"/>
      <c r="B304" s="72"/>
      <c r="C304" s="59"/>
      <c r="D304" s="46"/>
      <c r="E304" s="557"/>
      <c r="F304" s="570"/>
    </row>
    <row r="305" spans="1:8" ht="13.5" customHeight="1">
      <c r="A305" s="72"/>
      <c r="B305" s="724" t="s">
        <v>347</v>
      </c>
      <c r="C305" s="724"/>
      <c r="D305" s="724"/>
      <c r="E305" s="557"/>
      <c r="F305" s="570"/>
    </row>
    <row r="306" spans="1:8" ht="13.5" customHeight="1">
      <c r="A306" s="72"/>
      <c r="B306" s="72"/>
      <c r="C306" s="59"/>
      <c r="D306" s="46"/>
      <c r="E306" s="557"/>
      <c r="F306" s="570"/>
    </row>
    <row r="307" spans="1:8" ht="13.5" customHeight="1" thickBot="1">
      <c r="A307" s="72"/>
      <c r="B307" s="72"/>
      <c r="C307" s="59"/>
      <c r="D307" s="46"/>
      <c r="E307" s="557"/>
      <c r="F307" s="570"/>
    </row>
    <row r="308" spans="1:8" ht="15" customHeight="1">
      <c r="B308" s="131" t="s">
        <v>348</v>
      </c>
      <c r="C308" s="132"/>
      <c r="D308" s="133" t="s">
        <v>349</v>
      </c>
      <c r="E308" s="590">
        <f>F64</f>
        <v>0</v>
      </c>
      <c r="F308" s="591"/>
    </row>
    <row r="309" spans="1:8" ht="18" customHeight="1">
      <c r="B309" s="134" t="s">
        <v>350</v>
      </c>
      <c r="C309" s="135"/>
      <c r="D309" s="136" t="s">
        <v>349</v>
      </c>
      <c r="E309" s="592">
        <f>F73</f>
        <v>0</v>
      </c>
      <c r="F309" s="591"/>
    </row>
    <row r="310" spans="1:8" ht="18" customHeight="1">
      <c r="B310" s="134" t="s">
        <v>351</v>
      </c>
      <c r="C310" s="135"/>
      <c r="D310" s="136" t="s">
        <v>349</v>
      </c>
      <c r="E310" s="592">
        <f>F79</f>
        <v>0</v>
      </c>
      <c r="F310" s="591"/>
    </row>
    <row r="311" spans="1:8" ht="18" customHeight="1">
      <c r="B311" s="134" t="s">
        <v>352</v>
      </c>
      <c r="C311" s="135"/>
      <c r="D311" s="137" t="s">
        <v>349</v>
      </c>
      <c r="E311" s="592">
        <f>F108</f>
        <v>0</v>
      </c>
      <c r="F311" s="591"/>
    </row>
    <row r="312" spans="1:8" ht="18" customHeight="1">
      <c r="B312" s="134" t="s">
        <v>353</v>
      </c>
      <c r="C312" s="135"/>
      <c r="D312" s="137" t="s">
        <v>349</v>
      </c>
      <c r="E312" s="593">
        <f>F143</f>
        <v>0</v>
      </c>
      <c r="F312" s="591"/>
    </row>
    <row r="313" spans="1:8" ht="18" customHeight="1">
      <c r="B313" s="134" t="s">
        <v>354</v>
      </c>
      <c r="C313" s="135"/>
      <c r="D313" s="137" t="s">
        <v>349</v>
      </c>
      <c r="E313" s="593">
        <f>F164</f>
        <v>0</v>
      </c>
      <c r="F313" s="591"/>
    </row>
    <row r="314" spans="1:8" ht="18" customHeight="1">
      <c r="B314" s="138" t="s">
        <v>355</v>
      </c>
      <c r="C314" s="139"/>
      <c r="D314" s="137" t="s">
        <v>349</v>
      </c>
      <c r="E314" s="593">
        <f>F216</f>
        <v>0</v>
      </c>
      <c r="F314" s="591"/>
      <c r="H314" s="140"/>
    </row>
    <row r="315" spans="1:8" ht="18" customHeight="1" thickBot="1">
      <c r="B315" s="141" t="s">
        <v>356</v>
      </c>
      <c r="C315" s="142"/>
      <c r="D315" s="137" t="s">
        <v>349</v>
      </c>
      <c r="E315" s="593">
        <f>F299</f>
        <v>0</v>
      </c>
      <c r="F315" s="591"/>
      <c r="H315" s="140"/>
    </row>
    <row r="316" spans="1:8" ht="19.5" customHeight="1" thickTop="1" thickBot="1">
      <c r="B316" s="143" t="s">
        <v>17</v>
      </c>
      <c r="C316" s="144"/>
      <c r="D316" s="145" t="s">
        <v>349</v>
      </c>
      <c r="E316" s="594">
        <f>SUM(E308:E315)</f>
        <v>0</v>
      </c>
      <c r="F316" s="591"/>
    </row>
    <row r="317" spans="1:8" ht="15">
      <c r="B317" s="146"/>
      <c r="C317" s="147"/>
      <c r="D317" s="148"/>
      <c r="F317" s="591"/>
    </row>
    <row r="318" spans="1:8" ht="15">
      <c r="B318" s="150"/>
      <c r="C318" s="147"/>
      <c r="F318" s="591"/>
    </row>
    <row r="319" spans="1:8" ht="15" hidden="1">
      <c r="B319" s="150" t="s">
        <v>357</v>
      </c>
      <c r="C319" s="147"/>
      <c r="F319" s="591"/>
    </row>
    <row r="320" spans="1:8" ht="15" hidden="1">
      <c r="B320" s="150" t="s">
        <v>358</v>
      </c>
      <c r="C320" s="147"/>
      <c r="F320" s="591"/>
    </row>
    <row r="321" spans="1:6" ht="15" hidden="1">
      <c r="B321" s="150"/>
      <c r="C321" s="147"/>
      <c r="F321" s="591"/>
    </row>
    <row r="322" spans="1:6" hidden="1">
      <c r="B322" s="150" t="s">
        <v>359</v>
      </c>
      <c r="C322" s="152"/>
      <c r="D322" s="153"/>
    </row>
    <row r="323" spans="1:6" ht="24" hidden="1" customHeight="1">
      <c r="B323" s="154" t="s">
        <v>360</v>
      </c>
      <c r="D323" s="149"/>
    </row>
    <row r="324" spans="1:6" ht="22.5" hidden="1" customHeight="1">
      <c r="B324" s="154" t="s">
        <v>361</v>
      </c>
      <c r="D324" s="149"/>
    </row>
    <row r="325" spans="1:6" hidden="1">
      <c r="D325" s="149"/>
    </row>
    <row r="326" spans="1:6" hidden="1">
      <c r="C326" s="152" t="s">
        <v>362</v>
      </c>
      <c r="D326" s="149"/>
    </row>
    <row r="327" spans="1:6" hidden="1">
      <c r="C327" s="152"/>
      <c r="D327" s="149"/>
    </row>
    <row r="328" spans="1:6" hidden="1"/>
    <row r="329" spans="1:6" hidden="1">
      <c r="D329" s="149"/>
    </row>
    <row r="330" spans="1:6" hidden="1">
      <c r="C330" s="152" t="s">
        <v>363</v>
      </c>
    </row>
    <row r="333" spans="1:6">
      <c r="E333" s="597"/>
    </row>
    <row r="334" spans="1:6" ht="14.25" customHeight="1">
      <c r="A334" s="99"/>
      <c r="B334" s="130"/>
      <c r="C334" s="81"/>
      <c r="D334" s="73"/>
      <c r="E334" s="578"/>
      <c r="F334" s="563"/>
    </row>
    <row r="335" spans="1:6" ht="14.25" customHeight="1">
      <c r="A335" s="99"/>
      <c r="B335" s="130"/>
      <c r="C335" s="81"/>
      <c r="D335" s="73"/>
      <c r="E335" s="578"/>
      <c r="F335" s="563"/>
    </row>
    <row r="336" spans="1:6" ht="14.25" customHeight="1">
      <c r="A336" s="99"/>
      <c r="B336" s="130"/>
      <c r="C336" s="81"/>
      <c r="D336" s="73"/>
      <c r="E336" s="578"/>
      <c r="F336" s="563"/>
    </row>
    <row r="337" spans="1:6" ht="14.25" customHeight="1">
      <c r="A337" s="99"/>
      <c r="B337" s="130"/>
      <c r="C337" s="81"/>
      <c r="D337" s="73"/>
      <c r="E337" s="578"/>
      <c r="F337" s="563"/>
    </row>
    <row r="338" spans="1:6" ht="14.25" customHeight="1">
      <c r="A338" s="99"/>
      <c r="B338" s="130"/>
      <c r="C338" s="81"/>
      <c r="D338" s="73"/>
      <c r="E338" s="578"/>
      <c r="F338" s="563"/>
    </row>
    <row r="339" spans="1:6" ht="15">
      <c r="B339" s="146"/>
      <c r="C339" s="147"/>
      <c r="F339" s="591"/>
    </row>
    <row r="340" spans="1:6" ht="15">
      <c r="B340" s="146"/>
      <c r="C340" s="147"/>
      <c r="F340" s="591"/>
    </row>
    <row r="341" spans="1:6" ht="15">
      <c r="B341" s="146"/>
      <c r="C341" s="147"/>
      <c r="F341" s="591"/>
    </row>
    <row r="342" spans="1:6" ht="15">
      <c r="B342" s="146"/>
      <c r="C342" s="147"/>
      <c r="F342" s="591"/>
    </row>
    <row r="343" spans="1:6" ht="15">
      <c r="B343" s="146"/>
      <c r="C343" s="147"/>
      <c r="F343" s="591"/>
    </row>
    <row r="344" spans="1:6">
      <c r="B344" s="146"/>
      <c r="D344" s="153"/>
    </row>
    <row r="1225" spans="1:6">
      <c r="C1225" s="59"/>
    </row>
    <row r="1226" spans="1:6">
      <c r="A1226" s="72"/>
      <c r="B1226" s="156"/>
      <c r="C1226" s="59"/>
      <c r="D1226" s="46"/>
      <c r="E1226" s="548"/>
      <c r="F1226" s="570"/>
    </row>
    <row r="1227" spans="1:6">
      <c r="A1227" s="72"/>
      <c r="B1227" s="156"/>
      <c r="C1227" s="59"/>
      <c r="D1227" s="46"/>
      <c r="E1227" s="548"/>
      <c r="F1227" s="570"/>
    </row>
    <row r="1228" spans="1:6">
      <c r="A1228" s="72"/>
      <c r="B1228" s="156"/>
      <c r="C1228" s="59"/>
      <c r="D1228" s="46"/>
      <c r="E1228" s="548"/>
      <c r="F1228" s="570"/>
    </row>
    <row r="1229" spans="1:6">
      <c r="A1229" s="72"/>
      <c r="B1229" s="156"/>
      <c r="C1229" s="59"/>
      <c r="D1229" s="46"/>
      <c r="E1229" s="548"/>
      <c r="F1229" s="570"/>
    </row>
    <row r="1230" spans="1:6">
      <c r="A1230" s="72"/>
      <c r="B1230" s="156"/>
      <c r="C1230" s="59"/>
      <c r="D1230" s="46"/>
      <c r="E1230" s="548"/>
      <c r="F1230" s="570"/>
    </row>
    <row r="1231" spans="1:6">
      <c r="A1231" s="72"/>
      <c r="B1231" s="156"/>
      <c r="C1231" s="59"/>
      <c r="D1231" s="46"/>
      <c r="E1231" s="548"/>
      <c r="F1231" s="570"/>
    </row>
    <row r="1232" spans="1:6">
      <c r="A1232" s="72"/>
      <c r="B1232" s="156"/>
      <c r="C1232" s="59"/>
      <c r="D1232" s="46"/>
      <c r="E1232" s="548"/>
      <c r="F1232" s="570"/>
    </row>
    <row r="1233" spans="1:6">
      <c r="A1233" s="72"/>
      <c r="B1233" s="156"/>
      <c r="C1233" s="59"/>
      <c r="D1233" s="46"/>
      <c r="E1233" s="548"/>
      <c r="F1233" s="570"/>
    </row>
    <row r="1234" spans="1:6">
      <c r="A1234" s="72"/>
      <c r="B1234" s="156"/>
      <c r="C1234" s="59"/>
      <c r="D1234" s="46"/>
      <c r="E1234" s="548"/>
      <c r="F1234" s="570"/>
    </row>
    <row r="1235" spans="1:6">
      <c r="A1235" s="72"/>
      <c r="B1235" s="156"/>
      <c r="C1235" s="59"/>
      <c r="D1235" s="46"/>
      <c r="E1235" s="548"/>
      <c r="F1235" s="570"/>
    </row>
    <row r="1236" spans="1:6">
      <c r="A1236" s="72"/>
      <c r="B1236" s="156"/>
      <c r="C1236" s="59"/>
      <c r="D1236" s="46"/>
      <c r="E1236" s="548"/>
      <c r="F1236" s="570"/>
    </row>
    <row r="1237" spans="1:6">
      <c r="A1237" s="72"/>
      <c r="B1237" s="156"/>
      <c r="C1237" s="59"/>
      <c r="D1237" s="46"/>
      <c r="E1237" s="548"/>
      <c r="F1237" s="570"/>
    </row>
    <row r="1238" spans="1:6">
      <c r="A1238" s="72"/>
      <c r="B1238" s="156"/>
      <c r="C1238" s="59"/>
      <c r="D1238" s="46"/>
      <c r="E1238" s="548"/>
      <c r="F1238" s="570"/>
    </row>
    <row r="1239" spans="1:6">
      <c r="A1239" s="72"/>
      <c r="B1239" s="156"/>
      <c r="C1239" s="59"/>
      <c r="D1239" s="46"/>
      <c r="E1239" s="548"/>
      <c r="F1239" s="570"/>
    </row>
    <row r="1240" spans="1:6">
      <c r="A1240" s="72"/>
      <c r="B1240" s="156"/>
      <c r="C1240" s="59"/>
      <c r="D1240" s="46"/>
      <c r="E1240" s="548"/>
      <c r="F1240" s="570"/>
    </row>
    <row r="1241" spans="1:6">
      <c r="A1241" s="72"/>
      <c r="B1241" s="156"/>
      <c r="C1241" s="59"/>
      <c r="D1241" s="46"/>
      <c r="E1241" s="548"/>
      <c r="F1241" s="570"/>
    </row>
    <row r="1242" spans="1:6">
      <c r="A1242" s="72"/>
      <c r="B1242" s="156"/>
      <c r="C1242" s="59"/>
      <c r="D1242" s="46"/>
      <c r="E1242" s="548"/>
      <c r="F1242" s="570"/>
    </row>
    <row r="1243" spans="1:6">
      <c r="A1243" s="72"/>
      <c r="B1243" s="156"/>
      <c r="C1243" s="59"/>
      <c r="D1243" s="46"/>
      <c r="E1243" s="548"/>
      <c r="F1243" s="570"/>
    </row>
    <row r="1244" spans="1:6">
      <c r="A1244" s="72"/>
      <c r="B1244" s="156"/>
      <c r="C1244" s="59"/>
      <c r="D1244" s="46"/>
      <c r="E1244" s="548"/>
      <c r="F1244" s="570"/>
    </row>
    <row r="1245" spans="1:6">
      <c r="A1245" s="72"/>
      <c r="B1245" s="156"/>
      <c r="C1245" s="59"/>
      <c r="D1245" s="46"/>
      <c r="E1245" s="548"/>
      <c r="F1245" s="570"/>
    </row>
    <row r="1246" spans="1:6">
      <c r="A1246" s="72"/>
      <c r="B1246" s="156"/>
      <c r="C1246" s="59"/>
      <c r="D1246" s="46"/>
      <c r="E1246" s="548"/>
      <c r="F1246" s="570"/>
    </row>
    <row r="1247" spans="1:6">
      <c r="A1247" s="72"/>
      <c r="B1247" s="156"/>
      <c r="C1247" s="59"/>
      <c r="D1247" s="46"/>
      <c r="E1247" s="548"/>
      <c r="F1247" s="570"/>
    </row>
    <row r="1248" spans="1:6">
      <c r="A1248" s="72"/>
      <c r="B1248" s="156"/>
      <c r="C1248" s="59"/>
      <c r="D1248" s="46"/>
      <c r="E1248" s="548"/>
      <c r="F1248" s="570"/>
    </row>
    <row r="1249" spans="1:6">
      <c r="A1249" s="72"/>
      <c r="B1249" s="156"/>
      <c r="C1249" s="59"/>
      <c r="D1249" s="46"/>
      <c r="E1249" s="548"/>
      <c r="F1249" s="570"/>
    </row>
    <row r="1250" spans="1:6">
      <c r="A1250" s="72"/>
      <c r="B1250" s="156"/>
      <c r="C1250" s="59"/>
      <c r="D1250" s="46"/>
      <c r="E1250" s="548"/>
      <c r="F1250" s="570"/>
    </row>
    <row r="1251" spans="1:6">
      <c r="A1251" s="72"/>
      <c r="B1251" s="156"/>
      <c r="C1251" s="59"/>
      <c r="D1251" s="46"/>
      <c r="E1251" s="548"/>
      <c r="F1251" s="570"/>
    </row>
    <row r="1252" spans="1:6">
      <c r="A1252" s="72"/>
      <c r="B1252" s="156"/>
      <c r="C1252" s="59"/>
      <c r="D1252" s="46"/>
      <c r="E1252" s="548"/>
      <c r="F1252" s="570"/>
    </row>
    <row r="1253" spans="1:6">
      <c r="A1253" s="72"/>
      <c r="B1253" s="156"/>
      <c r="C1253" s="59"/>
      <c r="D1253" s="46"/>
      <c r="E1253" s="548"/>
      <c r="F1253" s="570"/>
    </row>
    <row r="1254" spans="1:6">
      <c r="A1254" s="72"/>
      <c r="B1254" s="156"/>
      <c r="C1254" s="59"/>
      <c r="D1254" s="46"/>
      <c r="E1254" s="548"/>
      <c r="F1254" s="570"/>
    </row>
    <row r="1255" spans="1:6">
      <c r="A1255" s="72"/>
      <c r="B1255" s="156"/>
      <c r="C1255" s="59"/>
      <c r="D1255" s="46"/>
      <c r="E1255" s="548"/>
      <c r="F1255" s="570"/>
    </row>
    <row r="1256" spans="1:6">
      <c r="A1256" s="72"/>
      <c r="B1256" s="156"/>
      <c r="C1256" s="59"/>
      <c r="D1256" s="46"/>
      <c r="E1256" s="548"/>
      <c r="F1256" s="570"/>
    </row>
    <row r="1257" spans="1:6">
      <c r="A1257" s="72"/>
      <c r="B1257" s="156"/>
      <c r="C1257" s="59"/>
      <c r="D1257" s="46"/>
      <c r="E1257" s="548"/>
      <c r="F1257" s="570"/>
    </row>
    <row r="1258" spans="1:6">
      <c r="A1258" s="72"/>
      <c r="B1258" s="156"/>
      <c r="C1258" s="59"/>
      <c r="D1258" s="46"/>
      <c r="E1258" s="548"/>
      <c r="F1258" s="570"/>
    </row>
    <row r="1259" spans="1:6">
      <c r="A1259" s="72"/>
      <c r="B1259" s="156"/>
      <c r="C1259" s="59"/>
      <c r="D1259" s="46"/>
      <c r="E1259" s="548"/>
      <c r="F1259" s="570"/>
    </row>
    <row r="1260" spans="1:6">
      <c r="A1260" s="72"/>
      <c r="B1260" s="156"/>
      <c r="C1260" s="59"/>
      <c r="D1260" s="46"/>
      <c r="E1260" s="548"/>
      <c r="F1260" s="570"/>
    </row>
    <row r="1261" spans="1:6">
      <c r="A1261" s="72"/>
      <c r="B1261" s="156"/>
      <c r="C1261" s="59"/>
      <c r="D1261" s="46"/>
      <c r="E1261" s="548"/>
      <c r="F1261" s="570"/>
    </row>
    <row r="1262" spans="1:6">
      <c r="A1262" s="72"/>
      <c r="B1262" s="156"/>
      <c r="C1262" s="59"/>
      <c r="D1262" s="46"/>
      <c r="E1262" s="548"/>
      <c r="F1262" s="570"/>
    </row>
    <row r="1263" spans="1:6">
      <c r="A1263" s="72"/>
      <c r="B1263" s="156"/>
      <c r="C1263" s="59"/>
      <c r="D1263" s="46"/>
      <c r="E1263" s="548"/>
      <c r="F1263" s="570"/>
    </row>
    <row r="1264" spans="1:6">
      <c r="A1264" s="72"/>
      <c r="B1264" s="156"/>
      <c r="C1264" s="59"/>
      <c r="D1264" s="46"/>
      <c r="E1264" s="548"/>
      <c r="F1264" s="570"/>
    </row>
    <row r="1265" spans="1:6">
      <c r="A1265" s="72"/>
      <c r="B1265" s="156"/>
      <c r="C1265" s="59"/>
      <c r="D1265" s="46"/>
      <c r="E1265" s="548"/>
      <c r="F1265" s="570"/>
    </row>
    <row r="1266" spans="1:6">
      <c r="A1266" s="72"/>
      <c r="B1266" s="156"/>
      <c r="C1266" s="59"/>
      <c r="D1266" s="46"/>
      <c r="E1266" s="548"/>
      <c r="F1266" s="570"/>
    </row>
    <row r="1267" spans="1:6">
      <c r="A1267" s="72"/>
      <c r="B1267" s="156"/>
      <c r="C1267" s="59"/>
      <c r="D1267" s="46"/>
      <c r="E1267" s="548"/>
      <c r="F1267" s="570"/>
    </row>
    <row r="1268" spans="1:6">
      <c r="A1268" s="72"/>
      <c r="B1268" s="156"/>
      <c r="C1268" s="59"/>
      <c r="D1268" s="46"/>
      <c r="E1268" s="548"/>
      <c r="F1268" s="570"/>
    </row>
    <row r="1269" spans="1:6">
      <c r="A1269" s="72"/>
      <c r="B1269" s="156"/>
      <c r="C1269" s="59"/>
      <c r="D1269" s="46"/>
      <c r="E1269" s="548"/>
      <c r="F1269" s="570"/>
    </row>
    <row r="1270" spans="1:6">
      <c r="A1270" s="72"/>
      <c r="B1270" s="156"/>
      <c r="C1270" s="59"/>
      <c r="D1270" s="46"/>
      <c r="E1270" s="548"/>
      <c r="F1270" s="570"/>
    </row>
    <row r="1271" spans="1:6">
      <c r="A1271" s="72"/>
      <c r="B1271" s="156"/>
      <c r="C1271" s="59"/>
      <c r="D1271" s="46"/>
      <c r="E1271" s="548"/>
      <c r="F1271" s="570"/>
    </row>
    <row r="1272" spans="1:6">
      <c r="A1272" s="72"/>
      <c r="B1272" s="156"/>
      <c r="C1272" s="59"/>
      <c r="D1272" s="46"/>
      <c r="E1272" s="548"/>
      <c r="F1272" s="570"/>
    </row>
    <row r="1273" spans="1:6">
      <c r="A1273" s="72"/>
      <c r="B1273" s="156"/>
      <c r="C1273" s="59"/>
      <c r="D1273" s="46"/>
      <c r="E1273" s="548"/>
      <c r="F1273" s="570"/>
    </row>
    <row r="1274" spans="1:6">
      <c r="A1274" s="72"/>
      <c r="B1274" s="156"/>
      <c r="C1274" s="59"/>
      <c r="D1274" s="46"/>
      <c r="E1274" s="548"/>
      <c r="F1274" s="570"/>
    </row>
    <row r="1275" spans="1:6">
      <c r="A1275" s="72"/>
      <c r="B1275" s="156"/>
      <c r="C1275" s="59"/>
      <c r="D1275" s="46"/>
      <c r="E1275" s="548"/>
      <c r="F1275" s="570"/>
    </row>
    <row r="1276" spans="1:6">
      <c r="A1276" s="72"/>
      <c r="B1276" s="156"/>
      <c r="C1276" s="59"/>
      <c r="D1276" s="46"/>
      <c r="E1276" s="548"/>
      <c r="F1276" s="570"/>
    </row>
    <row r="1277" spans="1:6">
      <c r="A1277" s="72"/>
      <c r="B1277" s="156"/>
      <c r="C1277" s="59"/>
      <c r="D1277" s="46"/>
      <c r="E1277" s="548"/>
      <c r="F1277" s="570"/>
    </row>
    <row r="1278" spans="1:6">
      <c r="A1278" s="72"/>
      <c r="B1278" s="156"/>
      <c r="C1278" s="59"/>
      <c r="D1278" s="46"/>
      <c r="E1278" s="548"/>
      <c r="F1278" s="570"/>
    </row>
    <row r="1279" spans="1:6">
      <c r="A1279" s="72"/>
      <c r="B1279" s="156"/>
      <c r="C1279" s="59"/>
      <c r="D1279" s="46"/>
      <c r="E1279" s="548"/>
      <c r="F1279" s="570"/>
    </row>
    <row r="1280" spans="1:6">
      <c r="A1280" s="72"/>
      <c r="B1280" s="156"/>
      <c r="C1280" s="59"/>
      <c r="D1280" s="46"/>
      <c r="E1280" s="548"/>
      <c r="F1280" s="570"/>
    </row>
    <row r="1281" spans="1:6">
      <c r="A1281" s="72"/>
      <c r="B1281" s="156"/>
      <c r="C1281" s="59"/>
      <c r="D1281" s="46"/>
      <c r="E1281" s="548"/>
      <c r="F1281" s="570"/>
    </row>
    <row r="1282" spans="1:6">
      <c r="A1282" s="72"/>
      <c r="B1282" s="156"/>
      <c r="C1282" s="59"/>
      <c r="D1282" s="46"/>
      <c r="E1282" s="548"/>
      <c r="F1282" s="570"/>
    </row>
    <row r="1283" spans="1:6">
      <c r="A1283" s="72"/>
      <c r="B1283" s="156"/>
      <c r="C1283" s="59"/>
      <c r="D1283" s="46"/>
      <c r="E1283" s="548"/>
      <c r="F1283" s="570"/>
    </row>
    <row r="1284" spans="1:6">
      <c r="A1284" s="72"/>
      <c r="B1284" s="156"/>
      <c r="C1284" s="59"/>
      <c r="D1284" s="46"/>
      <c r="E1284" s="548"/>
      <c r="F1284" s="570"/>
    </row>
    <row r="1285" spans="1:6">
      <c r="A1285" s="72"/>
      <c r="B1285" s="156"/>
      <c r="C1285" s="59"/>
      <c r="D1285" s="46"/>
      <c r="E1285" s="548"/>
      <c r="F1285" s="570"/>
    </row>
    <row r="1286" spans="1:6">
      <c r="A1286" s="72"/>
      <c r="B1286" s="156"/>
      <c r="C1286" s="59"/>
      <c r="D1286" s="46"/>
      <c r="E1286" s="548"/>
      <c r="F1286" s="570"/>
    </row>
    <row r="1287" spans="1:6">
      <c r="A1287" s="72"/>
      <c r="B1287" s="156"/>
      <c r="C1287" s="59"/>
      <c r="D1287" s="46"/>
      <c r="E1287" s="548"/>
      <c r="F1287" s="570"/>
    </row>
    <row r="1288" spans="1:6">
      <c r="A1288" s="72"/>
      <c r="B1288" s="156"/>
      <c r="C1288" s="59"/>
      <c r="D1288" s="46"/>
      <c r="E1288" s="548"/>
      <c r="F1288" s="570"/>
    </row>
    <row r="1289" spans="1:6">
      <c r="A1289" s="72"/>
      <c r="B1289" s="156"/>
      <c r="C1289" s="59"/>
      <c r="D1289" s="46"/>
      <c r="E1289" s="548"/>
      <c r="F1289" s="570"/>
    </row>
    <row r="1290" spans="1:6">
      <c r="A1290" s="72"/>
      <c r="B1290" s="156"/>
      <c r="C1290" s="59"/>
      <c r="D1290" s="46"/>
      <c r="E1290" s="548"/>
      <c r="F1290" s="570"/>
    </row>
    <row r="1291" spans="1:6">
      <c r="A1291" s="72"/>
      <c r="B1291" s="156"/>
      <c r="C1291" s="59"/>
      <c r="D1291" s="46"/>
      <c r="E1291" s="548"/>
      <c r="F1291" s="570"/>
    </row>
    <row r="1292" spans="1:6">
      <c r="A1292" s="72"/>
      <c r="B1292" s="156"/>
      <c r="C1292" s="59"/>
      <c r="D1292" s="46"/>
      <c r="E1292" s="548"/>
      <c r="F1292" s="570"/>
    </row>
    <row r="1293" spans="1:6">
      <c r="A1293" s="72"/>
      <c r="B1293" s="156"/>
      <c r="C1293" s="59"/>
      <c r="D1293" s="46"/>
      <c r="E1293" s="548"/>
      <c r="F1293" s="570"/>
    </row>
    <row r="1294" spans="1:6">
      <c r="A1294" s="72"/>
      <c r="B1294" s="156"/>
      <c r="C1294" s="59"/>
      <c r="D1294" s="46"/>
      <c r="E1294" s="548"/>
      <c r="F1294" s="570"/>
    </row>
    <row r="1295" spans="1:6">
      <c r="A1295" s="72"/>
      <c r="B1295" s="156"/>
      <c r="C1295" s="59"/>
      <c r="D1295" s="46"/>
      <c r="E1295" s="548"/>
      <c r="F1295" s="570"/>
    </row>
    <row r="1296" spans="1:6">
      <c r="A1296" s="72"/>
      <c r="B1296" s="156"/>
      <c r="C1296" s="59"/>
      <c r="D1296" s="46"/>
      <c r="E1296" s="548"/>
      <c r="F1296" s="570"/>
    </row>
    <row r="1297" spans="1:6">
      <c r="A1297" s="72"/>
      <c r="B1297" s="156"/>
      <c r="C1297" s="59"/>
      <c r="D1297" s="46"/>
      <c r="E1297" s="548"/>
      <c r="F1297" s="570"/>
    </row>
    <row r="1298" spans="1:6">
      <c r="A1298" s="72"/>
      <c r="B1298" s="156"/>
      <c r="C1298" s="59"/>
      <c r="D1298" s="46"/>
      <c r="E1298" s="548"/>
      <c r="F1298" s="570"/>
    </row>
    <row r="1299" spans="1:6">
      <c r="A1299" s="72"/>
      <c r="B1299" s="156"/>
      <c r="C1299" s="59"/>
      <c r="D1299" s="46"/>
      <c r="E1299" s="548"/>
      <c r="F1299" s="570"/>
    </row>
    <row r="1300" spans="1:6">
      <c r="A1300" s="72"/>
      <c r="B1300" s="156"/>
      <c r="C1300" s="59"/>
      <c r="D1300" s="46"/>
      <c r="E1300" s="548"/>
      <c r="F1300" s="570"/>
    </row>
    <row r="1301" spans="1:6">
      <c r="A1301" s="72"/>
      <c r="B1301" s="156"/>
      <c r="C1301" s="59"/>
      <c r="D1301" s="46"/>
      <c r="E1301" s="548"/>
      <c r="F1301" s="570"/>
    </row>
    <row r="1302" spans="1:6">
      <c r="A1302" s="72"/>
      <c r="B1302" s="156"/>
      <c r="C1302" s="59"/>
      <c r="D1302" s="46"/>
      <c r="E1302" s="548"/>
      <c r="F1302" s="570"/>
    </row>
    <row r="1303" spans="1:6">
      <c r="A1303" s="72"/>
      <c r="B1303" s="156"/>
      <c r="C1303" s="59"/>
      <c r="D1303" s="46"/>
      <c r="E1303" s="548"/>
      <c r="F1303" s="570"/>
    </row>
    <row r="1304" spans="1:6">
      <c r="A1304" s="72"/>
      <c r="B1304" s="156"/>
      <c r="C1304" s="59"/>
      <c r="D1304" s="46"/>
      <c r="E1304" s="548"/>
      <c r="F1304" s="570"/>
    </row>
    <row r="1305" spans="1:6">
      <c r="A1305" s="72"/>
      <c r="B1305" s="156"/>
      <c r="C1305" s="59"/>
      <c r="D1305" s="46"/>
      <c r="E1305" s="548"/>
      <c r="F1305" s="570"/>
    </row>
    <row r="1306" spans="1:6">
      <c r="A1306" s="72"/>
      <c r="B1306" s="156"/>
      <c r="C1306" s="59"/>
      <c r="D1306" s="46"/>
      <c r="E1306" s="548"/>
      <c r="F1306" s="570"/>
    </row>
    <row r="1307" spans="1:6">
      <c r="A1307" s="72"/>
      <c r="B1307" s="156"/>
      <c r="C1307" s="59"/>
      <c r="D1307" s="46"/>
      <c r="E1307" s="548"/>
      <c r="F1307" s="570"/>
    </row>
    <row r="1308" spans="1:6">
      <c r="A1308" s="72"/>
      <c r="B1308" s="156"/>
      <c r="C1308" s="59"/>
      <c r="D1308" s="46"/>
      <c r="E1308" s="548"/>
      <c r="F1308" s="570"/>
    </row>
    <row r="1309" spans="1:6">
      <c r="A1309" s="72"/>
      <c r="B1309" s="156"/>
      <c r="C1309" s="59"/>
      <c r="D1309" s="46"/>
      <c r="E1309" s="548"/>
      <c r="F1309" s="570"/>
    </row>
    <row r="1310" spans="1:6">
      <c r="A1310" s="72"/>
      <c r="B1310" s="156"/>
      <c r="C1310" s="59"/>
      <c r="D1310" s="46"/>
      <c r="E1310" s="548"/>
      <c r="F1310" s="570"/>
    </row>
    <row r="1311" spans="1:6">
      <c r="A1311" s="72"/>
      <c r="B1311" s="156"/>
      <c r="C1311" s="59"/>
      <c r="D1311" s="46"/>
      <c r="E1311" s="548"/>
      <c r="F1311" s="570"/>
    </row>
    <row r="1312" spans="1:6">
      <c r="A1312" s="72"/>
      <c r="B1312" s="156"/>
      <c r="C1312" s="59"/>
      <c r="D1312" s="46"/>
      <c r="E1312" s="548"/>
      <c r="F1312" s="570"/>
    </row>
    <row r="1313" spans="1:6">
      <c r="A1313" s="72"/>
      <c r="B1313" s="156"/>
      <c r="C1313" s="59"/>
      <c r="D1313" s="46"/>
      <c r="E1313" s="548"/>
      <c r="F1313" s="570"/>
    </row>
    <row r="1314" spans="1:6">
      <c r="A1314" s="72"/>
      <c r="B1314" s="156"/>
      <c r="C1314" s="59"/>
      <c r="D1314" s="46"/>
      <c r="E1314" s="548"/>
      <c r="F1314" s="570"/>
    </row>
    <row r="1315" spans="1:6">
      <c r="A1315" s="72"/>
      <c r="B1315" s="156"/>
      <c r="C1315" s="59"/>
      <c r="D1315" s="46"/>
      <c r="E1315" s="548"/>
      <c r="F1315" s="570"/>
    </row>
    <row r="1316" spans="1:6">
      <c r="A1316" s="72"/>
      <c r="B1316" s="156"/>
      <c r="C1316" s="59"/>
      <c r="D1316" s="46"/>
      <c r="E1316" s="548"/>
      <c r="F1316" s="570"/>
    </row>
    <row r="1317" spans="1:6">
      <c r="A1317" s="72"/>
      <c r="B1317" s="156"/>
      <c r="C1317" s="59"/>
      <c r="D1317" s="46"/>
      <c r="E1317" s="548"/>
      <c r="F1317" s="570"/>
    </row>
    <row r="1318" spans="1:6">
      <c r="A1318" s="72"/>
      <c r="B1318" s="156"/>
      <c r="C1318" s="59"/>
      <c r="D1318" s="46"/>
      <c r="E1318" s="548"/>
      <c r="F1318" s="570"/>
    </row>
    <row r="1319" spans="1:6">
      <c r="A1319" s="72"/>
      <c r="B1319" s="156"/>
      <c r="C1319" s="59"/>
      <c r="D1319" s="46"/>
      <c r="E1319" s="548"/>
      <c r="F1319" s="570"/>
    </row>
    <row r="1320" spans="1:6">
      <c r="A1320" s="72"/>
      <c r="B1320" s="156"/>
      <c r="C1320" s="59"/>
      <c r="D1320" s="46"/>
      <c r="E1320" s="548"/>
      <c r="F1320" s="570"/>
    </row>
    <row r="1321" spans="1:6">
      <c r="A1321" s="72"/>
      <c r="B1321" s="156"/>
      <c r="C1321" s="59"/>
      <c r="D1321" s="46"/>
      <c r="E1321" s="548"/>
      <c r="F1321" s="570"/>
    </row>
    <row r="1322" spans="1:6">
      <c r="A1322" s="72"/>
      <c r="B1322" s="156"/>
      <c r="C1322" s="59"/>
      <c r="D1322" s="46"/>
      <c r="E1322" s="548"/>
      <c r="F1322" s="570"/>
    </row>
    <row r="1323" spans="1:6">
      <c r="A1323" s="72"/>
      <c r="B1323" s="156"/>
      <c r="C1323" s="59"/>
      <c r="D1323" s="46"/>
      <c r="E1323" s="548"/>
      <c r="F1323" s="570"/>
    </row>
    <row r="1324" spans="1:6">
      <c r="A1324" s="72"/>
      <c r="B1324" s="156"/>
      <c r="C1324" s="59"/>
      <c r="D1324" s="46"/>
      <c r="E1324" s="548"/>
      <c r="F1324" s="570"/>
    </row>
    <row r="1325" spans="1:6">
      <c r="A1325" s="72"/>
      <c r="B1325" s="156"/>
      <c r="C1325" s="59"/>
      <c r="D1325" s="46"/>
      <c r="E1325" s="548"/>
      <c r="F1325" s="570"/>
    </row>
    <row r="1326" spans="1:6">
      <c r="A1326" s="72"/>
      <c r="B1326" s="156"/>
      <c r="C1326" s="59"/>
      <c r="D1326" s="46"/>
      <c r="E1326" s="548"/>
      <c r="F1326" s="570"/>
    </row>
    <row r="1327" spans="1:6">
      <c r="A1327" s="72"/>
      <c r="B1327" s="156"/>
      <c r="C1327" s="59"/>
      <c r="D1327" s="46"/>
      <c r="E1327" s="548"/>
      <c r="F1327" s="570"/>
    </row>
    <row r="1328" spans="1:6">
      <c r="A1328" s="72"/>
      <c r="B1328" s="156"/>
      <c r="C1328" s="59"/>
      <c r="D1328" s="46"/>
      <c r="E1328" s="548"/>
      <c r="F1328" s="570"/>
    </row>
    <row r="1329" spans="1:6">
      <c r="A1329" s="72"/>
      <c r="B1329" s="156"/>
      <c r="C1329" s="59"/>
      <c r="D1329" s="46"/>
      <c r="E1329" s="548"/>
      <c r="F1329" s="570"/>
    </row>
    <row r="1330" spans="1:6">
      <c r="A1330" s="72"/>
      <c r="B1330" s="156"/>
      <c r="C1330" s="59"/>
      <c r="D1330" s="46"/>
      <c r="E1330" s="548"/>
      <c r="F1330" s="570"/>
    </row>
    <row r="1331" spans="1:6">
      <c r="A1331" s="72"/>
      <c r="B1331" s="156"/>
      <c r="C1331" s="59"/>
      <c r="D1331" s="46"/>
      <c r="E1331" s="548"/>
      <c r="F1331" s="570"/>
    </row>
    <row r="1332" spans="1:6">
      <c r="A1332" s="72"/>
      <c r="B1332" s="156"/>
      <c r="C1332" s="59"/>
      <c r="D1332" s="46"/>
      <c r="E1332" s="548"/>
      <c r="F1332" s="570"/>
    </row>
    <row r="1333" spans="1:6">
      <c r="A1333" s="72"/>
      <c r="B1333" s="156"/>
      <c r="C1333" s="59"/>
      <c r="D1333" s="46"/>
      <c r="E1333" s="548"/>
      <c r="F1333" s="570"/>
    </row>
    <row r="1334" spans="1:6">
      <c r="A1334" s="72"/>
      <c r="B1334" s="156"/>
      <c r="C1334" s="59"/>
      <c r="D1334" s="46"/>
      <c r="E1334" s="548"/>
      <c r="F1334" s="570"/>
    </row>
    <row r="1335" spans="1:6">
      <c r="A1335" s="72"/>
      <c r="B1335" s="156"/>
      <c r="C1335" s="59"/>
      <c r="D1335" s="46"/>
      <c r="E1335" s="548"/>
      <c r="F1335" s="570"/>
    </row>
    <row r="1336" spans="1:6">
      <c r="A1336" s="72"/>
      <c r="B1336" s="156"/>
      <c r="C1336" s="59"/>
      <c r="D1336" s="46"/>
      <c r="E1336" s="548"/>
      <c r="F1336" s="570"/>
    </row>
    <row r="1337" spans="1:6">
      <c r="A1337" s="72"/>
      <c r="B1337" s="156"/>
      <c r="C1337" s="59"/>
      <c r="D1337" s="46"/>
      <c r="E1337" s="548"/>
      <c r="F1337" s="570"/>
    </row>
    <row r="1338" spans="1:6">
      <c r="A1338" s="72"/>
      <c r="B1338" s="156"/>
      <c r="C1338" s="59"/>
      <c r="D1338" s="46"/>
      <c r="E1338" s="548"/>
      <c r="F1338" s="570"/>
    </row>
    <row r="1339" spans="1:6">
      <c r="A1339" s="72"/>
      <c r="B1339" s="156"/>
      <c r="C1339" s="59"/>
      <c r="D1339" s="46"/>
      <c r="E1339" s="548"/>
      <c r="F1339" s="570"/>
    </row>
    <row r="1340" spans="1:6">
      <c r="A1340" s="72"/>
      <c r="B1340" s="156"/>
      <c r="C1340" s="59"/>
      <c r="D1340" s="46"/>
      <c r="E1340" s="548"/>
      <c r="F1340" s="570"/>
    </row>
    <row r="1341" spans="1:6">
      <c r="A1341" s="72"/>
      <c r="B1341" s="156"/>
      <c r="C1341" s="59"/>
      <c r="D1341" s="46"/>
      <c r="E1341" s="548"/>
      <c r="F1341" s="570"/>
    </row>
    <row r="1342" spans="1:6">
      <c r="A1342" s="72"/>
      <c r="B1342" s="156"/>
      <c r="C1342" s="59"/>
      <c r="D1342" s="46"/>
      <c r="E1342" s="548"/>
      <c r="F1342" s="570"/>
    </row>
    <row r="1343" spans="1:6">
      <c r="A1343" s="72"/>
      <c r="B1343" s="156"/>
      <c r="C1343" s="59"/>
      <c r="D1343" s="46"/>
      <c r="E1343" s="548"/>
      <c r="F1343" s="570"/>
    </row>
    <row r="1344" spans="1:6">
      <c r="A1344" s="72"/>
      <c r="B1344" s="156"/>
      <c r="C1344" s="59"/>
      <c r="D1344" s="46"/>
      <c r="E1344" s="548"/>
      <c r="F1344" s="570"/>
    </row>
    <row r="1345" spans="1:6">
      <c r="A1345" s="72"/>
      <c r="B1345" s="156"/>
      <c r="C1345" s="59"/>
      <c r="D1345" s="46"/>
      <c r="E1345" s="548"/>
      <c r="F1345" s="570"/>
    </row>
    <row r="1346" spans="1:6">
      <c r="A1346" s="72"/>
      <c r="B1346" s="156"/>
      <c r="C1346" s="59"/>
      <c r="D1346" s="46"/>
      <c r="E1346" s="548"/>
      <c r="F1346" s="570"/>
    </row>
    <row r="1347" spans="1:6">
      <c r="A1347" s="72"/>
      <c r="B1347" s="156"/>
      <c r="C1347" s="59"/>
      <c r="D1347" s="46"/>
      <c r="E1347" s="548"/>
      <c r="F1347" s="570"/>
    </row>
    <row r="1348" spans="1:6">
      <c r="A1348" s="72"/>
      <c r="B1348" s="156"/>
      <c r="C1348" s="59"/>
      <c r="D1348" s="46"/>
      <c r="E1348" s="548"/>
      <c r="F1348" s="570"/>
    </row>
    <row r="1349" spans="1:6">
      <c r="A1349" s="72"/>
      <c r="B1349" s="156"/>
      <c r="C1349" s="59"/>
      <c r="D1349" s="46"/>
      <c r="E1349" s="548"/>
      <c r="F1349" s="570"/>
    </row>
    <row r="1350" spans="1:6">
      <c r="A1350" s="72"/>
      <c r="B1350" s="156"/>
      <c r="C1350" s="59"/>
      <c r="D1350" s="46"/>
      <c r="E1350" s="548"/>
      <c r="F1350" s="570"/>
    </row>
    <row r="1351" spans="1:6">
      <c r="A1351" s="72"/>
      <c r="B1351" s="156"/>
      <c r="C1351" s="59"/>
      <c r="D1351" s="46"/>
      <c r="E1351" s="548"/>
      <c r="F1351" s="570"/>
    </row>
    <row r="1352" spans="1:6">
      <c r="A1352" s="72"/>
      <c r="B1352" s="156"/>
      <c r="C1352" s="59"/>
      <c r="D1352" s="46"/>
      <c r="E1352" s="548"/>
      <c r="F1352" s="570"/>
    </row>
    <row r="1353" spans="1:6">
      <c r="A1353" s="72"/>
      <c r="B1353" s="156"/>
      <c r="C1353" s="59"/>
      <c r="D1353" s="46"/>
      <c r="E1353" s="548"/>
      <c r="F1353" s="570"/>
    </row>
    <row r="1354" spans="1:6">
      <c r="A1354" s="72"/>
      <c r="B1354" s="156"/>
      <c r="C1354" s="59"/>
      <c r="D1354" s="46"/>
      <c r="E1354" s="548"/>
      <c r="F1354" s="570"/>
    </row>
    <row r="1355" spans="1:6">
      <c r="A1355" s="72"/>
      <c r="B1355" s="156"/>
      <c r="C1355" s="59"/>
      <c r="D1355" s="46"/>
      <c r="E1355" s="548"/>
      <c r="F1355" s="570"/>
    </row>
    <row r="1356" spans="1:6">
      <c r="A1356" s="72"/>
      <c r="B1356" s="156"/>
      <c r="C1356" s="59"/>
      <c r="D1356" s="46"/>
      <c r="E1356" s="548"/>
      <c r="F1356" s="570"/>
    </row>
    <row r="1357" spans="1:6">
      <c r="A1357" s="72"/>
      <c r="B1357" s="156"/>
      <c r="C1357" s="59"/>
      <c r="D1357" s="46"/>
      <c r="E1357" s="548"/>
      <c r="F1357" s="570"/>
    </row>
    <row r="1358" spans="1:6">
      <c r="A1358" s="72"/>
      <c r="B1358" s="156"/>
      <c r="C1358" s="59"/>
      <c r="D1358" s="46"/>
      <c r="E1358" s="548"/>
      <c r="F1358" s="570"/>
    </row>
    <row r="1359" spans="1:6">
      <c r="A1359" s="72"/>
      <c r="B1359" s="156"/>
      <c r="C1359" s="59"/>
      <c r="D1359" s="46"/>
      <c r="E1359" s="548"/>
      <c r="F1359" s="570"/>
    </row>
    <row r="1360" spans="1:6">
      <c r="A1360" s="72"/>
      <c r="B1360" s="156"/>
      <c r="C1360" s="59"/>
      <c r="D1360" s="46"/>
      <c r="E1360" s="548"/>
      <c r="F1360" s="570"/>
    </row>
    <row r="1361" spans="1:6">
      <c r="A1361" s="72"/>
      <c r="B1361" s="156"/>
      <c r="C1361" s="59"/>
      <c r="D1361" s="46"/>
      <c r="E1361" s="548"/>
      <c r="F1361" s="570"/>
    </row>
    <row r="1362" spans="1:6">
      <c r="A1362" s="72"/>
      <c r="B1362" s="156"/>
      <c r="C1362" s="59"/>
      <c r="D1362" s="46"/>
      <c r="E1362" s="548"/>
      <c r="F1362" s="570"/>
    </row>
    <row r="1363" spans="1:6">
      <c r="A1363" s="72"/>
      <c r="B1363" s="156"/>
      <c r="C1363" s="59"/>
      <c r="D1363" s="46"/>
      <c r="E1363" s="548"/>
      <c r="F1363" s="570"/>
    </row>
    <row r="1364" spans="1:6">
      <c r="A1364" s="72"/>
      <c r="B1364" s="156"/>
      <c r="C1364" s="59"/>
      <c r="D1364" s="46"/>
      <c r="E1364" s="548"/>
      <c r="F1364" s="570"/>
    </row>
    <row r="1365" spans="1:6">
      <c r="A1365" s="72"/>
      <c r="B1365" s="156"/>
      <c r="C1365" s="59"/>
      <c r="D1365" s="46"/>
      <c r="E1365" s="548"/>
      <c r="F1365" s="570"/>
    </row>
    <row r="1366" spans="1:6">
      <c r="A1366" s="72"/>
      <c r="B1366" s="156"/>
      <c r="C1366" s="59"/>
      <c r="D1366" s="46"/>
      <c r="E1366" s="548"/>
      <c r="F1366" s="570"/>
    </row>
    <row r="1367" spans="1:6">
      <c r="A1367" s="72"/>
      <c r="B1367" s="156"/>
      <c r="C1367" s="59"/>
      <c r="D1367" s="46"/>
      <c r="E1367" s="548"/>
      <c r="F1367" s="570"/>
    </row>
    <row r="1368" spans="1:6">
      <c r="A1368" s="72"/>
      <c r="B1368" s="156"/>
      <c r="C1368" s="59"/>
      <c r="D1368" s="46"/>
      <c r="E1368" s="548"/>
      <c r="F1368" s="570"/>
    </row>
    <row r="1369" spans="1:6">
      <c r="A1369" s="72"/>
      <c r="B1369" s="156"/>
      <c r="C1369" s="59"/>
      <c r="D1369" s="46"/>
      <c r="E1369" s="548"/>
      <c r="F1369" s="570"/>
    </row>
    <row r="1370" spans="1:6">
      <c r="A1370" s="72"/>
      <c r="B1370" s="156"/>
      <c r="C1370" s="59"/>
      <c r="D1370" s="46"/>
      <c r="E1370" s="548"/>
      <c r="F1370" s="570"/>
    </row>
    <row r="1371" spans="1:6">
      <c r="A1371" s="72"/>
      <c r="B1371" s="156"/>
      <c r="C1371" s="59"/>
      <c r="D1371" s="46"/>
      <c r="E1371" s="548"/>
      <c r="F1371" s="570"/>
    </row>
    <row r="1372" spans="1:6">
      <c r="A1372" s="72"/>
      <c r="B1372" s="156"/>
      <c r="C1372" s="59"/>
      <c r="D1372" s="46"/>
      <c r="E1372" s="548"/>
      <c r="F1372" s="570"/>
    </row>
    <row r="1373" spans="1:6">
      <c r="A1373" s="72"/>
      <c r="B1373" s="156"/>
      <c r="C1373" s="59"/>
      <c r="D1373" s="46"/>
      <c r="E1373" s="548"/>
      <c r="F1373" s="570"/>
    </row>
    <row r="1374" spans="1:6">
      <c r="A1374" s="72"/>
      <c r="B1374" s="156"/>
      <c r="C1374" s="59"/>
      <c r="D1374" s="46"/>
      <c r="E1374" s="548"/>
      <c r="F1374" s="570"/>
    </row>
    <row r="1375" spans="1:6">
      <c r="A1375" s="72"/>
      <c r="B1375" s="156"/>
      <c r="C1375" s="59"/>
      <c r="D1375" s="46"/>
      <c r="E1375" s="548"/>
      <c r="F1375" s="570"/>
    </row>
    <row r="1376" spans="1:6">
      <c r="A1376" s="72"/>
      <c r="B1376" s="156"/>
      <c r="C1376" s="59"/>
      <c r="D1376" s="46"/>
      <c r="E1376" s="548"/>
      <c r="F1376" s="570"/>
    </row>
    <row r="1377" spans="1:6">
      <c r="A1377" s="72"/>
      <c r="B1377" s="156"/>
      <c r="C1377" s="59"/>
      <c r="D1377" s="46"/>
      <c r="E1377" s="548"/>
      <c r="F1377" s="570"/>
    </row>
    <row r="1378" spans="1:6">
      <c r="A1378" s="72"/>
      <c r="B1378" s="156"/>
      <c r="C1378" s="59"/>
      <c r="D1378" s="46"/>
      <c r="E1378" s="548"/>
      <c r="F1378" s="570"/>
    </row>
    <row r="1379" spans="1:6">
      <c r="A1379" s="72"/>
      <c r="B1379" s="156"/>
      <c r="C1379" s="59"/>
      <c r="D1379" s="46"/>
      <c r="E1379" s="548"/>
      <c r="F1379" s="570"/>
    </row>
    <row r="1380" spans="1:6">
      <c r="A1380" s="72"/>
      <c r="B1380" s="156"/>
      <c r="C1380" s="59"/>
      <c r="D1380" s="46"/>
      <c r="E1380" s="548"/>
      <c r="F1380" s="570"/>
    </row>
    <row r="1381" spans="1:6">
      <c r="A1381" s="72"/>
      <c r="B1381" s="156"/>
      <c r="C1381" s="59"/>
      <c r="D1381" s="46"/>
      <c r="E1381" s="548"/>
      <c r="F1381" s="570"/>
    </row>
    <row r="1382" spans="1:6">
      <c r="A1382" s="72"/>
      <c r="B1382" s="156"/>
      <c r="C1382" s="59"/>
      <c r="D1382" s="46"/>
      <c r="E1382" s="548"/>
      <c r="F1382" s="570"/>
    </row>
    <row r="1383" spans="1:6">
      <c r="A1383" s="72"/>
      <c r="B1383" s="156"/>
      <c r="C1383" s="59"/>
      <c r="D1383" s="46"/>
      <c r="E1383" s="548"/>
      <c r="F1383" s="570"/>
    </row>
    <row r="1384" spans="1:6">
      <c r="A1384" s="72"/>
      <c r="B1384" s="156"/>
      <c r="C1384" s="59"/>
      <c r="D1384" s="46"/>
      <c r="E1384" s="548"/>
      <c r="F1384" s="570"/>
    </row>
    <row r="1385" spans="1:6">
      <c r="A1385" s="72"/>
      <c r="B1385" s="156"/>
      <c r="C1385" s="59"/>
      <c r="D1385" s="46"/>
      <c r="E1385" s="548"/>
      <c r="F1385" s="570"/>
    </row>
    <row r="1386" spans="1:6">
      <c r="A1386" s="72"/>
      <c r="B1386" s="156"/>
      <c r="C1386" s="59"/>
      <c r="D1386" s="46"/>
      <c r="E1386" s="548"/>
      <c r="F1386" s="570"/>
    </row>
    <row r="1387" spans="1:6">
      <c r="A1387" s="72"/>
      <c r="B1387" s="156"/>
      <c r="C1387" s="59"/>
      <c r="D1387" s="46"/>
      <c r="E1387" s="548"/>
      <c r="F1387" s="570"/>
    </row>
    <row r="1388" spans="1:6">
      <c r="A1388" s="72"/>
      <c r="B1388" s="156"/>
      <c r="C1388" s="59"/>
      <c r="D1388" s="46"/>
      <c r="E1388" s="548"/>
      <c r="F1388" s="570"/>
    </row>
    <row r="1389" spans="1:6">
      <c r="A1389" s="72"/>
      <c r="B1389" s="156"/>
      <c r="C1389" s="59"/>
      <c r="D1389" s="46"/>
      <c r="E1389" s="548"/>
      <c r="F1389" s="570"/>
    </row>
    <row r="1390" spans="1:6">
      <c r="A1390" s="72"/>
      <c r="B1390" s="156"/>
      <c r="C1390" s="59"/>
      <c r="D1390" s="46"/>
      <c r="E1390" s="548"/>
      <c r="F1390" s="570"/>
    </row>
    <row r="1391" spans="1:6">
      <c r="A1391" s="72"/>
      <c r="B1391" s="156"/>
      <c r="C1391" s="59"/>
      <c r="D1391" s="46"/>
      <c r="E1391" s="548"/>
      <c r="F1391" s="570"/>
    </row>
    <row r="1392" spans="1:6">
      <c r="A1392" s="72"/>
      <c r="B1392" s="156"/>
      <c r="C1392" s="59"/>
      <c r="D1392" s="46"/>
      <c r="E1392" s="548"/>
      <c r="F1392" s="570"/>
    </row>
    <row r="1393" spans="1:6">
      <c r="A1393" s="72"/>
      <c r="B1393" s="156"/>
      <c r="C1393" s="59"/>
      <c r="D1393" s="46"/>
      <c r="E1393" s="548"/>
      <c r="F1393" s="570"/>
    </row>
    <row r="1394" spans="1:6">
      <c r="A1394" s="72"/>
      <c r="B1394" s="156"/>
      <c r="C1394" s="59"/>
      <c r="D1394" s="46"/>
      <c r="E1394" s="548"/>
      <c r="F1394" s="570"/>
    </row>
    <row r="1395" spans="1:6">
      <c r="A1395" s="72"/>
      <c r="B1395" s="156"/>
      <c r="C1395" s="59"/>
      <c r="D1395" s="46"/>
      <c r="E1395" s="548"/>
      <c r="F1395" s="570"/>
    </row>
    <row r="1396" spans="1:6">
      <c r="A1396" s="72"/>
      <c r="B1396" s="156"/>
      <c r="C1396" s="59"/>
      <c r="D1396" s="46"/>
      <c r="E1396" s="548"/>
      <c r="F1396" s="570"/>
    </row>
    <row r="1397" spans="1:6">
      <c r="A1397" s="72"/>
      <c r="B1397" s="156"/>
      <c r="C1397" s="59"/>
      <c r="D1397" s="46"/>
      <c r="E1397" s="548"/>
      <c r="F1397" s="570"/>
    </row>
    <row r="1398" spans="1:6">
      <c r="A1398" s="72"/>
      <c r="B1398" s="156"/>
      <c r="C1398" s="59"/>
      <c r="D1398" s="46"/>
      <c r="E1398" s="548"/>
      <c r="F1398" s="570"/>
    </row>
    <row r="1399" spans="1:6">
      <c r="A1399" s="72"/>
      <c r="B1399" s="156"/>
      <c r="C1399" s="59"/>
      <c r="D1399" s="46"/>
      <c r="E1399" s="548"/>
      <c r="F1399" s="570"/>
    </row>
    <row r="1400" spans="1:6">
      <c r="A1400" s="72"/>
      <c r="B1400" s="156"/>
      <c r="C1400" s="59"/>
      <c r="D1400" s="46"/>
      <c r="E1400" s="548"/>
      <c r="F1400" s="570"/>
    </row>
    <row r="1401" spans="1:6">
      <c r="A1401" s="72"/>
      <c r="B1401" s="156"/>
      <c r="C1401" s="59"/>
      <c r="D1401" s="46"/>
      <c r="E1401" s="548"/>
      <c r="F1401" s="570"/>
    </row>
    <row r="1402" spans="1:6">
      <c r="A1402" s="72"/>
      <c r="B1402" s="156"/>
      <c r="C1402" s="59"/>
      <c r="D1402" s="46"/>
      <c r="E1402" s="548"/>
      <c r="F1402" s="570"/>
    </row>
    <row r="1403" spans="1:6">
      <c r="A1403" s="72"/>
      <c r="B1403" s="156"/>
      <c r="C1403" s="59"/>
      <c r="D1403" s="46"/>
      <c r="E1403" s="548"/>
      <c r="F1403" s="570"/>
    </row>
    <row r="1404" spans="1:6">
      <c r="A1404" s="72"/>
      <c r="B1404" s="156"/>
      <c r="C1404" s="59"/>
      <c r="D1404" s="46"/>
      <c r="E1404" s="548"/>
      <c r="F1404" s="570"/>
    </row>
    <row r="1405" spans="1:6">
      <c r="A1405" s="72"/>
      <c r="B1405" s="156"/>
      <c r="C1405" s="59"/>
      <c r="D1405" s="46"/>
      <c r="E1405" s="548"/>
      <c r="F1405" s="570"/>
    </row>
    <row r="1406" spans="1:6">
      <c r="A1406" s="72"/>
      <c r="B1406" s="156"/>
      <c r="C1406" s="59"/>
      <c r="D1406" s="46"/>
      <c r="E1406" s="548"/>
      <c r="F1406" s="570"/>
    </row>
    <row r="1407" spans="1:6">
      <c r="A1407" s="72"/>
      <c r="B1407" s="156"/>
      <c r="C1407" s="59"/>
      <c r="D1407" s="46"/>
      <c r="E1407" s="548"/>
      <c r="F1407" s="570"/>
    </row>
    <row r="1408" spans="1:6">
      <c r="A1408" s="72"/>
      <c r="B1408" s="156"/>
      <c r="C1408" s="59"/>
      <c r="D1408" s="46"/>
      <c r="E1408" s="548"/>
      <c r="F1408" s="570"/>
    </row>
    <row r="1409" spans="1:6">
      <c r="A1409" s="72"/>
      <c r="B1409" s="156"/>
      <c r="C1409" s="59"/>
      <c r="D1409" s="46"/>
      <c r="E1409" s="548"/>
      <c r="F1409" s="570"/>
    </row>
    <row r="1410" spans="1:6">
      <c r="A1410" s="72"/>
      <c r="B1410" s="156"/>
      <c r="D1410" s="46"/>
      <c r="E1410" s="548"/>
      <c r="F1410" s="570"/>
    </row>
    <row r="1411" spans="1:6">
      <c r="A1411" s="150"/>
      <c r="B1411" s="157"/>
      <c r="D1411" s="153"/>
      <c r="E1411" s="598"/>
      <c r="F1411" s="599"/>
    </row>
    <row r="1412" spans="1:6">
      <c r="A1412" s="150"/>
      <c r="B1412" s="157"/>
      <c r="D1412" s="153"/>
      <c r="E1412" s="598"/>
      <c r="F1412" s="599"/>
    </row>
    <row r="1413" spans="1:6">
      <c r="A1413" s="150"/>
      <c r="B1413" s="157"/>
      <c r="D1413" s="153"/>
      <c r="E1413" s="598"/>
      <c r="F1413" s="599"/>
    </row>
    <row r="1414" spans="1:6">
      <c r="A1414" s="150"/>
      <c r="B1414" s="157"/>
      <c r="D1414" s="153"/>
      <c r="E1414" s="598"/>
      <c r="F1414" s="599"/>
    </row>
    <row r="1415" spans="1:6">
      <c r="A1415" s="150"/>
      <c r="B1415" s="157"/>
      <c r="D1415" s="153"/>
      <c r="E1415" s="598"/>
      <c r="F1415" s="599"/>
    </row>
    <row r="1416" spans="1:6">
      <c r="A1416" s="150"/>
      <c r="B1416" s="157"/>
      <c r="D1416" s="153"/>
      <c r="E1416" s="598"/>
      <c r="F1416" s="599"/>
    </row>
    <row r="1417" spans="1:6">
      <c r="A1417" s="150"/>
      <c r="B1417" s="157"/>
      <c r="D1417" s="153"/>
      <c r="E1417" s="598"/>
      <c r="F1417" s="599"/>
    </row>
    <row r="1418" spans="1:6">
      <c r="A1418" s="150"/>
      <c r="B1418" s="157"/>
      <c r="D1418" s="153"/>
      <c r="E1418" s="598"/>
      <c r="F1418" s="599"/>
    </row>
    <row r="1419" spans="1:6">
      <c r="A1419" s="150"/>
      <c r="B1419" s="157"/>
      <c r="D1419" s="153"/>
      <c r="E1419" s="598"/>
      <c r="F1419" s="599"/>
    </row>
    <row r="1420" spans="1:6">
      <c r="A1420" s="150"/>
      <c r="B1420" s="157"/>
      <c r="D1420" s="153"/>
      <c r="E1420" s="598"/>
      <c r="F1420" s="599"/>
    </row>
    <row r="1421" spans="1:6">
      <c r="A1421" s="150"/>
      <c r="B1421" s="157"/>
      <c r="D1421" s="153"/>
      <c r="E1421" s="598"/>
      <c r="F1421" s="599"/>
    </row>
    <row r="1422" spans="1:6">
      <c r="A1422" s="150"/>
      <c r="B1422" s="157"/>
      <c r="D1422" s="153"/>
      <c r="E1422" s="598"/>
      <c r="F1422" s="599"/>
    </row>
    <row r="1423" spans="1:6">
      <c r="A1423" s="150"/>
      <c r="B1423" s="157"/>
      <c r="D1423" s="153"/>
      <c r="E1423" s="598"/>
      <c r="F1423" s="599"/>
    </row>
    <row r="1424" spans="1:6">
      <c r="A1424" s="150"/>
      <c r="B1424" s="157"/>
      <c r="D1424" s="153"/>
      <c r="E1424" s="598"/>
      <c r="F1424" s="599"/>
    </row>
    <row r="1425" spans="1:6">
      <c r="A1425" s="150"/>
      <c r="B1425" s="157"/>
      <c r="D1425" s="153"/>
      <c r="E1425" s="598"/>
      <c r="F1425" s="599"/>
    </row>
    <row r="1426" spans="1:6">
      <c r="A1426" s="150"/>
      <c r="B1426" s="157"/>
      <c r="D1426" s="153"/>
      <c r="E1426" s="598"/>
      <c r="F1426" s="599"/>
    </row>
    <row r="1427" spans="1:6">
      <c r="A1427" s="150"/>
      <c r="B1427" s="157"/>
      <c r="D1427" s="153"/>
      <c r="E1427" s="598"/>
      <c r="F1427" s="599"/>
    </row>
    <row r="1428" spans="1:6">
      <c r="A1428" s="150"/>
      <c r="B1428" s="157"/>
      <c r="D1428" s="153"/>
      <c r="E1428" s="598"/>
      <c r="F1428" s="599"/>
    </row>
    <row r="1429" spans="1:6">
      <c r="A1429" s="150"/>
      <c r="B1429" s="157"/>
      <c r="D1429" s="153"/>
      <c r="E1429" s="598"/>
      <c r="F1429" s="599"/>
    </row>
    <row r="1430" spans="1:6">
      <c r="A1430" s="150"/>
      <c r="B1430" s="157"/>
      <c r="D1430" s="153"/>
      <c r="E1430" s="598"/>
      <c r="F1430" s="599"/>
    </row>
    <row r="1431" spans="1:6">
      <c r="A1431" s="150"/>
      <c r="B1431" s="157"/>
      <c r="D1431" s="153"/>
      <c r="E1431" s="598"/>
      <c r="F1431" s="599"/>
    </row>
    <row r="1432" spans="1:6">
      <c r="A1432" s="150"/>
      <c r="B1432" s="157"/>
      <c r="D1432" s="153"/>
      <c r="E1432" s="598"/>
      <c r="F1432" s="599"/>
    </row>
    <row r="1433" spans="1:6">
      <c r="A1433" s="150"/>
      <c r="B1433" s="157"/>
      <c r="D1433" s="153"/>
      <c r="E1433" s="598"/>
      <c r="F1433" s="599"/>
    </row>
    <row r="1434" spans="1:6">
      <c r="A1434" s="150"/>
      <c r="B1434" s="157"/>
    </row>
    <row r="1435" spans="1:6">
      <c r="A1435" s="150"/>
      <c r="B1435" s="157"/>
    </row>
    <row r="1436" spans="1:6">
      <c r="A1436" s="150"/>
      <c r="B1436" s="157"/>
    </row>
    <row r="1437" spans="1:6">
      <c r="A1437" s="150"/>
      <c r="B1437" s="157"/>
    </row>
    <row r="1438" spans="1:6">
      <c r="A1438" s="150"/>
      <c r="B1438" s="157"/>
    </row>
    <row r="1439" spans="1:6">
      <c r="A1439" s="150"/>
      <c r="B1439" s="157"/>
    </row>
    <row r="1440" spans="1:6">
      <c r="A1440" s="150"/>
      <c r="B1440" s="157"/>
    </row>
    <row r="1441" spans="1:2">
      <c r="A1441" s="150"/>
      <c r="B1441" s="157"/>
    </row>
    <row r="1442" spans="1:2">
      <c r="A1442" s="150"/>
      <c r="B1442" s="157"/>
    </row>
    <row r="1443" spans="1:2">
      <c r="A1443" s="150"/>
      <c r="B1443" s="157"/>
    </row>
    <row r="1444" spans="1:2">
      <c r="A1444" s="150"/>
      <c r="B1444" s="157"/>
    </row>
    <row r="1445" spans="1:2">
      <c r="A1445" s="150"/>
      <c r="B1445" s="157"/>
    </row>
    <row r="1446" spans="1:2">
      <c r="A1446" s="150"/>
      <c r="B1446" s="157"/>
    </row>
    <row r="1447" spans="1:2">
      <c r="A1447" s="150"/>
      <c r="B1447" s="157"/>
    </row>
    <row r="1448" spans="1:2">
      <c r="A1448" s="150"/>
      <c r="B1448" s="157"/>
    </row>
    <row r="1449" spans="1:2">
      <c r="A1449" s="150"/>
      <c r="B1449" s="157"/>
    </row>
    <row r="1450" spans="1:2">
      <c r="A1450" s="150"/>
      <c r="B1450" s="157"/>
    </row>
    <row r="1451" spans="1:2">
      <c r="A1451" s="150"/>
      <c r="B1451" s="157"/>
    </row>
    <row r="1452" spans="1:2">
      <c r="A1452" s="150"/>
      <c r="B1452" s="157"/>
    </row>
    <row r="1453" spans="1:2">
      <c r="A1453" s="150"/>
      <c r="B1453" s="157"/>
    </row>
    <row r="1454" spans="1:2">
      <c r="A1454" s="150"/>
      <c r="B1454" s="157"/>
    </row>
    <row r="1455" spans="1:2">
      <c r="A1455" s="150"/>
      <c r="B1455" s="157"/>
    </row>
    <row r="1456" spans="1:2">
      <c r="A1456" s="150"/>
      <c r="B1456" s="157"/>
    </row>
    <row r="1457" spans="1:2">
      <c r="A1457" s="150"/>
      <c r="B1457" s="157"/>
    </row>
    <row r="1458" spans="1:2">
      <c r="A1458" s="150"/>
      <c r="B1458" s="157"/>
    </row>
    <row r="1459" spans="1:2">
      <c r="A1459" s="150"/>
      <c r="B1459" s="157"/>
    </row>
    <row r="1460" spans="1:2">
      <c r="A1460" s="150"/>
      <c r="B1460" s="157"/>
    </row>
    <row r="1461" spans="1:2">
      <c r="A1461" s="150"/>
      <c r="B1461" s="157"/>
    </row>
    <row r="1462" spans="1:2">
      <c r="A1462" s="150"/>
      <c r="B1462" s="157"/>
    </row>
    <row r="1463" spans="1:2">
      <c r="A1463" s="150"/>
      <c r="B1463" s="157"/>
    </row>
    <row r="1464" spans="1:2">
      <c r="A1464" s="150"/>
      <c r="B1464" s="157"/>
    </row>
    <row r="1465" spans="1:2">
      <c r="A1465" s="150"/>
      <c r="B1465" s="157"/>
    </row>
    <row r="1466" spans="1:2">
      <c r="A1466" s="150"/>
      <c r="B1466" s="157"/>
    </row>
    <row r="1467" spans="1:2">
      <c r="A1467" s="150"/>
      <c r="B1467" s="157"/>
    </row>
    <row r="1468" spans="1:2">
      <c r="A1468" s="150"/>
      <c r="B1468" s="157"/>
    </row>
    <row r="1469" spans="1:2">
      <c r="A1469" s="150"/>
      <c r="B1469" s="157"/>
    </row>
    <row r="1470" spans="1:2">
      <c r="A1470" s="150"/>
      <c r="B1470" s="157"/>
    </row>
    <row r="1471" spans="1:2">
      <c r="A1471" s="150"/>
      <c r="B1471" s="157"/>
    </row>
    <row r="1472" spans="1:2">
      <c r="A1472" s="150"/>
      <c r="B1472" s="157"/>
    </row>
    <row r="1473" spans="1:2">
      <c r="A1473" s="150"/>
      <c r="B1473" s="157"/>
    </row>
    <row r="1474" spans="1:2">
      <c r="A1474" s="150"/>
      <c r="B1474" s="157"/>
    </row>
    <row r="1475" spans="1:2">
      <c r="A1475" s="150"/>
      <c r="B1475" s="157"/>
    </row>
    <row r="1476" spans="1:2">
      <c r="A1476" s="150"/>
      <c r="B1476" s="157"/>
    </row>
    <row r="1477" spans="1:2">
      <c r="A1477" s="150"/>
      <c r="B1477" s="157"/>
    </row>
    <row r="1478" spans="1:2">
      <c r="A1478" s="150"/>
      <c r="B1478" s="157"/>
    </row>
    <row r="1479" spans="1:2">
      <c r="A1479" s="150"/>
      <c r="B1479" s="157"/>
    </row>
    <row r="1480" spans="1:2">
      <c r="A1480" s="150"/>
      <c r="B1480" s="157"/>
    </row>
    <row r="1481" spans="1:2">
      <c r="A1481" s="150"/>
      <c r="B1481" s="157"/>
    </row>
    <row r="1482" spans="1:2">
      <c r="A1482" s="150"/>
      <c r="B1482" s="157"/>
    </row>
    <row r="1483" spans="1:2">
      <c r="A1483" s="150"/>
      <c r="B1483" s="157"/>
    </row>
    <row r="1484" spans="1:2">
      <c r="A1484" s="150"/>
      <c r="B1484" s="157"/>
    </row>
    <row r="1485" spans="1:2">
      <c r="A1485" s="150"/>
      <c r="B1485" s="157"/>
    </row>
    <row r="1486" spans="1:2">
      <c r="A1486" s="150"/>
      <c r="B1486" s="157"/>
    </row>
    <row r="1487" spans="1:2">
      <c r="A1487" s="150"/>
      <c r="B1487" s="157"/>
    </row>
    <row r="1488" spans="1:2">
      <c r="A1488" s="150"/>
      <c r="B1488" s="157"/>
    </row>
    <row r="1489" spans="1:2">
      <c r="A1489" s="150"/>
      <c r="B1489" s="157"/>
    </row>
    <row r="1490" spans="1:2">
      <c r="A1490" s="150"/>
      <c r="B1490" s="157"/>
    </row>
    <row r="1491" spans="1:2">
      <c r="A1491" s="150"/>
      <c r="B1491" s="157"/>
    </row>
    <row r="1492" spans="1:2">
      <c r="A1492" s="150"/>
      <c r="B1492" s="157"/>
    </row>
    <row r="1493" spans="1:2">
      <c r="A1493" s="150"/>
      <c r="B1493" s="157"/>
    </row>
    <row r="1494" spans="1:2">
      <c r="A1494" s="150"/>
      <c r="B1494" s="157"/>
    </row>
    <row r="1495" spans="1:2">
      <c r="A1495" s="150"/>
      <c r="B1495" s="157"/>
    </row>
    <row r="1496" spans="1:2">
      <c r="A1496" s="150"/>
      <c r="B1496" s="157"/>
    </row>
    <row r="1497" spans="1:2">
      <c r="A1497" s="150"/>
      <c r="B1497" s="157"/>
    </row>
    <row r="1498" spans="1:2">
      <c r="A1498" s="150"/>
      <c r="B1498" s="157"/>
    </row>
    <row r="1499" spans="1:2">
      <c r="A1499" s="150"/>
      <c r="B1499" s="157"/>
    </row>
    <row r="1500" spans="1:2">
      <c r="A1500" s="150"/>
      <c r="B1500" s="157"/>
    </row>
    <row r="1501" spans="1:2">
      <c r="A1501" s="150"/>
      <c r="B1501" s="157"/>
    </row>
    <row r="1502" spans="1:2">
      <c r="A1502" s="150"/>
      <c r="B1502" s="157"/>
    </row>
    <row r="1503" spans="1:2">
      <c r="A1503" s="150"/>
      <c r="B1503" s="157"/>
    </row>
    <row r="1504" spans="1:2">
      <c r="A1504" s="150"/>
      <c r="B1504" s="157"/>
    </row>
    <row r="1505" spans="1:2">
      <c r="A1505" s="150"/>
      <c r="B1505" s="157"/>
    </row>
    <row r="1506" spans="1:2">
      <c r="A1506" s="150"/>
      <c r="B1506" s="157"/>
    </row>
    <row r="1507" spans="1:2">
      <c r="A1507" s="150"/>
      <c r="B1507" s="157"/>
    </row>
    <row r="1508" spans="1:2">
      <c r="A1508" s="150"/>
      <c r="B1508" s="157"/>
    </row>
    <row r="1509" spans="1:2">
      <c r="A1509" s="150"/>
      <c r="B1509" s="157"/>
    </row>
    <row r="1510" spans="1:2">
      <c r="A1510" s="150"/>
      <c r="B1510" s="157"/>
    </row>
    <row r="1511" spans="1:2">
      <c r="A1511" s="150"/>
      <c r="B1511" s="157"/>
    </row>
    <row r="1512" spans="1:2">
      <c r="A1512" s="150"/>
      <c r="B1512" s="157"/>
    </row>
    <row r="1513" spans="1:2">
      <c r="A1513" s="150"/>
      <c r="B1513" s="157"/>
    </row>
    <row r="1514" spans="1:2">
      <c r="A1514" s="150"/>
      <c r="B1514" s="157"/>
    </row>
    <row r="1515" spans="1:2">
      <c r="A1515" s="150"/>
      <c r="B1515" s="157"/>
    </row>
    <row r="1516" spans="1:2">
      <c r="A1516" s="150"/>
      <c r="B1516" s="157"/>
    </row>
    <row r="1517" spans="1:2">
      <c r="A1517" s="150"/>
      <c r="B1517" s="157"/>
    </row>
    <row r="1518" spans="1:2">
      <c r="A1518" s="150"/>
      <c r="B1518" s="157"/>
    </row>
    <row r="1519" spans="1:2">
      <c r="A1519" s="150"/>
      <c r="B1519" s="157"/>
    </row>
    <row r="1520" spans="1:2">
      <c r="A1520" s="150"/>
      <c r="B1520" s="157"/>
    </row>
    <row r="1521" spans="1:2">
      <c r="A1521" s="150"/>
      <c r="B1521" s="157"/>
    </row>
    <row r="1522" spans="1:2">
      <c r="A1522" s="150"/>
      <c r="B1522" s="157"/>
    </row>
    <row r="1523" spans="1:2">
      <c r="A1523" s="150"/>
      <c r="B1523" s="157"/>
    </row>
    <row r="1524" spans="1:2">
      <c r="A1524" s="150"/>
      <c r="B1524" s="157"/>
    </row>
    <row r="1525" spans="1:2">
      <c r="A1525" s="150"/>
      <c r="B1525" s="157"/>
    </row>
    <row r="1526" spans="1:2">
      <c r="A1526" s="150"/>
      <c r="B1526" s="157"/>
    </row>
    <row r="1527" spans="1:2">
      <c r="A1527" s="150"/>
      <c r="B1527" s="157"/>
    </row>
    <row r="1528" spans="1:2">
      <c r="A1528" s="150"/>
      <c r="B1528" s="157"/>
    </row>
    <row r="1529" spans="1:2">
      <c r="A1529" s="150"/>
      <c r="B1529" s="157"/>
    </row>
    <row r="1530" spans="1:2">
      <c r="A1530" s="150"/>
      <c r="B1530" s="157"/>
    </row>
    <row r="1531" spans="1:2">
      <c r="A1531" s="150"/>
      <c r="B1531" s="157"/>
    </row>
    <row r="1532" spans="1:2">
      <c r="A1532" s="150"/>
      <c r="B1532" s="157"/>
    </row>
    <row r="1533" spans="1:2">
      <c r="A1533" s="150"/>
      <c r="B1533" s="157"/>
    </row>
    <row r="1534" spans="1:2">
      <c r="A1534" s="150"/>
      <c r="B1534" s="157"/>
    </row>
    <row r="1535" spans="1:2">
      <c r="A1535" s="150"/>
      <c r="B1535" s="157"/>
    </row>
    <row r="1536" spans="1:2">
      <c r="A1536" s="150"/>
      <c r="B1536" s="157"/>
    </row>
    <row r="1537" spans="1:2">
      <c r="A1537" s="150"/>
      <c r="B1537" s="157"/>
    </row>
    <row r="1538" spans="1:2">
      <c r="A1538" s="150"/>
      <c r="B1538" s="157"/>
    </row>
    <row r="1539" spans="1:2">
      <c r="A1539" s="150"/>
      <c r="B1539" s="157"/>
    </row>
    <row r="1540" spans="1:2">
      <c r="A1540" s="150"/>
      <c r="B1540" s="157"/>
    </row>
    <row r="1541" spans="1:2">
      <c r="A1541" s="150"/>
      <c r="B1541" s="157"/>
    </row>
    <row r="1542" spans="1:2">
      <c r="A1542" s="150"/>
      <c r="B1542" s="157"/>
    </row>
    <row r="1543" spans="1:2">
      <c r="A1543" s="150"/>
      <c r="B1543" s="157"/>
    </row>
    <row r="1544" spans="1:2">
      <c r="A1544" s="150"/>
      <c r="B1544" s="157"/>
    </row>
    <row r="1545" spans="1:2">
      <c r="A1545" s="150"/>
      <c r="B1545" s="157"/>
    </row>
    <row r="1546" spans="1:2">
      <c r="A1546" s="150"/>
      <c r="B1546" s="157"/>
    </row>
    <row r="1547" spans="1:2">
      <c r="A1547" s="150"/>
      <c r="B1547" s="157"/>
    </row>
    <row r="1548" spans="1:2">
      <c r="A1548" s="150"/>
      <c r="B1548" s="157"/>
    </row>
    <row r="1549" spans="1:2">
      <c r="A1549" s="150"/>
      <c r="B1549" s="157"/>
    </row>
    <row r="1550" spans="1:2">
      <c r="A1550" s="150"/>
      <c r="B1550" s="157"/>
    </row>
    <row r="1551" spans="1:2">
      <c r="A1551" s="150"/>
      <c r="B1551" s="157"/>
    </row>
    <row r="1552" spans="1:2">
      <c r="A1552" s="150"/>
      <c r="B1552" s="157"/>
    </row>
    <row r="1553" spans="1:2">
      <c r="A1553" s="150"/>
      <c r="B1553" s="157"/>
    </row>
    <row r="1554" spans="1:2">
      <c r="A1554" s="150"/>
      <c r="B1554" s="157"/>
    </row>
    <row r="1555" spans="1:2">
      <c r="A1555" s="150"/>
      <c r="B1555" s="157"/>
    </row>
    <row r="1556" spans="1:2">
      <c r="A1556" s="150"/>
      <c r="B1556" s="157"/>
    </row>
    <row r="1557" spans="1:2">
      <c r="A1557" s="150"/>
      <c r="B1557" s="157"/>
    </row>
    <row r="1558" spans="1:2">
      <c r="A1558" s="150"/>
      <c r="B1558" s="157"/>
    </row>
    <row r="1559" spans="1:2">
      <c r="A1559" s="150"/>
      <c r="B1559" s="157"/>
    </row>
    <row r="1560" spans="1:2">
      <c r="A1560" s="150"/>
      <c r="B1560" s="157"/>
    </row>
    <row r="1561" spans="1:2">
      <c r="A1561" s="150"/>
      <c r="B1561" s="157"/>
    </row>
    <row r="1562" spans="1:2">
      <c r="A1562" s="150"/>
      <c r="B1562" s="157"/>
    </row>
    <row r="1563" spans="1:2">
      <c r="A1563" s="150"/>
      <c r="B1563" s="157"/>
    </row>
    <row r="1564" spans="1:2">
      <c r="A1564" s="150"/>
      <c r="B1564" s="157"/>
    </row>
    <row r="1565" spans="1:2">
      <c r="A1565" s="150"/>
      <c r="B1565" s="157"/>
    </row>
    <row r="1566" spans="1:2">
      <c r="A1566" s="150"/>
      <c r="B1566" s="157"/>
    </row>
    <row r="1567" spans="1:2">
      <c r="A1567" s="150"/>
      <c r="B1567" s="157"/>
    </row>
    <row r="1568" spans="1:2">
      <c r="A1568" s="150"/>
      <c r="B1568" s="157"/>
    </row>
    <row r="1569" spans="1:2">
      <c r="A1569" s="150"/>
      <c r="B1569" s="157"/>
    </row>
    <row r="1570" spans="1:2">
      <c r="A1570" s="150"/>
      <c r="B1570" s="157"/>
    </row>
    <row r="1571" spans="1:2">
      <c r="A1571" s="150"/>
      <c r="B1571" s="157"/>
    </row>
    <row r="1572" spans="1:2">
      <c r="A1572" s="150"/>
      <c r="B1572" s="157"/>
    </row>
    <row r="1573" spans="1:2">
      <c r="A1573" s="150"/>
      <c r="B1573" s="157"/>
    </row>
    <row r="1574" spans="1:2">
      <c r="A1574" s="150"/>
      <c r="B1574" s="157"/>
    </row>
    <row r="1575" spans="1:2">
      <c r="A1575" s="150"/>
      <c r="B1575" s="157"/>
    </row>
    <row r="1576" spans="1:2">
      <c r="A1576" s="150"/>
      <c r="B1576" s="157"/>
    </row>
    <row r="1577" spans="1:2">
      <c r="A1577" s="150"/>
      <c r="B1577" s="157"/>
    </row>
    <row r="1578" spans="1:2">
      <c r="A1578" s="150"/>
      <c r="B1578" s="157"/>
    </row>
    <row r="1579" spans="1:2">
      <c r="A1579" s="150"/>
      <c r="B1579" s="157"/>
    </row>
    <row r="1580" spans="1:2">
      <c r="A1580" s="150"/>
      <c r="B1580" s="157"/>
    </row>
    <row r="1581" spans="1:2">
      <c r="A1581" s="150"/>
      <c r="B1581" s="157"/>
    </row>
    <row r="1582" spans="1:2">
      <c r="A1582" s="150"/>
      <c r="B1582" s="157"/>
    </row>
    <row r="1583" spans="1:2">
      <c r="A1583" s="150"/>
      <c r="B1583" s="157"/>
    </row>
    <row r="1584" spans="1:2">
      <c r="A1584" s="150"/>
      <c r="B1584" s="157"/>
    </row>
    <row r="1585" spans="1:2">
      <c r="A1585" s="150"/>
      <c r="B1585" s="157"/>
    </row>
    <row r="1586" spans="1:2">
      <c r="A1586" s="150"/>
      <c r="B1586" s="157"/>
    </row>
    <row r="1587" spans="1:2">
      <c r="A1587" s="150"/>
      <c r="B1587" s="157"/>
    </row>
    <row r="1588" spans="1:2">
      <c r="A1588" s="150"/>
      <c r="B1588" s="157"/>
    </row>
    <row r="1589" spans="1:2">
      <c r="A1589" s="150"/>
      <c r="B1589" s="157"/>
    </row>
    <row r="1590" spans="1:2">
      <c r="A1590" s="150"/>
      <c r="B1590" s="157"/>
    </row>
    <row r="1591" spans="1:2">
      <c r="A1591" s="150"/>
      <c r="B1591" s="157"/>
    </row>
    <row r="1592" spans="1:2">
      <c r="A1592" s="150"/>
      <c r="B1592" s="157"/>
    </row>
    <row r="1593" spans="1:2">
      <c r="A1593" s="150"/>
      <c r="B1593" s="157"/>
    </row>
    <row r="1594" spans="1:2">
      <c r="A1594" s="150"/>
      <c r="B1594" s="157"/>
    </row>
    <row r="1595" spans="1:2">
      <c r="A1595" s="150"/>
      <c r="B1595" s="157"/>
    </row>
    <row r="1596" spans="1:2">
      <c r="A1596" s="150"/>
      <c r="B1596" s="157"/>
    </row>
    <row r="1597" spans="1:2">
      <c r="A1597" s="150"/>
      <c r="B1597" s="157"/>
    </row>
    <row r="1598" spans="1:2">
      <c r="A1598" s="150"/>
      <c r="B1598" s="157"/>
    </row>
    <row r="1599" spans="1:2">
      <c r="A1599" s="150"/>
      <c r="B1599" s="157"/>
    </row>
    <row r="1600" spans="1:2">
      <c r="A1600" s="150"/>
      <c r="B1600" s="157"/>
    </row>
    <row r="1601" spans="1:2">
      <c r="A1601" s="150"/>
      <c r="B1601" s="157"/>
    </row>
    <row r="1602" spans="1:2">
      <c r="A1602" s="150"/>
      <c r="B1602" s="157"/>
    </row>
    <row r="1603" spans="1:2">
      <c r="A1603" s="150"/>
      <c r="B1603" s="157"/>
    </row>
    <row r="1604" spans="1:2">
      <c r="A1604" s="150"/>
      <c r="B1604" s="157"/>
    </row>
    <row r="1605" spans="1:2">
      <c r="A1605" s="150"/>
      <c r="B1605" s="157"/>
    </row>
    <row r="1606" spans="1:2">
      <c r="A1606" s="150"/>
      <c r="B1606" s="157"/>
    </row>
    <row r="1607" spans="1:2">
      <c r="A1607" s="150"/>
      <c r="B1607" s="157"/>
    </row>
    <row r="1608" spans="1:2">
      <c r="A1608" s="150"/>
      <c r="B1608" s="157"/>
    </row>
    <row r="1609" spans="1:2">
      <c r="A1609" s="150"/>
      <c r="B1609" s="157"/>
    </row>
    <row r="1610" spans="1:2">
      <c r="A1610" s="150"/>
      <c r="B1610" s="157"/>
    </row>
    <row r="1611" spans="1:2">
      <c r="A1611" s="150"/>
      <c r="B1611" s="157"/>
    </row>
    <row r="1612" spans="1:2">
      <c r="A1612" s="150"/>
      <c r="B1612" s="157"/>
    </row>
    <row r="1613" spans="1:2">
      <c r="A1613" s="150"/>
      <c r="B1613" s="157"/>
    </row>
    <row r="1614" spans="1:2">
      <c r="A1614" s="150"/>
      <c r="B1614" s="157"/>
    </row>
    <row r="1615" spans="1:2">
      <c r="A1615" s="150"/>
      <c r="B1615" s="157"/>
    </row>
    <row r="1616" spans="1:2">
      <c r="A1616" s="150"/>
      <c r="B1616" s="157"/>
    </row>
    <row r="1617" spans="1:2">
      <c r="A1617" s="150"/>
      <c r="B1617" s="157"/>
    </row>
    <row r="1618" spans="1:2">
      <c r="A1618" s="150"/>
      <c r="B1618" s="157"/>
    </row>
    <row r="1619" spans="1:2">
      <c r="A1619" s="150"/>
      <c r="B1619" s="157"/>
    </row>
    <row r="1620" spans="1:2">
      <c r="A1620" s="150"/>
      <c r="B1620" s="157"/>
    </row>
    <row r="1621" spans="1:2">
      <c r="A1621" s="150"/>
      <c r="B1621" s="157"/>
    </row>
    <row r="1622" spans="1:2">
      <c r="A1622" s="150"/>
      <c r="B1622" s="157"/>
    </row>
    <row r="1623" spans="1:2">
      <c r="A1623" s="150"/>
      <c r="B1623" s="157"/>
    </row>
    <row r="1624" spans="1:2">
      <c r="A1624" s="150"/>
      <c r="B1624" s="157"/>
    </row>
    <row r="1625" spans="1:2">
      <c r="A1625" s="150"/>
      <c r="B1625" s="157"/>
    </row>
    <row r="1626" spans="1:2">
      <c r="A1626" s="150"/>
      <c r="B1626" s="157"/>
    </row>
    <row r="1627" spans="1:2">
      <c r="A1627" s="150"/>
      <c r="B1627" s="157"/>
    </row>
    <row r="1628" spans="1:2">
      <c r="A1628" s="150"/>
      <c r="B1628" s="157"/>
    </row>
    <row r="1629" spans="1:2">
      <c r="A1629" s="150"/>
      <c r="B1629" s="157"/>
    </row>
    <row r="1630" spans="1:2">
      <c r="A1630" s="150"/>
      <c r="B1630" s="157"/>
    </row>
    <row r="1631" spans="1:2">
      <c r="A1631" s="150"/>
      <c r="B1631" s="157"/>
    </row>
    <row r="1632" spans="1:2">
      <c r="A1632" s="150"/>
      <c r="B1632" s="157"/>
    </row>
    <row r="1633" spans="1:2">
      <c r="A1633" s="150"/>
      <c r="B1633" s="157"/>
    </row>
    <row r="1634" spans="1:2">
      <c r="A1634" s="150"/>
      <c r="B1634" s="157"/>
    </row>
    <row r="1635" spans="1:2">
      <c r="A1635" s="150"/>
      <c r="B1635" s="157"/>
    </row>
    <row r="1636" spans="1:2">
      <c r="A1636" s="150"/>
      <c r="B1636" s="157"/>
    </row>
    <row r="1637" spans="1:2">
      <c r="A1637" s="150"/>
      <c r="B1637" s="157"/>
    </row>
    <row r="1638" spans="1:2">
      <c r="A1638" s="150"/>
      <c r="B1638" s="157"/>
    </row>
    <row r="1639" spans="1:2">
      <c r="A1639" s="150"/>
      <c r="B1639" s="157"/>
    </row>
    <row r="1640" spans="1:2">
      <c r="A1640" s="150"/>
      <c r="B1640" s="157"/>
    </row>
    <row r="1641" spans="1:2">
      <c r="A1641" s="150"/>
      <c r="B1641" s="157"/>
    </row>
    <row r="1642" spans="1:2">
      <c r="A1642" s="150"/>
      <c r="B1642" s="157"/>
    </row>
    <row r="1643" spans="1:2">
      <c r="A1643" s="150"/>
      <c r="B1643" s="157"/>
    </row>
    <row r="1644" spans="1:2">
      <c r="A1644" s="150"/>
      <c r="B1644" s="157"/>
    </row>
    <row r="1645" spans="1:2">
      <c r="A1645" s="150"/>
      <c r="B1645" s="157"/>
    </row>
    <row r="1646" spans="1:2">
      <c r="A1646" s="150"/>
      <c r="B1646" s="157"/>
    </row>
    <row r="1647" spans="1:2">
      <c r="A1647" s="150"/>
      <c r="B1647" s="157"/>
    </row>
    <row r="1648" spans="1:2">
      <c r="A1648" s="150"/>
      <c r="B1648" s="157"/>
    </row>
    <row r="1649" spans="1:2">
      <c r="A1649" s="150"/>
      <c r="B1649" s="157"/>
    </row>
    <row r="1650" spans="1:2">
      <c r="A1650" s="150"/>
      <c r="B1650" s="157"/>
    </row>
    <row r="1651" spans="1:2">
      <c r="A1651" s="150"/>
      <c r="B1651" s="157"/>
    </row>
    <row r="1652" spans="1:2">
      <c r="A1652" s="150"/>
      <c r="B1652" s="157"/>
    </row>
    <row r="1653" spans="1:2">
      <c r="A1653" s="150"/>
      <c r="B1653" s="157"/>
    </row>
    <row r="1654" spans="1:2">
      <c r="A1654" s="150"/>
      <c r="B1654" s="157"/>
    </row>
    <row r="1655" spans="1:2">
      <c r="A1655" s="150"/>
      <c r="B1655" s="157"/>
    </row>
    <row r="1656" spans="1:2">
      <c r="A1656" s="150"/>
      <c r="B1656" s="157"/>
    </row>
    <row r="1657" spans="1:2">
      <c r="A1657" s="150"/>
      <c r="B1657" s="157"/>
    </row>
    <row r="1658" spans="1:2">
      <c r="A1658" s="150"/>
      <c r="B1658" s="157"/>
    </row>
    <row r="1659" spans="1:2">
      <c r="A1659" s="150"/>
      <c r="B1659" s="157"/>
    </row>
    <row r="1660" spans="1:2">
      <c r="A1660" s="150"/>
      <c r="B1660" s="157"/>
    </row>
    <row r="1661" spans="1:2">
      <c r="A1661" s="150"/>
      <c r="B1661" s="157"/>
    </row>
    <row r="1662" spans="1:2">
      <c r="A1662" s="150"/>
      <c r="B1662" s="157"/>
    </row>
    <row r="1663" spans="1:2">
      <c r="A1663" s="150"/>
      <c r="B1663" s="157"/>
    </row>
    <row r="1664" spans="1:2">
      <c r="A1664" s="150"/>
      <c r="B1664" s="157"/>
    </row>
    <row r="1665" spans="1:2">
      <c r="A1665" s="150"/>
      <c r="B1665" s="157"/>
    </row>
    <row r="1666" spans="1:2">
      <c r="A1666" s="150"/>
      <c r="B1666" s="157"/>
    </row>
    <row r="1667" spans="1:2">
      <c r="A1667" s="150"/>
      <c r="B1667" s="157"/>
    </row>
    <row r="1668" spans="1:2">
      <c r="A1668" s="150"/>
      <c r="B1668" s="157"/>
    </row>
    <row r="1669" spans="1:2">
      <c r="A1669" s="150"/>
      <c r="B1669" s="157"/>
    </row>
    <row r="1670" spans="1:2">
      <c r="A1670" s="150"/>
      <c r="B1670" s="157"/>
    </row>
    <row r="1671" spans="1:2">
      <c r="A1671" s="150"/>
      <c r="B1671" s="157"/>
    </row>
    <row r="1672" spans="1:2">
      <c r="A1672" s="150"/>
      <c r="B1672" s="157"/>
    </row>
    <row r="1673" spans="1:2">
      <c r="A1673" s="150"/>
      <c r="B1673" s="157"/>
    </row>
    <row r="1674" spans="1:2">
      <c r="A1674" s="150"/>
      <c r="B1674" s="157"/>
    </row>
    <row r="1675" spans="1:2">
      <c r="A1675" s="150"/>
      <c r="B1675" s="157"/>
    </row>
    <row r="1676" spans="1:2">
      <c r="A1676" s="150"/>
      <c r="B1676" s="157"/>
    </row>
    <row r="1677" spans="1:2">
      <c r="A1677" s="150"/>
      <c r="B1677" s="157"/>
    </row>
    <row r="1678" spans="1:2">
      <c r="A1678" s="150"/>
      <c r="B1678" s="157"/>
    </row>
    <row r="1679" spans="1:2">
      <c r="A1679" s="150"/>
      <c r="B1679" s="157"/>
    </row>
    <row r="1680" spans="1:2">
      <c r="A1680" s="150"/>
      <c r="B1680" s="157"/>
    </row>
    <row r="1681" spans="1:2">
      <c r="A1681" s="150"/>
      <c r="B1681" s="157"/>
    </row>
    <row r="1682" spans="1:2">
      <c r="A1682" s="150"/>
      <c r="B1682" s="157"/>
    </row>
    <row r="1683" spans="1:2">
      <c r="A1683" s="150"/>
      <c r="B1683" s="157"/>
    </row>
    <row r="1684" spans="1:2">
      <c r="A1684" s="150"/>
      <c r="B1684" s="157"/>
    </row>
    <row r="1685" spans="1:2">
      <c r="A1685" s="150"/>
      <c r="B1685" s="157"/>
    </row>
    <row r="1686" spans="1:2">
      <c r="A1686" s="150"/>
      <c r="B1686" s="157"/>
    </row>
    <row r="1687" spans="1:2">
      <c r="A1687" s="150"/>
      <c r="B1687" s="157"/>
    </row>
    <row r="1688" spans="1:2">
      <c r="A1688" s="150"/>
      <c r="B1688" s="157"/>
    </row>
    <row r="1689" spans="1:2">
      <c r="A1689" s="150"/>
      <c r="B1689" s="157"/>
    </row>
    <row r="1690" spans="1:2">
      <c r="A1690" s="150"/>
      <c r="B1690" s="157"/>
    </row>
    <row r="1691" spans="1:2">
      <c r="A1691" s="150"/>
      <c r="B1691" s="157"/>
    </row>
    <row r="1692" spans="1:2">
      <c r="A1692" s="150"/>
      <c r="B1692" s="157"/>
    </row>
    <row r="1693" spans="1:2">
      <c r="A1693" s="150"/>
      <c r="B1693" s="157"/>
    </row>
    <row r="1694" spans="1:2">
      <c r="A1694" s="150"/>
      <c r="B1694" s="157"/>
    </row>
    <row r="1695" spans="1:2">
      <c r="A1695" s="150"/>
      <c r="B1695" s="157"/>
    </row>
    <row r="1696" spans="1:2">
      <c r="A1696" s="150"/>
      <c r="B1696" s="157"/>
    </row>
    <row r="1697" spans="1:2">
      <c r="A1697" s="150"/>
      <c r="B1697" s="157"/>
    </row>
    <row r="1698" spans="1:2">
      <c r="A1698" s="150"/>
      <c r="B1698" s="157"/>
    </row>
    <row r="1699" spans="1:2">
      <c r="A1699" s="150"/>
      <c r="B1699" s="157"/>
    </row>
    <row r="1700" spans="1:2">
      <c r="A1700" s="150"/>
      <c r="B1700" s="157"/>
    </row>
    <row r="1701" spans="1:2">
      <c r="A1701" s="150"/>
      <c r="B1701" s="157"/>
    </row>
    <row r="1702" spans="1:2">
      <c r="A1702" s="150"/>
      <c r="B1702" s="157"/>
    </row>
    <row r="1703" spans="1:2">
      <c r="A1703" s="150"/>
      <c r="B1703" s="157"/>
    </row>
    <row r="1704" spans="1:2">
      <c r="A1704" s="150"/>
      <c r="B1704" s="157"/>
    </row>
    <row r="1705" spans="1:2">
      <c r="A1705" s="150"/>
      <c r="B1705" s="157"/>
    </row>
    <row r="1706" spans="1:2">
      <c r="A1706" s="150"/>
      <c r="B1706" s="157"/>
    </row>
    <row r="1707" spans="1:2">
      <c r="A1707" s="150"/>
      <c r="B1707" s="157"/>
    </row>
    <row r="1708" spans="1:2">
      <c r="A1708" s="150"/>
      <c r="B1708" s="157"/>
    </row>
    <row r="1709" spans="1:2">
      <c r="A1709" s="150"/>
      <c r="B1709" s="157"/>
    </row>
    <row r="1710" spans="1:2">
      <c r="A1710" s="150"/>
      <c r="B1710" s="157"/>
    </row>
    <row r="1711" spans="1:2">
      <c r="A1711" s="150"/>
      <c r="B1711" s="157"/>
    </row>
    <row r="1712" spans="1:2">
      <c r="A1712" s="150"/>
      <c r="B1712" s="157"/>
    </row>
    <row r="1713" spans="1:2">
      <c r="A1713" s="150"/>
      <c r="B1713" s="157"/>
    </row>
    <row r="1714" spans="1:2">
      <c r="A1714" s="150"/>
      <c r="B1714" s="157"/>
    </row>
    <row r="1715" spans="1:2">
      <c r="A1715" s="150"/>
      <c r="B1715" s="157"/>
    </row>
    <row r="1716" spans="1:2">
      <c r="A1716" s="150"/>
      <c r="B1716" s="157"/>
    </row>
    <row r="1717" spans="1:2">
      <c r="A1717" s="150"/>
      <c r="B1717" s="157"/>
    </row>
    <row r="1718" spans="1:2">
      <c r="A1718" s="150"/>
      <c r="B1718" s="157"/>
    </row>
    <row r="1719" spans="1:2">
      <c r="A1719" s="150"/>
      <c r="B1719" s="157"/>
    </row>
    <row r="1720" spans="1:2">
      <c r="A1720" s="150"/>
      <c r="B1720" s="157"/>
    </row>
    <row r="1721" spans="1:2">
      <c r="A1721" s="150"/>
      <c r="B1721" s="157"/>
    </row>
    <row r="1722" spans="1:2">
      <c r="A1722" s="150"/>
      <c r="B1722" s="157"/>
    </row>
    <row r="1723" spans="1:2">
      <c r="A1723" s="150"/>
      <c r="B1723" s="157"/>
    </row>
    <row r="1724" spans="1:2">
      <c r="A1724" s="150"/>
      <c r="B1724" s="157"/>
    </row>
    <row r="1725" spans="1:2">
      <c r="A1725" s="150"/>
      <c r="B1725" s="157"/>
    </row>
    <row r="1726" spans="1:2">
      <c r="A1726" s="150"/>
      <c r="B1726" s="157"/>
    </row>
    <row r="1727" spans="1:2">
      <c r="A1727" s="150"/>
      <c r="B1727" s="157"/>
    </row>
    <row r="1728" spans="1:2">
      <c r="A1728" s="150"/>
      <c r="B1728" s="157"/>
    </row>
    <row r="1729" spans="1:2">
      <c r="A1729" s="150"/>
      <c r="B1729" s="157"/>
    </row>
    <row r="1730" spans="1:2">
      <c r="A1730" s="150"/>
      <c r="B1730" s="157"/>
    </row>
    <row r="1731" spans="1:2">
      <c r="A1731" s="150"/>
      <c r="B1731" s="157"/>
    </row>
    <row r="1732" spans="1:2">
      <c r="A1732" s="150"/>
      <c r="B1732" s="157"/>
    </row>
    <row r="1733" spans="1:2">
      <c r="A1733" s="150"/>
      <c r="B1733" s="157"/>
    </row>
    <row r="1734" spans="1:2">
      <c r="A1734" s="150"/>
      <c r="B1734" s="157"/>
    </row>
    <row r="1735" spans="1:2">
      <c r="A1735" s="150"/>
      <c r="B1735" s="157"/>
    </row>
    <row r="1736" spans="1:2">
      <c r="A1736" s="150"/>
      <c r="B1736" s="157"/>
    </row>
    <row r="1737" spans="1:2">
      <c r="A1737" s="150"/>
      <c r="B1737" s="157"/>
    </row>
    <row r="1738" spans="1:2">
      <c r="A1738" s="150"/>
      <c r="B1738" s="157"/>
    </row>
    <row r="1739" spans="1:2">
      <c r="A1739" s="150"/>
      <c r="B1739" s="157"/>
    </row>
    <row r="1740" spans="1:2">
      <c r="A1740" s="150"/>
      <c r="B1740" s="157"/>
    </row>
    <row r="1741" spans="1:2">
      <c r="A1741" s="150"/>
      <c r="B1741" s="157"/>
    </row>
    <row r="1742" spans="1:2">
      <c r="A1742" s="150"/>
      <c r="B1742" s="157"/>
    </row>
    <row r="1743" spans="1:2">
      <c r="A1743" s="150"/>
      <c r="B1743" s="157"/>
    </row>
    <row r="1744" spans="1:2">
      <c r="A1744" s="150"/>
      <c r="B1744" s="157"/>
    </row>
    <row r="1745" spans="1:2">
      <c r="A1745" s="150"/>
      <c r="B1745" s="157"/>
    </row>
    <row r="1746" spans="1:2">
      <c r="A1746" s="150"/>
      <c r="B1746" s="157"/>
    </row>
    <row r="1747" spans="1:2">
      <c r="A1747" s="150"/>
      <c r="B1747" s="157"/>
    </row>
    <row r="1748" spans="1:2">
      <c r="A1748" s="150"/>
      <c r="B1748" s="157"/>
    </row>
    <row r="1749" spans="1:2">
      <c r="A1749" s="150"/>
      <c r="B1749" s="157"/>
    </row>
    <row r="1750" spans="1:2">
      <c r="A1750" s="150"/>
      <c r="B1750" s="157"/>
    </row>
    <row r="1751" spans="1:2">
      <c r="A1751" s="150"/>
      <c r="B1751" s="157"/>
    </row>
    <row r="1752" spans="1:2">
      <c r="A1752" s="150"/>
      <c r="B1752" s="157"/>
    </row>
    <row r="1753" spans="1:2">
      <c r="A1753" s="150"/>
      <c r="B1753" s="157"/>
    </row>
    <row r="1754" spans="1:2">
      <c r="A1754" s="150"/>
      <c r="B1754" s="157"/>
    </row>
    <row r="1755" spans="1:2">
      <c r="A1755" s="150"/>
      <c r="B1755" s="157"/>
    </row>
    <row r="1756" spans="1:2">
      <c r="A1756" s="150"/>
      <c r="B1756" s="157"/>
    </row>
    <row r="1757" spans="1:2">
      <c r="A1757" s="150"/>
      <c r="B1757" s="157"/>
    </row>
    <row r="1758" spans="1:2">
      <c r="A1758" s="150"/>
      <c r="B1758" s="157"/>
    </row>
    <row r="1759" spans="1:2">
      <c r="A1759" s="150"/>
      <c r="B1759" s="157"/>
    </row>
    <row r="1760" spans="1:2">
      <c r="A1760" s="150"/>
      <c r="B1760" s="157"/>
    </row>
    <row r="1761" spans="1:2">
      <c r="A1761" s="150"/>
      <c r="B1761" s="157"/>
    </row>
    <row r="1762" spans="1:2">
      <c r="A1762" s="150"/>
      <c r="B1762" s="157"/>
    </row>
    <row r="1763" spans="1:2">
      <c r="A1763" s="150"/>
      <c r="B1763" s="157"/>
    </row>
    <row r="1764" spans="1:2">
      <c r="A1764" s="150"/>
      <c r="B1764" s="157"/>
    </row>
    <row r="1765" spans="1:2">
      <c r="A1765" s="150"/>
      <c r="B1765" s="157"/>
    </row>
    <row r="1766" spans="1:2">
      <c r="A1766" s="150"/>
      <c r="B1766" s="157"/>
    </row>
    <row r="1767" spans="1:2">
      <c r="A1767" s="150"/>
      <c r="B1767" s="157"/>
    </row>
    <row r="1768" spans="1:2">
      <c r="A1768" s="150"/>
      <c r="B1768" s="157"/>
    </row>
    <row r="1769" spans="1:2">
      <c r="A1769" s="150"/>
      <c r="B1769" s="157"/>
    </row>
    <row r="1770" spans="1:2">
      <c r="A1770" s="150"/>
      <c r="B1770" s="157"/>
    </row>
    <row r="1771" spans="1:2">
      <c r="A1771" s="150"/>
      <c r="B1771" s="157"/>
    </row>
    <row r="1772" spans="1:2">
      <c r="A1772" s="150"/>
      <c r="B1772" s="157"/>
    </row>
    <row r="1773" spans="1:2">
      <c r="A1773" s="150"/>
      <c r="B1773" s="157"/>
    </row>
    <row r="1774" spans="1:2">
      <c r="A1774" s="150"/>
      <c r="B1774" s="157"/>
    </row>
    <row r="1775" spans="1:2">
      <c r="A1775" s="150"/>
      <c r="B1775" s="157"/>
    </row>
    <row r="1776" spans="1:2">
      <c r="A1776" s="150"/>
      <c r="B1776" s="157"/>
    </row>
    <row r="1777" spans="1:2">
      <c r="A1777" s="150"/>
      <c r="B1777" s="157"/>
    </row>
    <row r="1778" spans="1:2">
      <c r="A1778" s="150"/>
      <c r="B1778" s="157"/>
    </row>
    <row r="1779" spans="1:2">
      <c r="A1779" s="150"/>
      <c r="B1779" s="157"/>
    </row>
    <row r="1780" spans="1:2">
      <c r="A1780" s="150"/>
      <c r="B1780" s="157"/>
    </row>
    <row r="1781" spans="1:2">
      <c r="A1781" s="150"/>
      <c r="B1781" s="157"/>
    </row>
    <row r="1782" spans="1:2">
      <c r="A1782" s="150"/>
      <c r="B1782" s="157"/>
    </row>
    <row r="1783" spans="1:2">
      <c r="A1783" s="150"/>
      <c r="B1783" s="157"/>
    </row>
    <row r="1784" spans="1:2">
      <c r="A1784" s="150"/>
      <c r="B1784" s="157"/>
    </row>
    <row r="1785" spans="1:2">
      <c r="A1785" s="150"/>
      <c r="B1785" s="157"/>
    </row>
    <row r="1786" spans="1:2">
      <c r="A1786" s="150"/>
      <c r="B1786" s="157"/>
    </row>
    <row r="1787" spans="1:2">
      <c r="A1787" s="150"/>
      <c r="B1787" s="157"/>
    </row>
    <row r="1788" spans="1:2">
      <c r="A1788" s="150"/>
      <c r="B1788" s="157"/>
    </row>
    <row r="1789" spans="1:2">
      <c r="A1789" s="150"/>
      <c r="B1789" s="157"/>
    </row>
    <row r="1790" spans="1:2">
      <c r="A1790" s="150"/>
      <c r="B1790" s="157"/>
    </row>
    <row r="1791" spans="1:2">
      <c r="A1791" s="150"/>
      <c r="B1791" s="157"/>
    </row>
    <row r="1792" spans="1:2">
      <c r="A1792" s="150"/>
      <c r="B1792" s="157"/>
    </row>
    <row r="1793" spans="1:2">
      <c r="A1793" s="150"/>
      <c r="B1793" s="157"/>
    </row>
    <row r="1794" spans="1:2">
      <c r="A1794" s="150"/>
      <c r="B1794" s="157"/>
    </row>
    <row r="1795" spans="1:2">
      <c r="A1795" s="150"/>
      <c r="B1795" s="157"/>
    </row>
    <row r="1796" spans="1:2">
      <c r="A1796" s="150"/>
      <c r="B1796" s="157"/>
    </row>
    <row r="1797" spans="1:2">
      <c r="A1797" s="150"/>
      <c r="B1797" s="157"/>
    </row>
    <row r="1798" spans="1:2">
      <c r="A1798" s="150"/>
      <c r="B1798" s="157"/>
    </row>
    <row r="1799" spans="1:2">
      <c r="A1799" s="150"/>
      <c r="B1799" s="157"/>
    </row>
    <row r="1800" spans="1:2">
      <c r="A1800" s="150"/>
      <c r="B1800" s="157"/>
    </row>
    <row r="1801" spans="1:2">
      <c r="A1801" s="150"/>
      <c r="B1801" s="157"/>
    </row>
    <row r="1802" spans="1:2">
      <c r="A1802" s="150"/>
      <c r="B1802" s="157"/>
    </row>
    <row r="1803" spans="1:2">
      <c r="A1803" s="150"/>
      <c r="B1803" s="157"/>
    </row>
    <row r="1804" spans="1:2">
      <c r="A1804" s="150"/>
      <c r="B1804" s="157"/>
    </row>
    <row r="1805" spans="1:2">
      <c r="A1805" s="150"/>
      <c r="B1805" s="157"/>
    </row>
    <row r="1806" spans="1:2">
      <c r="A1806" s="150"/>
      <c r="B1806" s="157"/>
    </row>
    <row r="1807" spans="1:2">
      <c r="A1807" s="150"/>
      <c r="B1807" s="157"/>
    </row>
    <row r="1808" spans="1:2">
      <c r="A1808" s="150"/>
      <c r="B1808" s="157"/>
    </row>
    <row r="1809" spans="1:2">
      <c r="A1809" s="150"/>
      <c r="B1809" s="157"/>
    </row>
    <row r="1810" spans="1:2">
      <c r="A1810" s="150"/>
      <c r="B1810" s="157"/>
    </row>
    <row r="1811" spans="1:2">
      <c r="A1811" s="150"/>
      <c r="B1811" s="157"/>
    </row>
    <row r="1812" spans="1:2">
      <c r="A1812" s="150"/>
      <c r="B1812" s="157"/>
    </row>
    <row r="1813" spans="1:2">
      <c r="A1813" s="150"/>
      <c r="B1813" s="157"/>
    </row>
    <row r="1814" spans="1:2">
      <c r="A1814" s="150"/>
      <c r="B1814" s="157"/>
    </row>
    <row r="1815" spans="1:2">
      <c r="A1815" s="150"/>
      <c r="B1815" s="157"/>
    </row>
    <row r="1816" spans="1:2">
      <c r="A1816" s="150"/>
      <c r="B1816" s="157"/>
    </row>
    <row r="1817" spans="1:2">
      <c r="A1817" s="150"/>
      <c r="B1817" s="157"/>
    </row>
    <row r="1818" spans="1:2">
      <c r="A1818" s="150"/>
      <c r="B1818" s="157"/>
    </row>
    <row r="1819" spans="1:2">
      <c r="A1819" s="150"/>
      <c r="B1819" s="157"/>
    </row>
    <row r="1820" spans="1:2">
      <c r="A1820" s="150"/>
      <c r="B1820" s="157"/>
    </row>
    <row r="1821" spans="1:2">
      <c r="A1821" s="150"/>
      <c r="B1821" s="157"/>
    </row>
    <row r="1822" spans="1:2">
      <c r="A1822" s="150"/>
      <c r="B1822" s="157"/>
    </row>
    <row r="1823" spans="1:2">
      <c r="A1823" s="150"/>
      <c r="B1823" s="157"/>
    </row>
    <row r="1824" spans="1:2">
      <c r="A1824" s="150"/>
      <c r="B1824" s="157"/>
    </row>
    <row r="1825" spans="1:2">
      <c r="A1825" s="150"/>
      <c r="B1825" s="157"/>
    </row>
    <row r="1826" spans="1:2">
      <c r="A1826" s="150"/>
      <c r="B1826" s="157"/>
    </row>
    <row r="1827" spans="1:2">
      <c r="A1827" s="150"/>
      <c r="B1827" s="157"/>
    </row>
    <row r="1828" spans="1:2">
      <c r="A1828" s="150"/>
      <c r="B1828" s="157"/>
    </row>
    <row r="1829" spans="1:2">
      <c r="A1829" s="150"/>
      <c r="B1829" s="157"/>
    </row>
    <row r="1830" spans="1:2">
      <c r="A1830" s="150"/>
      <c r="B1830" s="157"/>
    </row>
    <row r="1831" spans="1:2">
      <c r="A1831" s="150"/>
      <c r="B1831" s="157"/>
    </row>
    <row r="1832" spans="1:2">
      <c r="A1832" s="150"/>
      <c r="B1832" s="157"/>
    </row>
    <row r="1833" spans="1:2">
      <c r="A1833" s="150"/>
      <c r="B1833" s="157"/>
    </row>
    <row r="1834" spans="1:2">
      <c r="A1834" s="150"/>
      <c r="B1834" s="157"/>
    </row>
    <row r="1835" spans="1:2">
      <c r="A1835" s="150"/>
      <c r="B1835" s="157"/>
    </row>
    <row r="1836" spans="1:2">
      <c r="A1836" s="150"/>
      <c r="B1836" s="157"/>
    </row>
    <row r="1837" spans="1:2">
      <c r="A1837" s="150"/>
      <c r="B1837" s="157"/>
    </row>
    <row r="1838" spans="1:2">
      <c r="A1838" s="150"/>
      <c r="B1838" s="157"/>
    </row>
    <row r="1839" spans="1:2">
      <c r="A1839" s="150"/>
      <c r="B1839" s="157"/>
    </row>
    <row r="1840" spans="1:2">
      <c r="A1840" s="150"/>
      <c r="B1840" s="157"/>
    </row>
    <row r="1841" spans="1:2">
      <c r="A1841" s="150"/>
      <c r="B1841" s="157"/>
    </row>
    <row r="1842" spans="1:2">
      <c r="A1842" s="150"/>
      <c r="B1842" s="157"/>
    </row>
    <row r="1843" spans="1:2">
      <c r="A1843" s="150"/>
      <c r="B1843" s="157"/>
    </row>
    <row r="1844" spans="1:2">
      <c r="A1844" s="150"/>
      <c r="B1844" s="157"/>
    </row>
    <row r="1845" spans="1:2">
      <c r="A1845" s="150"/>
      <c r="B1845" s="157"/>
    </row>
    <row r="1846" spans="1:2">
      <c r="A1846" s="150"/>
      <c r="B1846" s="157"/>
    </row>
    <row r="1847" spans="1:2">
      <c r="A1847" s="150"/>
      <c r="B1847" s="157"/>
    </row>
    <row r="1848" spans="1:2">
      <c r="A1848" s="150"/>
      <c r="B1848" s="157"/>
    </row>
    <row r="1849" spans="1:2">
      <c r="A1849" s="150"/>
      <c r="B1849" s="157"/>
    </row>
    <row r="1850" spans="1:2">
      <c r="A1850" s="150"/>
      <c r="B1850" s="157"/>
    </row>
    <row r="1851" spans="1:2">
      <c r="A1851" s="150"/>
      <c r="B1851" s="157"/>
    </row>
    <row r="1852" spans="1:2">
      <c r="A1852" s="150"/>
      <c r="B1852" s="157"/>
    </row>
    <row r="1853" spans="1:2">
      <c r="A1853" s="150"/>
      <c r="B1853" s="157"/>
    </row>
    <row r="1854" spans="1:2">
      <c r="A1854" s="150"/>
      <c r="B1854" s="157"/>
    </row>
    <row r="1855" spans="1:2">
      <c r="A1855" s="150"/>
      <c r="B1855" s="157"/>
    </row>
    <row r="1856" spans="1:2">
      <c r="A1856" s="150"/>
      <c r="B1856" s="157"/>
    </row>
    <row r="1857" spans="1:2">
      <c r="A1857" s="150"/>
      <c r="B1857" s="157"/>
    </row>
    <row r="1858" spans="1:2">
      <c r="A1858" s="150"/>
      <c r="B1858" s="157"/>
    </row>
    <row r="1859" spans="1:2">
      <c r="A1859" s="150"/>
      <c r="B1859" s="157"/>
    </row>
    <row r="1860" spans="1:2">
      <c r="A1860" s="150"/>
      <c r="B1860" s="157"/>
    </row>
    <row r="1861" spans="1:2">
      <c r="A1861" s="150"/>
      <c r="B1861" s="157"/>
    </row>
    <row r="1862" spans="1:2">
      <c r="A1862" s="150"/>
      <c r="B1862" s="157"/>
    </row>
    <row r="1863" spans="1:2">
      <c r="A1863" s="150"/>
      <c r="B1863" s="157"/>
    </row>
    <row r="1864" spans="1:2">
      <c r="A1864" s="150"/>
      <c r="B1864" s="157"/>
    </row>
    <row r="1865" spans="1:2">
      <c r="A1865" s="150"/>
      <c r="B1865" s="157"/>
    </row>
    <row r="1866" spans="1:2">
      <c r="A1866" s="150"/>
      <c r="B1866" s="157"/>
    </row>
    <row r="1867" spans="1:2">
      <c r="A1867" s="150"/>
      <c r="B1867" s="157"/>
    </row>
    <row r="1868" spans="1:2">
      <c r="A1868" s="150"/>
      <c r="B1868" s="157"/>
    </row>
    <row r="1869" spans="1:2">
      <c r="A1869" s="150"/>
      <c r="B1869" s="157"/>
    </row>
    <row r="1870" spans="1:2">
      <c r="A1870" s="150"/>
      <c r="B1870" s="157"/>
    </row>
    <row r="1871" spans="1:2">
      <c r="A1871" s="150"/>
      <c r="B1871" s="157"/>
    </row>
    <row r="1872" spans="1:2">
      <c r="A1872" s="150"/>
      <c r="B1872" s="157"/>
    </row>
    <row r="1873" spans="1:2">
      <c r="A1873" s="150"/>
      <c r="B1873" s="157"/>
    </row>
    <row r="1874" spans="1:2">
      <c r="A1874" s="150"/>
      <c r="B1874" s="157"/>
    </row>
    <row r="1875" spans="1:2">
      <c r="A1875" s="150"/>
      <c r="B1875" s="157"/>
    </row>
    <row r="1876" spans="1:2">
      <c r="A1876" s="150"/>
      <c r="B1876" s="157"/>
    </row>
    <row r="1877" spans="1:2">
      <c r="A1877" s="150"/>
      <c r="B1877" s="157"/>
    </row>
    <row r="1878" spans="1:2">
      <c r="A1878" s="150"/>
      <c r="B1878" s="157"/>
    </row>
    <row r="1879" spans="1:2">
      <c r="A1879" s="150"/>
      <c r="B1879" s="157"/>
    </row>
    <row r="1880" spans="1:2">
      <c r="A1880" s="150"/>
      <c r="B1880" s="157"/>
    </row>
    <row r="1881" spans="1:2">
      <c r="A1881" s="150"/>
      <c r="B1881" s="157"/>
    </row>
    <row r="1882" spans="1:2">
      <c r="A1882" s="150"/>
      <c r="B1882" s="157"/>
    </row>
    <row r="1883" spans="1:2">
      <c r="A1883" s="150"/>
      <c r="B1883" s="157"/>
    </row>
    <row r="1884" spans="1:2">
      <c r="A1884" s="150"/>
      <c r="B1884" s="157"/>
    </row>
    <row r="1885" spans="1:2">
      <c r="A1885" s="150"/>
      <c r="B1885" s="157"/>
    </row>
    <row r="1886" spans="1:2">
      <c r="A1886" s="150"/>
      <c r="B1886" s="157"/>
    </row>
    <row r="1887" spans="1:2">
      <c r="A1887" s="150"/>
      <c r="B1887" s="157"/>
    </row>
    <row r="1888" spans="1:2">
      <c r="A1888" s="150"/>
      <c r="B1888" s="157"/>
    </row>
    <row r="1889" spans="1:2">
      <c r="A1889" s="150"/>
      <c r="B1889" s="157"/>
    </row>
    <row r="1890" spans="1:2">
      <c r="A1890" s="150"/>
      <c r="B1890" s="157"/>
    </row>
    <row r="1891" spans="1:2">
      <c r="A1891" s="150"/>
      <c r="B1891" s="157"/>
    </row>
    <row r="1892" spans="1:2">
      <c r="A1892" s="150"/>
      <c r="B1892" s="157"/>
    </row>
    <row r="1893" spans="1:2">
      <c r="A1893" s="150"/>
      <c r="B1893" s="157"/>
    </row>
    <row r="1894" spans="1:2">
      <c r="A1894" s="150"/>
      <c r="B1894" s="157"/>
    </row>
    <row r="1895" spans="1:2">
      <c r="A1895" s="150"/>
      <c r="B1895" s="157"/>
    </row>
    <row r="1896" spans="1:2">
      <c r="A1896" s="150"/>
      <c r="B1896" s="157"/>
    </row>
    <row r="1897" spans="1:2">
      <c r="A1897" s="150"/>
      <c r="B1897" s="157"/>
    </row>
    <row r="1898" spans="1:2">
      <c r="A1898" s="150"/>
      <c r="B1898" s="157"/>
    </row>
    <row r="1899" spans="1:2">
      <c r="A1899" s="150"/>
      <c r="B1899" s="157"/>
    </row>
    <row r="1900" spans="1:2">
      <c r="A1900" s="150"/>
      <c r="B1900" s="157"/>
    </row>
    <row r="1901" spans="1:2">
      <c r="A1901" s="150"/>
      <c r="B1901" s="157"/>
    </row>
    <row r="1902" spans="1:2">
      <c r="A1902" s="150"/>
      <c r="B1902" s="157"/>
    </row>
    <row r="1903" spans="1:2">
      <c r="A1903" s="150"/>
      <c r="B1903" s="157"/>
    </row>
    <row r="1904" spans="1:2">
      <c r="A1904" s="150"/>
      <c r="B1904" s="157"/>
    </row>
    <row r="1905" spans="1:2">
      <c r="A1905" s="150"/>
      <c r="B1905" s="157"/>
    </row>
    <row r="1906" spans="1:2">
      <c r="A1906" s="150"/>
      <c r="B1906" s="157"/>
    </row>
    <row r="1907" spans="1:2">
      <c r="A1907" s="150"/>
      <c r="B1907" s="157"/>
    </row>
    <row r="1908" spans="1:2">
      <c r="A1908" s="150"/>
      <c r="B1908" s="157"/>
    </row>
    <row r="1909" spans="1:2">
      <c r="A1909" s="150"/>
      <c r="B1909" s="157"/>
    </row>
    <row r="1910" spans="1:2">
      <c r="A1910" s="150"/>
      <c r="B1910" s="157"/>
    </row>
    <row r="1911" spans="1:2">
      <c r="A1911" s="150"/>
      <c r="B1911" s="157"/>
    </row>
    <row r="1912" spans="1:2">
      <c r="A1912" s="150"/>
      <c r="B1912" s="157"/>
    </row>
    <row r="1913" spans="1:2">
      <c r="A1913" s="150"/>
      <c r="B1913" s="157"/>
    </row>
    <row r="1914" spans="1:2">
      <c r="A1914" s="150"/>
      <c r="B1914" s="157"/>
    </row>
    <row r="1915" spans="1:2">
      <c r="A1915" s="150"/>
      <c r="B1915" s="157"/>
    </row>
    <row r="1916" spans="1:2">
      <c r="A1916" s="150"/>
      <c r="B1916" s="157"/>
    </row>
    <row r="1917" spans="1:2">
      <c r="A1917" s="150"/>
      <c r="B1917" s="157"/>
    </row>
    <row r="1918" spans="1:2">
      <c r="A1918" s="150"/>
      <c r="B1918" s="157"/>
    </row>
    <row r="1919" spans="1:2">
      <c r="A1919" s="150"/>
      <c r="B1919" s="157"/>
    </row>
    <row r="1920" spans="1:2">
      <c r="A1920" s="150"/>
      <c r="B1920" s="157"/>
    </row>
    <row r="1921" spans="1:2">
      <c r="A1921" s="150"/>
      <c r="B1921" s="157"/>
    </row>
    <row r="1922" spans="1:2">
      <c r="A1922" s="150"/>
      <c r="B1922" s="157"/>
    </row>
    <row r="1923" spans="1:2">
      <c r="A1923" s="150"/>
      <c r="B1923" s="157"/>
    </row>
    <row r="1924" spans="1:2">
      <c r="A1924" s="150"/>
      <c r="B1924" s="157"/>
    </row>
    <row r="1925" spans="1:2">
      <c r="A1925" s="150"/>
      <c r="B1925" s="157"/>
    </row>
    <row r="1926" spans="1:2">
      <c r="A1926" s="150"/>
      <c r="B1926" s="157"/>
    </row>
    <row r="1927" spans="1:2">
      <c r="A1927" s="150"/>
      <c r="B1927" s="157"/>
    </row>
    <row r="1928" spans="1:2">
      <c r="A1928" s="150"/>
      <c r="B1928" s="157"/>
    </row>
    <row r="1929" spans="1:2">
      <c r="A1929" s="150"/>
      <c r="B1929" s="157"/>
    </row>
    <row r="1930" spans="1:2">
      <c r="A1930" s="150"/>
      <c r="B1930" s="157"/>
    </row>
    <row r="1931" spans="1:2">
      <c r="A1931" s="150"/>
      <c r="B1931" s="157"/>
    </row>
    <row r="1932" spans="1:2">
      <c r="A1932" s="150"/>
      <c r="B1932" s="157"/>
    </row>
    <row r="1933" spans="1:2">
      <c r="A1933" s="150"/>
      <c r="B1933" s="157"/>
    </row>
    <row r="1934" spans="1:2">
      <c r="A1934" s="150"/>
      <c r="B1934" s="157"/>
    </row>
    <row r="1935" spans="1:2">
      <c r="A1935" s="150"/>
      <c r="B1935" s="157"/>
    </row>
    <row r="1936" spans="1:2">
      <c r="A1936" s="150"/>
      <c r="B1936" s="157"/>
    </row>
    <row r="1937" spans="1:2">
      <c r="A1937" s="150"/>
      <c r="B1937" s="157"/>
    </row>
    <row r="1938" spans="1:2">
      <c r="A1938" s="150"/>
      <c r="B1938" s="157"/>
    </row>
    <row r="1939" spans="1:2">
      <c r="A1939" s="150"/>
      <c r="B1939" s="157"/>
    </row>
    <row r="1940" spans="1:2">
      <c r="A1940" s="150"/>
      <c r="B1940" s="157"/>
    </row>
    <row r="1941" spans="1:2">
      <c r="A1941" s="150"/>
      <c r="B1941" s="157"/>
    </row>
    <row r="1942" spans="1:2">
      <c r="A1942" s="150"/>
      <c r="B1942" s="157"/>
    </row>
    <row r="1943" spans="1:2">
      <c r="A1943" s="150"/>
      <c r="B1943" s="157"/>
    </row>
    <row r="1944" spans="1:2">
      <c r="A1944" s="150"/>
      <c r="B1944" s="157"/>
    </row>
    <row r="1945" spans="1:2">
      <c r="A1945" s="150"/>
      <c r="B1945" s="157"/>
    </row>
    <row r="1946" spans="1:2">
      <c r="A1946" s="150"/>
      <c r="B1946" s="157"/>
    </row>
    <row r="1947" spans="1:2">
      <c r="A1947" s="150"/>
      <c r="B1947" s="157"/>
    </row>
    <row r="1948" spans="1:2">
      <c r="A1948" s="150"/>
      <c r="B1948" s="157"/>
    </row>
    <row r="1949" spans="1:2">
      <c r="A1949" s="150"/>
      <c r="B1949" s="157"/>
    </row>
    <row r="1950" spans="1:2">
      <c r="A1950" s="150"/>
      <c r="B1950" s="157"/>
    </row>
    <row r="1951" spans="1:2">
      <c r="A1951" s="150"/>
      <c r="B1951" s="157"/>
    </row>
    <row r="1952" spans="1:2">
      <c r="A1952" s="150"/>
      <c r="B1952" s="157"/>
    </row>
    <row r="1953" spans="1:2">
      <c r="A1953" s="150"/>
      <c r="B1953" s="157"/>
    </row>
    <row r="1954" spans="1:2">
      <c r="A1954" s="150"/>
      <c r="B1954" s="157"/>
    </row>
    <row r="1955" spans="1:2">
      <c r="A1955" s="150"/>
      <c r="B1955" s="157"/>
    </row>
    <row r="1956" spans="1:2">
      <c r="A1956" s="150"/>
      <c r="B1956" s="157"/>
    </row>
    <row r="1957" spans="1:2">
      <c r="A1957" s="150"/>
      <c r="B1957" s="157"/>
    </row>
    <row r="1958" spans="1:2">
      <c r="A1958" s="150"/>
      <c r="B1958" s="157"/>
    </row>
    <row r="1959" spans="1:2">
      <c r="A1959" s="150"/>
      <c r="B1959" s="157"/>
    </row>
    <row r="1960" spans="1:2">
      <c r="A1960" s="150"/>
      <c r="B1960" s="157"/>
    </row>
    <row r="1961" spans="1:2">
      <c r="A1961" s="150"/>
      <c r="B1961" s="157"/>
    </row>
    <row r="1962" spans="1:2">
      <c r="A1962" s="150"/>
      <c r="B1962" s="157"/>
    </row>
    <row r="1963" spans="1:2">
      <c r="A1963" s="150"/>
      <c r="B1963" s="157"/>
    </row>
    <row r="1964" spans="1:2">
      <c r="A1964" s="150"/>
      <c r="B1964" s="157"/>
    </row>
    <row r="1965" spans="1:2">
      <c r="A1965" s="150"/>
      <c r="B1965" s="157"/>
    </row>
    <row r="1966" spans="1:2">
      <c r="A1966" s="150"/>
      <c r="B1966" s="157"/>
    </row>
    <row r="1967" spans="1:2">
      <c r="A1967" s="150"/>
      <c r="B1967" s="157"/>
    </row>
    <row r="1968" spans="1:2">
      <c r="A1968" s="150"/>
      <c r="B1968" s="157"/>
    </row>
    <row r="1969" spans="1:2">
      <c r="A1969" s="150"/>
      <c r="B1969" s="157"/>
    </row>
    <row r="1970" spans="1:2">
      <c r="A1970" s="150"/>
      <c r="B1970" s="157"/>
    </row>
    <row r="1971" spans="1:2">
      <c r="A1971" s="150"/>
      <c r="B1971" s="157"/>
    </row>
    <row r="1972" spans="1:2">
      <c r="A1972" s="150"/>
      <c r="B1972" s="157"/>
    </row>
    <row r="1973" spans="1:2">
      <c r="A1973" s="150"/>
      <c r="B1973" s="157"/>
    </row>
    <row r="1974" spans="1:2">
      <c r="A1974" s="150"/>
      <c r="B1974" s="157"/>
    </row>
    <row r="1975" spans="1:2">
      <c r="A1975" s="150"/>
      <c r="B1975" s="157"/>
    </row>
    <row r="1976" spans="1:2">
      <c r="A1976" s="150"/>
      <c r="B1976" s="157"/>
    </row>
    <row r="1977" spans="1:2">
      <c r="A1977" s="150"/>
      <c r="B1977" s="157"/>
    </row>
    <row r="1978" spans="1:2">
      <c r="A1978" s="150"/>
      <c r="B1978" s="157"/>
    </row>
    <row r="1979" spans="1:2">
      <c r="A1979" s="150"/>
      <c r="B1979" s="157"/>
    </row>
    <row r="1980" spans="1:2">
      <c r="A1980" s="150"/>
      <c r="B1980" s="157"/>
    </row>
    <row r="1981" spans="1:2">
      <c r="A1981" s="150"/>
      <c r="B1981" s="157"/>
    </row>
    <row r="1982" spans="1:2">
      <c r="A1982" s="150"/>
      <c r="B1982" s="157"/>
    </row>
    <row r="1983" spans="1:2">
      <c r="A1983" s="150"/>
      <c r="B1983" s="157"/>
    </row>
    <row r="1984" spans="1:2">
      <c r="A1984" s="150"/>
      <c r="B1984" s="157"/>
    </row>
    <row r="1985" spans="1:2">
      <c r="A1985" s="150"/>
      <c r="B1985" s="157"/>
    </row>
    <row r="1986" spans="1:2">
      <c r="A1986" s="150"/>
      <c r="B1986" s="157"/>
    </row>
    <row r="1987" spans="1:2">
      <c r="A1987" s="150"/>
      <c r="B1987" s="157"/>
    </row>
    <row r="1988" spans="1:2">
      <c r="A1988" s="150"/>
      <c r="B1988" s="157"/>
    </row>
    <row r="1989" spans="1:2">
      <c r="A1989" s="150"/>
      <c r="B1989" s="157"/>
    </row>
    <row r="1990" spans="1:2">
      <c r="A1990" s="150"/>
      <c r="B1990" s="157"/>
    </row>
    <row r="1991" spans="1:2">
      <c r="A1991" s="150"/>
      <c r="B1991" s="157"/>
    </row>
    <row r="1992" spans="1:2">
      <c r="A1992" s="150"/>
      <c r="B1992" s="157"/>
    </row>
    <row r="1993" spans="1:2">
      <c r="A1993" s="150"/>
      <c r="B1993" s="157"/>
    </row>
    <row r="1994" spans="1:2">
      <c r="A1994" s="150"/>
      <c r="B1994" s="157"/>
    </row>
    <row r="1995" spans="1:2">
      <c r="A1995" s="150"/>
      <c r="B1995" s="157"/>
    </row>
    <row r="1996" spans="1:2">
      <c r="A1996" s="150"/>
      <c r="B1996" s="157"/>
    </row>
    <row r="1997" spans="1:2">
      <c r="A1997" s="150"/>
      <c r="B1997" s="157"/>
    </row>
    <row r="1998" spans="1:2">
      <c r="A1998" s="150"/>
      <c r="B1998" s="157"/>
    </row>
    <row r="1999" spans="1:2">
      <c r="A1999" s="150"/>
      <c r="B1999" s="157"/>
    </row>
    <row r="2000" spans="1:2">
      <c r="A2000" s="150"/>
      <c r="B2000" s="157"/>
    </row>
    <row r="2001" spans="1:2">
      <c r="A2001" s="150"/>
      <c r="B2001" s="157"/>
    </row>
    <row r="2002" spans="1:2">
      <c r="A2002" s="150"/>
      <c r="B2002" s="157"/>
    </row>
    <row r="2003" spans="1:2">
      <c r="A2003" s="150"/>
      <c r="B2003" s="157"/>
    </row>
    <row r="2004" spans="1:2">
      <c r="A2004" s="150"/>
      <c r="B2004" s="157"/>
    </row>
    <row r="2005" spans="1:2">
      <c r="A2005" s="150"/>
      <c r="B2005" s="157"/>
    </row>
    <row r="2006" spans="1:2">
      <c r="A2006" s="150"/>
      <c r="B2006" s="157"/>
    </row>
    <row r="2007" spans="1:2">
      <c r="A2007" s="150"/>
      <c r="B2007" s="157"/>
    </row>
    <row r="2008" spans="1:2">
      <c r="A2008" s="150"/>
      <c r="B2008" s="157"/>
    </row>
    <row r="2009" spans="1:2">
      <c r="A2009" s="150"/>
      <c r="B2009" s="157"/>
    </row>
    <row r="2010" spans="1:2">
      <c r="A2010" s="150"/>
      <c r="B2010" s="157"/>
    </row>
    <row r="2011" spans="1:2">
      <c r="A2011" s="150"/>
      <c r="B2011" s="157"/>
    </row>
    <row r="2012" spans="1:2">
      <c r="A2012" s="150"/>
      <c r="B2012" s="157"/>
    </row>
    <row r="2013" spans="1:2">
      <c r="A2013" s="150"/>
      <c r="B2013" s="157"/>
    </row>
    <row r="2014" spans="1:2">
      <c r="A2014" s="150"/>
      <c r="B2014" s="157"/>
    </row>
    <row r="2015" spans="1:2">
      <c r="A2015" s="150"/>
      <c r="B2015" s="157"/>
    </row>
    <row r="2016" spans="1:2">
      <c r="A2016" s="150"/>
      <c r="B2016" s="157"/>
    </row>
    <row r="2017" spans="1:2">
      <c r="A2017" s="150"/>
      <c r="B2017" s="157"/>
    </row>
    <row r="2018" spans="1:2">
      <c r="A2018" s="150"/>
      <c r="B2018" s="157"/>
    </row>
    <row r="2019" spans="1:2">
      <c r="A2019" s="150"/>
      <c r="B2019" s="157"/>
    </row>
    <row r="2020" spans="1:2">
      <c r="A2020" s="150"/>
      <c r="B2020" s="157"/>
    </row>
    <row r="2021" spans="1:2">
      <c r="A2021" s="150"/>
      <c r="B2021" s="157"/>
    </row>
    <row r="2022" spans="1:2">
      <c r="A2022" s="150"/>
      <c r="B2022" s="157"/>
    </row>
    <row r="2023" spans="1:2">
      <c r="A2023" s="150"/>
      <c r="B2023" s="157"/>
    </row>
    <row r="2024" spans="1:2">
      <c r="A2024" s="150"/>
      <c r="B2024" s="157"/>
    </row>
    <row r="2025" spans="1:2">
      <c r="A2025" s="150"/>
      <c r="B2025" s="157"/>
    </row>
    <row r="2026" spans="1:2">
      <c r="A2026" s="150"/>
      <c r="B2026" s="157"/>
    </row>
    <row r="2027" spans="1:2">
      <c r="A2027" s="150"/>
      <c r="B2027" s="157"/>
    </row>
    <row r="2028" spans="1:2">
      <c r="A2028" s="150"/>
      <c r="B2028" s="157"/>
    </row>
    <row r="2029" spans="1:2">
      <c r="A2029" s="150"/>
      <c r="B2029" s="157"/>
    </row>
    <row r="2030" spans="1:2">
      <c r="A2030" s="150"/>
      <c r="B2030" s="157"/>
    </row>
    <row r="2031" spans="1:2">
      <c r="A2031" s="150"/>
      <c r="B2031" s="157"/>
    </row>
    <row r="2032" spans="1:2">
      <c r="A2032" s="150"/>
      <c r="B2032" s="157"/>
    </row>
    <row r="2033" spans="1:2">
      <c r="A2033" s="150"/>
      <c r="B2033" s="157"/>
    </row>
    <row r="2034" spans="1:2">
      <c r="A2034" s="150"/>
      <c r="B2034" s="157"/>
    </row>
    <row r="2035" spans="1:2">
      <c r="A2035" s="150"/>
      <c r="B2035" s="157"/>
    </row>
    <row r="2036" spans="1:2">
      <c r="A2036" s="150"/>
      <c r="B2036" s="157"/>
    </row>
    <row r="2037" spans="1:2">
      <c r="A2037" s="150"/>
      <c r="B2037" s="157"/>
    </row>
    <row r="2038" spans="1:2">
      <c r="A2038" s="150"/>
      <c r="B2038" s="157"/>
    </row>
    <row r="2039" spans="1:2">
      <c r="A2039" s="150"/>
      <c r="B2039" s="157"/>
    </row>
    <row r="2040" spans="1:2">
      <c r="A2040" s="150"/>
      <c r="B2040" s="157"/>
    </row>
    <row r="2041" spans="1:2">
      <c r="A2041" s="150"/>
      <c r="B2041" s="157"/>
    </row>
    <row r="2042" spans="1:2">
      <c r="A2042" s="150"/>
      <c r="B2042" s="157"/>
    </row>
    <row r="2043" spans="1:2">
      <c r="A2043" s="150"/>
      <c r="B2043" s="157"/>
    </row>
    <row r="2044" spans="1:2">
      <c r="A2044" s="150"/>
      <c r="B2044" s="157"/>
    </row>
    <row r="2045" spans="1:2">
      <c r="A2045" s="150"/>
      <c r="B2045" s="157"/>
    </row>
    <row r="2046" spans="1:2">
      <c r="A2046" s="150"/>
      <c r="B2046" s="157"/>
    </row>
    <row r="2047" spans="1:2">
      <c r="A2047" s="150"/>
      <c r="B2047" s="157"/>
    </row>
    <row r="2048" spans="1:2">
      <c r="A2048" s="150"/>
      <c r="B2048" s="157"/>
    </row>
    <row r="2049" spans="1:2">
      <c r="A2049" s="150"/>
      <c r="B2049" s="157"/>
    </row>
    <row r="2050" spans="1:2">
      <c r="A2050" s="150"/>
      <c r="B2050" s="157"/>
    </row>
    <row r="2051" spans="1:2">
      <c r="A2051" s="150"/>
      <c r="B2051" s="157"/>
    </row>
    <row r="2052" spans="1:2">
      <c r="A2052" s="150"/>
      <c r="B2052" s="157"/>
    </row>
    <row r="2053" spans="1:2">
      <c r="A2053" s="150"/>
      <c r="B2053" s="157"/>
    </row>
    <row r="2054" spans="1:2">
      <c r="A2054" s="150"/>
      <c r="B2054" s="157"/>
    </row>
    <row r="2055" spans="1:2">
      <c r="A2055" s="150"/>
      <c r="B2055" s="157"/>
    </row>
    <row r="2056" spans="1:2">
      <c r="A2056" s="150"/>
      <c r="B2056" s="157"/>
    </row>
    <row r="2057" spans="1:2">
      <c r="A2057" s="150"/>
      <c r="B2057" s="157"/>
    </row>
    <row r="2058" spans="1:2">
      <c r="A2058" s="150"/>
      <c r="B2058" s="157"/>
    </row>
    <row r="2059" spans="1:2">
      <c r="A2059" s="150"/>
      <c r="B2059" s="157"/>
    </row>
    <row r="2060" spans="1:2">
      <c r="A2060" s="150"/>
      <c r="B2060" s="157"/>
    </row>
    <row r="2061" spans="1:2">
      <c r="A2061" s="150"/>
    </row>
    <row r="2062" spans="1:2">
      <c r="A2062" s="150"/>
    </row>
    <row r="2063" spans="1:2">
      <c r="A2063" s="150"/>
    </row>
    <row r="2064" spans="1:2">
      <c r="A2064" s="150"/>
    </row>
    <row r="2065" spans="1:1">
      <c r="A2065" s="150"/>
    </row>
    <row r="2066" spans="1:1">
      <c r="A2066" s="150"/>
    </row>
    <row r="2067" spans="1:1">
      <c r="A2067" s="150"/>
    </row>
    <row r="2068" spans="1:1">
      <c r="A2068" s="150"/>
    </row>
    <row r="2069" spans="1:1">
      <c r="A2069" s="150"/>
    </row>
    <row r="2070" spans="1:1">
      <c r="A2070" s="150"/>
    </row>
    <row r="2071" spans="1:1">
      <c r="A2071" s="150"/>
    </row>
    <row r="2072" spans="1:1">
      <c r="A2072" s="150"/>
    </row>
    <row r="2073" spans="1:1">
      <c r="A2073" s="150"/>
    </row>
    <row r="2074" spans="1:1">
      <c r="A2074" s="150"/>
    </row>
    <row r="2075" spans="1:1">
      <c r="A2075" s="150"/>
    </row>
    <row r="2076" spans="1:1">
      <c r="A2076" s="150"/>
    </row>
    <row r="2077" spans="1:1">
      <c r="A2077" s="150"/>
    </row>
    <row r="2078" spans="1:1">
      <c r="A2078" s="150"/>
    </row>
    <row r="2079" spans="1:1">
      <c r="A2079" s="150"/>
    </row>
    <row r="2080" spans="1:1">
      <c r="A2080" s="150"/>
    </row>
    <row r="2081" spans="1:1">
      <c r="A2081" s="150"/>
    </row>
    <row r="2082" spans="1:1">
      <c r="A2082" s="150"/>
    </row>
    <row r="2083" spans="1:1">
      <c r="A2083" s="150"/>
    </row>
    <row r="2084" spans="1:1">
      <c r="A2084" s="150"/>
    </row>
    <row r="2085" spans="1:1">
      <c r="A2085" s="150"/>
    </row>
    <row r="2086" spans="1:1">
      <c r="A2086" s="150"/>
    </row>
    <row r="2087" spans="1:1">
      <c r="A2087" s="150"/>
    </row>
    <row r="2088" spans="1:1">
      <c r="A2088" s="150"/>
    </row>
    <row r="2089" spans="1:1">
      <c r="A2089" s="150"/>
    </row>
    <row r="2090" spans="1:1">
      <c r="A2090" s="150"/>
    </row>
    <row r="2091" spans="1:1">
      <c r="A2091" s="150"/>
    </row>
    <row r="2092" spans="1:1">
      <c r="A2092" s="150"/>
    </row>
    <row r="2093" spans="1:1">
      <c r="A2093" s="150"/>
    </row>
    <row r="2094" spans="1:1">
      <c r="A2094" s="150"/>
    </row>
    <row r="2095" spans="1:1">
      <c r="A2095" s="150"/>
    </row>
    <row r="2096" spans="1:1">
      <c r="A2096" s="150"/>
    </row>
    <row r="2097" spans="1:1">
      <c r="A2097" s="150"/>
    </row>
    <row r="2098" spans="1:1">
      <c r="A2098" s="150"/>
    </row>
    <row r="2099" spans="1:1">
      <c r="A2099" s="150"/>
    </row>
    <row r="2100" spans="1:1">
      <c r="A2100" s="150"/>
    </row>
    <row r="2101" spans="1:1">
      <c r="A2101" s="150"/>
    </row>
    <row r="2102" spans="1:1">
      <c r="A2102" s="150"/>
    </row>
    <row r="2103" spans="1:1">
      <c r="A2103" s="150"/>
    </row>
    <row r="2104" spans="1:1">
      <c r="A2104" s="150"/>
    </row>
    <row r="2105" spans="1:1">
      <c r="A2105" s="150"/>
    </row>
    <row r="2106" spans="1:1">
      <c r="A2106" s="150"/>
    </row>
    <row r="2107" spans="1:1">
      <c r="A2107" s="150"/>
    </row>
    <row r="2108" spans="1:1">
      <c r="A2108" s="150"/>
    </row>
    <row r="2109" spans="1:1">
      <c r="A2109" s="150"/>
    </row>
    <row r="2110" spans="1:1">
      <c r="A2110" s="150"/>
    </row>
    <row r="2111" spans="1:1">
      <c r="A2111" s="150"/>
    </row>
    <row r="2112" spans="1:1">
      <c r="A2112" s="150"/>
    </row>
    <row r="2113" spans="1:1">
      <c r="A2113" s="150"/>
    </row>
    <row r="2114" spans="1:1">
      <c r="A2114" s="150"/>
    </row>
    <row r="2115" spans="1:1">
      <c r="A2115" s="150"/>
    </row>
    <row r="2116" spans="1:1">
      <c r="A2116" s="150"/>
    </row>
    <row r="2117" spans="1:1">
      <c r="A2117" s="150"/>
    </row>
    <row r="2118" spans="1:1">
      <c r="A2118" s="150"/>
    </row>
    <row r="2119" spans="1:1">
      <c r="A2119" s="150"/>
    </row>
    <row r="2120" spans="1:1">
      <c r="A2120" s="150"/>
    </row>
    <row r="2121" spans="1:1">
      <c r="A2121" s="150"/>
    </row>
    <row r="2122" spans="1:1">
      <c r="A2122" s="150"/>
    </row>
    <row r="2123" spans="1:1">
      <c r="A2123" s="150"/>
    </row>
    <row r="2124" spans="1:1">
      <c r="A2124" s="150"/>
    </row>
    <row r="2125" spans="1:1">
      <c r="A2125" s="150"/>
    </row>
    <row r="2126" spans="1:1">
      <c r="A2126" s="150"/>
    </row>
    <row r="2127" spans="1:1">
      <c r="A2127" s="150"/>
    </row>
    <row r="2128" spans="1:1">
      <c r="A2128" s="150"/>
    </row>
    <row r="2129" spans="1:1">
      <c r="A2129" s="150"/>
    </row>
    <row r="2130" spans="1:1">
      <c r="A2130" s="150"/>
    </row>
    <row r="2131" spans="1:1">
      <c r="A2131" s="150"/>
    </row>
    <row r="2132" spans="1:1">
      <c r="A2132" s="150"/>
    </row>
    <row r="2133" spans="1:1">
      <c r="A2133" s="150"/>
    </row>
    <row r="2134" spans="1:1">
      <c r="A2134" s="150"/>
    </row>
    <row r="2135" spans="1:1">
      <c r="A2135" s="150"/>
    </row>
    <row r="2136" spans="1:1">
      <c r="A2136" s="150"/>
    </row>
    <row r="2137" spans="1:1">
      <c r="A2137" s="150"/>
    </row>
    <row r="2138" spans="1:1">
      <c r="A2138" s="150"/>
    </row>
    <row r="2139" spans="1:1">
      <c r="A2139" s="150"/>
    </row>
    <row r="2140" spans="1:1">
      <c r="A2140" s="150"/>
    </row>
    <row r="2141" spans="1:1">
      <c r="A2141" s="150"/>
    </row>
    <row r="2142" spans="1:1">
      <c r="A2142" s="150"/>
    </row>
    <row r="2143" spans="1:1">
      <c r="A2143" s="150"/>
    </row>
    <row r="2144" spans="1:1">
      <c r="A2144" s="150"/>
    </row>
    <row r="2145" spans="1:1">
      <c r="A2145" s="150"/>
    </row>
    <row r="2146" spans="1:1">
      <c r="A2146" s="150"/>
    </row>
    <row r="2147" spans="1:1">
      <c r="A2147" s="150"/>
    </row>
    <row r="2148" spans="1:1">
      <c r="A2148" s="150"/>
    </row>
    <row r="2149" spans="1:1">
      <c r="A2149" s="150"/>
    </row>
    <row r="2150" spans="1:1">
      <c r="A2150" s="150"/>
    </row>
    <row r="2151" spans="1:1">
      <c r="A2151" s="150"/>
    </row>
    <row r="2152" spans="1:1">
      <c r="A2152" s="150"/>
    </row>
    <row r="2153" spans="1:1">
      <c r="A2153" s="150"/>
    </row>
    <row r="2154" spans="1:1">
      <c r="A2154" s="150"/>
    </row>
    <row r="2155" spans="1:1">
      <c r="A2155" s="150"/>
    </row>
    <row r="2156" spans="1:1">
      <c r="A2156" s="150"/>
    </row>
    <row r="2157" spans="1:1">
      <c r="A2157" s="150"/>
    </row>
    <row r="2158" spans="1:1">
      <c r="A2158" s="150"/>
    </row>
    <row r="2159" spans="1:1">
      <c r="A2159" s="150"/>
    </row>
    <row r="2160" spans="1:1">
      <c r="A2160" s="150"/>
    </row>
    <row r="2161" spans="1:1">
      <c r="A2161" s="150"/>
    </row>
    <row r="2162" spans="1:1">
      <c r="A2162" s="150"/>
    </row>
    <row r="2163" spans="1:1">
      <c r="A2163" s="150"/>
    </row>
    <row r="2164" spans="1:1">
      <c r="A2164" s="150"/>
    </row>
    <row r="2165" spans="1:1">
      <c r="A2165" s="150"/>
    </row>
    <row r="2166" spans="1:1">
      <c r="A2166" s="150"/>
    </row>
    <row r="2167" spans="1:1">
      <c r="A2167" s="150"/>
    </row>
    <row r="2168" spans="1:1">
      <c r="A2168" s="150"/>
    </row>
    <row r="2169" spans="1:1">
      <c r="A2169" s="150"/>
    </row>
    <row r="2170" spans="1:1">
      <c r="A2170" s="150"/>
    </row>
    <row r="2171" spans="1:1">
      <c r="A2171" s="150"/>
    </row>
    <row r="2172" spans="1:1">
      <c r="A2172" s="150"/>
    </row>
    <row r="2173" spans="1:1">
      <c r="A2173" s="150"/>
    </row>
    <row r="2174" spans="1:1">
      <c r="A2174" s="150"/>
    </row>
    <row r="2175" spans="1:1">
      <c r="A2175" s="150"/>
    </row>
    <row r="2176" spans="1:1">
      <c r="A2176" s="150"/>
    </row>
    <row r="2177" spans="1:1">
      <c r="A2177" s="150"/>
    </row>
    <row r="2178" spans="1:1">
      <c r="A2178" s="150"/>
    </row>
    <row r="2179" spans="1:1">
      <c r="A2179" s="150"/>
    </row>
    <row r="2180" spans="1:1">
      <c r="A2180" s="150"/>
    </row>
    <row r="2181" spans="1:1">
      <c r="A2181" s="150"/>
    </row>
    <row r="2182" spans="1:1">
      <c r="A2182" s="150"/>
    </row>
    <row r="2183" spans="1:1">
      <c r="A2183" s="150"/>
    </row>
    <row r="2184" spans="1:1">
      <c r="A2184" s="150"/>
    </row>
    <row r="2185" spans="1:1">
      <c r="A2185" s="150"/>
    </row>
    <row r="2186" spans="1:1">
      <c r="A2186" s="150"/>
    </row>
    <row r="2187" spans="1:1">
      <c r="A2187" s="150"/>
    </row>
    <row r="2188" spans="1:1">
      <c r="A2188" s="150"/>
    </row>
    <row r="2189" spans="1:1">
      <c r="A2189" s="150"/>
    </row>
    <row r="2190" spans="1:1">
      <c r="A2190" s="150"/>
    </row>
    <row r="2191" spans="1:1">
      <c r="A2191" s="150"/>
    </row>
    <row r="2192" spans="1:1">
      <c r="A2192" s="150"/>
    </row>
    <row r="2193" spans="1:1">
      <c r="A2193" s="150"/>
    </row>
    <row r="2194" spans="1:1">
      <c r="A2194" s="150"/>
    </row>
    <row r="2195" spans="1:1">
      <c r="A2195" s="150"/>
    </row>
    <row r="2196" spans="1:1">
      <c r="A2196" s="150"/>
    </row>
    <row r="2197" spans="1:1">
      <c r="A2197" s="150"/>
    </row>
    <row r="2198" spans="1:1">
      <c r="A2198" s="150"/>
    </row>
    <row r="2199" spans="1:1">
      <c r="A2199" s="150"/>
    </row>
    <row r="2200" spans="1:1">
      <c r="A2200" s="150"/>
    </row>
    <row r="2201" spans="1:1">
      <c r="A2201" s="150"/>
    </row>
    <row r="2202" spans="1:1">
      <c r="A2202" s="150"/>
    </row>
    <row r="2203" spans="1:1">
      <c r="A2203" s="150"/>
    </row>
    <row r="2204" spans="1:1">
      <c r="A2204" s="150"/>
    </row>
    <row r="2205" spans="1:1">
      <c r="A2205" s="150"/>
    </row>
    <row r="2206" spans="1:1">
      <c r="A2206" s="150"/>
    </row>
    <row r="2207" spans="1:1">
      <c r="A2207" s="150"/>
    </row>
    <row r="2208" spans="1:1">
      <c r="A2208" s="150"/>
    </row>
    <row r="2209" spans="1:1">
      <c r="A2209" s="150"/>
    </row>
    <row r="2210" spans="1:1">
      <c r="A2210" s="150"/>
    </row>
    <row r="2211" spans="1:1">
      <c r="A2211" s="150"/>
    </row>
    <row r="2212" spans="1:1">
      <c r="A2212" s="150"/>
    </row>
    <row r="2213" spans="1:1">
      <c r="A2213" s="150"/>
    </row>
    <row r="2214" spans="1:1">
      <c r="A2214" s="150"/>
    </row>
    <row r="2215" spans="1:1">
      <c r="A2215" s="150"/>
    </row>
    <row r="2216" spans="1:1">
      <c r="A2216" s="150"/>
    </row>
    <row r="2217" spans="1:1">
      <c r="A2217" s="150"/>
    </row>
    <row r="2218" spans="1:1">
      <c r="A2218" s="150"/>
    </row>
    <row r="2219" spans="1:1">
      <c r="A2219" s="150"/>
    </row>
    <row r="2220" spans="1:1">
      <c r="A2220" s="150"/>
    </row>
    <row r="2221" spans="1:1">
      <c r="A2221" s="150"/>
    </row>
    <row r="2222" spans="1:1">
      <c r="A2222" s="150"/>
    </row>
    <row r="2223" spans="1:1">
      <c r="A2223" s="150"/>
    </row>
    <row r="2224" spans="1:1">
      <c r="A2224" s="150"/>
    </row>
    <row r="2225" spans="1:1">
      <c r="A2225" s="150"/>
    </row>
    <row r="2226" spans="1:1">
      <c r="A2226" s="150"/>
    </row>
    <row r="2227" spans="1:1">
      <c r="A2227" s="150"/>
    </row>
    <row r="2228" spans="1:1">
      <c r="A2228" s="150"/>
    </row>
    <row r="2229" spans="1:1">
      <c r="A2229" s="150"/>
    </row>
    <row r="2230" spans="1:1">
      <c r="A2230" s="150"/>
    </row>
    <row r="2231" spans="1:1">
      <c r="A2231" s="150"/>
    </row>
    <row r="2232" spans="1:1">
      <c r="A2232" s="150"/>
    </row>
    <row r="2233" spans="1:1">
      <c r="A2233" s="150"/>
    </row>
    <row r="2234" spans="1:1">
      <c r="A2234" s="150"/>
    </row>
    <row r="2235" spans="1:1">
      <c r="A2235" s="150"/>
    </row>
    <row r="2236" spans="1:1">
      <c r="A2236" s="150"/>
    </row>
    <row r="2237" spans="1:1">
      <c r="A2237" s="150"/>
    </row>
    <row r="2238" spans="1:1">
      <c r="A2238" s="150"/>
    </row>
    <row r="2239" spans="1:1">
      <c r="A2239" s="150"/>
    </row>
    <row r="2240" spans="1:1">
      <c r="A2240" s="150"/>
    </row>
    <row r="2241" spans="1:1">
      <c r="A2241" s="150"/>
    </row>
    <row r="2242" spans="1:1">
      <c r="A2242" s="150"/>
    </row>
    <row r="2243" spans="1:1">
      <c r="A2243" s="150"/>
    </row>
    <row r="2244" spans="1:1">
      <c r="A2244" s="150"/>
    </row>
    <row r="2245" spans="1:1">
      <c r="A2245" s="150"/>
    </row>
    <row r="2246" spans="1:1">
      <c r="A2246" s="150"/>
    </row>
    <row r="2247" spans="1:1">
      <c r="A2247" s="150"/>
    </row>
    <row r="2248" spans="1:1">
      <c r="A2248" s="150"/>
    </row>
    <row r="2249" spans="1:1">
      <c r="A2249" s="150"/>
    </row>
    <row r="2250" spans="1:1">
      <c r="A2250" s="150"/>
    </row>
    <row r="2251" spans="1:1">
      <c r="A2251" s="150"/>
    </row>
    <row r="2252" spans="1:1">
      <c r="A2252" s="150"/>
    </row>
    <row r="2253" spans="1:1">
      <c r="A2253" s="150"/>
    </row>
    <row r="2254" spans="1:1">
      <c r="A2254" s="150"/>
    </row>
    <row r="2255" spans="1:1">
      <c r="A2255" s="150"/>
    </row>
    <row r="2256" spans="1:1">
      <c r="A2256" s="150"/>
    </row>
    <row r="2257" spans="1:1">
      <c r="A2257" s="150"/>
    </row>
    <row r="2258" spans="1:1">
      <c r="A2258" s="150"/>
    </row>
    <row r="2259" spans="1:1">
      <c r="A2259" s="150"/>
    </row>
    <row r="2260" spans="1:1">
      <c r="A2260" s="150"/>
    </row>
    <row r="2261" spans="1:1">
      <c r="A2261" s="150"/>
    </row>
    <row r="2262" spans="1:1">
      <c r="A2262" s="150"/>
    </row>
    <row r="2263" spans="1:1">
      <c r="A2263" s="150"/>
    </row>
    <row r="2264" spans="1:1">
      <c r="A2264" s="150"/>
    </row>
    <row r="2265" spans="1:1">
      <c r="A2265" s="150"/>
    </row>
    <row r="2266" spans="1:1">
      <c r="A2266" s="150"/>
    </row>
    <row r="2267" spans="1:1">
      <c r="A2267" s="150"/>
    </row>
    <row r="2268" spans="1:1">
      <c r="A2268" s="150"/>
    </row>
    <row r="2269" spans="1:1">
      <c r="A2269" s="150"/>
    </row>
    <row r="2270" spans="1:1">
      <c r="A2270" s="150"/>
    </row>
    <row r="2271" spans="1:1">
      <c r="A2271" s="150"/>
    </row>
    <row r="2272" spans="1:1">
      <c r="A2272" s="150"/>
    </row>
    <row r="2273" spans="1:1">
      <c r="A2273" s="150"/>
    </row>
    <row r="2274" spans="1:1">
      <c r="A2274" s="150"/>
    </row>
    <row r="2275" spans="1:1">
      <c r="A2275" s="150"/>
    </row>
    <row r="2276" spans="1:1">
      <c r="A2276" s="150"/>
    </row>
    <row r="2277" spans="1:1">
      <c r="A2277" s="150"/>
    </row>
    <row r="2278" spans="1:1">
      <c r="A2278" s="150"/>
    </row>
    <row r="2279" spans="1:1">
      <c r="A2279" s="150"/>
    </row>
    <row r="2280" spans="1:1">
      <c r="A2280" s="150"/>
    </row>
    <row r="2281" spans="1:1">
      <c r="A2281" s="150"/>
    </row>
    <row r="2282" spans="1:1">
      <c r="A2282" s="150"/>
    </row>
    <row r="2283" spans="1:1">
      <c r="A2283" s="150"/>
    </row>
    <row r="2284" spans="1:1">
      <c r="A2284" s="150"/>
    </row>
    <row r="2285" spans="1:1">
      <c r="A2285" s="150"/>
    </row>
    <row r="2286" spans="1:1">
      <c r="A2286" s="150"/>
    </row>
    <row r="2287" spans="1:1">
      <c r="A2287" s="150"/>
    </row>
    <row r="2288" spans="1:1">
      <c r="A2288" s="150"/>
    </row>
    <row r="2289" spans="1:1">
      <c r="A2289" s="150"/>
    </row>
    <row r="2290" spans="1:1">
      <c r="A2290" s="150"/>
    </row>
    <row r="2291" spans="1:1">
      <c r="A2291" s="150"/>
    </row>
    <row r="2292" spans="1:1">
      <c r="A2292" s="150"/>
    </row>
    <row r="2293" spans="1:1">
      <c r="A2293" s="150"/>
    </row>
    <row r="2294" spans="1:1">
      <c r="A2294" s="150"/>
    </row>
    <row r="2295" spans="1:1">
      <c r="A2295" s="150"/>
    </row>
    <row r="2296" spans="1:1">
      <c r="A2296" s="150"/>
    </row>
    <row r="2297" spans="1:1">
      <c r="A2297" s="150"/>
    </row>
    <row r="2298" spans="1:1">
      <c r="A2298" s="150"/>
    </row>
    <row r="2299" spans="1:1">
      <c r="A2299" s="150"/>
    </row>
    <row r="2300" spans="1:1">
      <c r="A2300" s="150"/>
    </row>
    <row r="2301" spans="1:1">
      <c r="A2301" s="150"/>
    </row>
    <row r="2302" spans="1:1">
      <c r="A2302" s="150"/>
    </row>
    <row r="2303" spans="1:1">
      <c r="A2303" s="150"/>
    </row>
    <row r="2304" spans="1:1">
      <c r="A2304" s="150"/>
    </row>
    <row r="2305" spans="1:1">
      <c r="A2305" s="150"/>
    </row>
    <row r="2306" spans="1:1">
      <c r="A2306" s="150"/>
    </row>
    <row r="2307" spans="1:1">
      <c r="A2307" s="150"/>
    </row>
    <row r="2308" spans="1:1">
      <c r="A2308" s="150"/>
    </row>
    <row r="2309" spans="1:1">
      <c r="A2309" s="150"/>
    </row>
    <row r="2310" spans="1:1">
      <c r="A2310" s="150"/>
    </row>
    <row r="2311" spans="1:1">
      <c r="A2311" s="150"/>
    </row>
    <row r="2312" spans="1:1">
      <c r="A2312" s="150"/>
    </row>
    <row r="2313" spans="1:1">
      <c r="A2313" s="150"/>
    </row>
    <row r="2314" spans="1:1">
      <c r="A2314" s="150"/>
    </row>
    <row r="2315" spans="1:1">
      <c r="A2315" s="150"/>
    </row>
    <row r="2316" spans="1:1">
      <c r="A2316" s="150"/>
    </row>
    <row r="2317" spans="1:1">
      <c r="A2317" s="150"/>
    </row>
    <row r="2318" spans="1:1">
      <c r="A2318" s="150"/>
    </row>
    <row r="2319" spans="1:1">
      <c r="A2319" s="150"/>
    </row>
    <row r="2320" spans="1:1">
      <c r="A2320" s="150"/>
    </row>
    <row r="2321" spans="1:1">
      <c r="A2321" s="150"/>
    </row>
    <row r="2322" spans="1:1">
      <c r="A2322" s="150"/>
    </row>
    <row r="2323" spans="1:1">
      <c r="A2323" s="150"/>
    </row>
    <row r="2324" spans="1:1">
      <c r="A2324" s="150"/>
    </row>
    <row r="2325" spans="1:1">
      <c r="A2325" s="150"/>
    </row>
    <row r="2326" spans="1:1">
      <c r="A2326" s="150"/>
    </row>
    <row r="2327" spans="1:1">
      <c r="A2327" s="150"/>
    </row>
    <row r="2328" spans="1:1">
      <c r="A2328" s="150"/>
    </row>
    <row r="2329" spans="1:1">
      <c r="A2329" s="150"/>
    </row>
    <row r="2330" spans="1:1">
      <c r="A2330" s="150"/>
    </row>
    <row r="2331" spans="1:1">
      <c r="A2331" s="150"/>
    </row>
    <row r="2332" spans="1:1">
      <c r="A2332" s="150"/>
    </row>
    <row r="2333" spans="1:1">
      <c r="A2333" s="150"/>
    </row>
    <row r="2334" spans="1:1">
      <c r="A2334" s="150"/>
    </row>
    <row r="2335" spans="1:1">
      <c r="A2335" s="150"/>
    </row>
    <row r="2336" spans="1:1">
      <c r="A2336" s="150"/>
    </row>
    <row r="2337" spans="1:1">
      <c r="A2337" s="150"/>
    </row>
    <row r="2338" spans="1:1">
      <c r="A2338" s="150"/>
    </row>
    <row r="2339" spans="1:1">
      <c r="A2339" s="150"/>
    </row>
    <row r="2340" spans="1:1">
      <c r="A2340" s="150"/>
    </row>
    <row r="2341" spans="1:1">
      <c r="A2341" s="150"/>
    </row>
    <row r="2342" spans="1:1">
      <c r="A2342" s="150"/>
    </row>
    <row r="2343" spans="1:1">
      <c r="A2343" s="150"/>
    </row>
    <row r="2344" spans="1:1">
      <c r="A2344" s="150"/>
    </row>
    <row r="2345" spans="1:1">
      <c r="A2345" s="150"/>
    </row>
    <row r="2346" spans="1:1">
      <c r="A2346" s="150"/>
    </row>
    <row r="2347" spans="1:1">
      <c r="A2347" s="150"/>
    </row>
    <row r="2348" spans="1:1">
      <c r="A2348" s="150"/>
    </row>
    <row r="2349" spans="1:1">
      <c r="A2349" s="150"/>
    </row>
    <row r="2350" spans="1:1">
      <c r="A2350" s="150"/>
    </row>
    <row r="2351" spans="1:1">
      <c r="A2351" s="150"/>
    </row>
    <row r="2352" spans="1:1">
      <c r="A2352" s="150"/>
    </row>
    <row r="2353" spans="1:1">
      <c r="A2353" s="150"/>
    </row>
    <row r="2354" spans="1:1">
      <c r="A2354" s="150"/>
    </row>
    <row r="2355" spans="1:1">
      <c r="A2355" s="150"/>
    </row>
    <row r="2356" spans="1:1">
      <c r="A2356" s="150"/>
    </row>
    <row r="2357" spans="1:1">
      <c r="A2357" s="150"/>
    </row>
    <row r="2358" spans="1:1">
      <c r="A2358" s="150"/>
    </row>
    <row r="2359" spans="1:1">
      <c r="A2359" s="150"/>
    </row>
    <row r="2360" spans="1:1">
      <c r="A2360" s="150"/>
    </row>
    <row r="2361" spans="1:1">
      <c r="A2361" s="150"/>
    </row>
    <row r="2362" spans="1:1">
      <c r="A2362" s="150"/>
    </row>
    <row r="2363" spans="1:1">
      <c r="A2363" s="150"/>
    </row>
    <row r="2364" spans="1:1">
      <c r="A2364" s="150"/>
    </row>
    <row r="2365" spans="1:1">
      <c r="A2365" s="150"/>
    </row>
    <row r="2366" spans="1:1">
      <c r="A2366" s="150"/>
    </row>
    <row r="2367" spans="1:1">
      <c r="A2367" s="150"/>
    </row>
    <row r="2368" spans="1:1">
      <c r="A2368" s="150"/>
    </row>
    <row r="2369" spans="1:1">
      <c r="A2369" s="150"/>
    </row>
    <row r="2370" spans="1:1">
      <c r="A2370" s="150"/>
    </row>
    <row r="2371" spans="1:1">
      <c r="A2371" s="150"/>
    </row>
    <row r="2372" spans="1:1">
      <c r="A2372" s="150"/>
    </row>
    <row r="2373" spans="1:1">
      <c r="A2373" s="150"/>
    </row>
    <row r="2374" spans="1:1">
      <c r="A2374" s="150"/>
    </row>
    <row r="2375" spans="1:1">
      <c r="A2375" s="150"/>
    </row>
    <row r="2376" spans="1:1">
      <c r="A2376" s="150"/>
    </row>
    <row r="2377" spans="1:1">
      <c r="A2377" s="150"/>
    </row>
    <row r="2378" spans="1:1">
      <c r="A2378" s="150"/>
    </row>
    <row r="2379" spans="1:1">
      <c r="A2379" s="150"/>
    </row>
    <row r="2380" spans="1:1">
      <c r="A2380" s="150"/>
    </row>
    <row r="2381" spans="1:1">
      <c r="A2381" s="150"/>
    </row>
    <row r="2382" spans="1:1">
      <c r="A2382" s="150"/>
    </row>
    <row r="2383" spans="1:1">
      <c r="A2383" s="150"/>
    </row>
    <row r="2384" spans="1:1">
      <c r="A2384" s="150"/>
    </row>
    <row r="2385" spans="1:1">
      <c r="A2385" s="150"/>
    </row>
    <row r="2386" spans="1:1">
      <c r="A2386" s="150"/>
    </row>
    <row r="2387" spans="1:1">
      <c r="A2387" s="150"/>
    </row>
    <row r="2388" spans="1:1">
      <c r="A2388" s="150"/>
    </row>
    <row r="2389" spans="1:1">
      <c r="A2389" s="150"/>
    </row>
    <row r="2390" spans="1:1">
      <c r="A2390" s="150"/>
    </row>
    <row r="2391" spans="1:1">
      <c r="A2391" s="150"/>
    </row>
    <row r="2392" spans="1:1">
      <c r="A2392" s="150"/>
    </row>
    <row r="2393" spans="1:1">
      <c r="A2393" s="150"/>
    </row>
    <row r="2394" spans="1:1">
      <c r="A2394" s="150"/>
    </row>
    <row r="2395" spans="1:1">
      <c r="A2395" s="150"/>
    </row>
    <row r="2396" spans="1:1">
      <c r="A2396" s="150"/>
    </row>
    <row r="2397" spans="1:1">
      <c r="A2397" s="150"/>
    </row>
    <row r="2398" spans="1:1">
      <c r="A2398" s="150"/>
    </row>
    <row r="2399" spans="1:1">
      <c r="A2399" s="150"/>
    </row>
    <row r="2400" spans="1:1">
      <c r="A2400" s="150"/>
    </row>
    <row r="2401" spans="1:1">
      <c r="A2401" s="150"/>
    </row>
    <row r="2402" spans="1:1">
      <c r="A2402" s="150"/>
    </row>
    <row r="2403" spans="1:1">
      <c r="A2403" s="150"/>
    </row>
    <row r="2404" spans="1:1">
      <c r="A2404" s="150"/>
    </row>
    <row r="2405" spans="1:1">
      <c r="A2405" s="150"/>
    </row>
    <row r="2406" spans="1:1">
      <c r="A2406" s="150"/>
    </row>
    <row r="2407" spans="1:1">
      <c r="A2407" s="150"/>
    </row>
    <row r="2408" spans="1:1">
      <c r="A2408" s="150"/>
    </row>
    <row r="2409" spans="1:1">
      <c r="A2409" s="150"/>
    </row>
    <row r="2410" spans="1:1">
      <c r="A2410" s="150"/>
    </row>
    <row r="2411" spans="1:1">
      <c r="A2411" s="150"/>
    </row>
    <row r="2412" spans="1:1">
      <c r="A2412" s="150"/>
    </row>
    <row r="2413" spans="1:1">
      <c r="A2413" s="150"/>
    </row>
    <row r="2414" spans="1:1">
      <c r="A2414" s="150"/>
    </row>
    <row r="2415" spans="1:1">
      <c r="A2415" s="150"/>
    </row>
    <row r="2416" spans="1:1">
      <c r="A2416" s="150"/>
    </row>
    <row r="2417" spans="1:1">
      <c r="A2417" s="150"/>
    </row>
    <row r="2418" spans="1:1">
      <c r="A2418" s="150"/>
    </row>
    <row r="2419" spans="1:1">
      <c r="A2419" s="150"/>
    </row>
    <row r="2420" spans="1:1">
      <c r="A2420" s="150"/>
    </row>
    <row r="2421" spans="1:1">
      <c r="A2421" s="150"/>
    </row>
    <row r="2422" spans="1:1">
      <c r="A2422" s="150"/>
    </row>
    <row r="2423" spans="1:1">
      <c r="A2423" s="150"/>
    </row>
    <row r="2424" spans="1:1">
      <c r="A2424" s="150"/>
    </row>
    <row r="2425" spans="1:1">
      <c r="A2425" s="150"/>
    </row>
    <row r="2426" spans="1:1">
      <c r="A2426" s="150"/>
    </row>
  </sheetData>
  <mergeCells count="2">
    <mergeCell ref="B6:F6"/>
    <mergeCell ref="B305:D305"/>
  </mergeCells>
  <printOptions horizontalCentered="1"/>
  <pageMargins left="0.5089285714285714" right="0.11811023622047245" top="0.98425196850393704" bottom="0.86614173228346458" header="0.51181102362204722" footer="0.47244094488188981"/>
  <pageSetup paperSize="9" scale="90" orientation="portrait" r:id="rId1"/>
  <headerFooter alignWithMargins="0"/>
  <rowBreaks count="35" manualBreakCount="35">
    <brk id="21" max="5" man="1"/>
    <brk id="28" max="5" man="1"/>
    <brk id="36" max="5" man="1"/>
    <brk id="44" max="5" man="1"/>
    <brk id="52" max="5" man="1"/>
    <brk id="60" max="5" man="1"/>
    <brk id="65" max="5" man="1"/>
    <brk id="74" max="5" man="1"/>
    <brk id="81" max="5" man="1"/>
    <brk id="88" max="5" man="1"/>
    <brk id="93" max="5" man="1"/>
    <brk id="102" max="5" man="1"/>
    <brk id="109" max="5" man="1"/>
    <brk id="117" max="5" man="1"/>
    <brk id="125" max="5" man="1"/>
    <brk id="129" max="5" man="1"/>
    <brk id="133" max="5" man="1"/>
    <brk id="143" max="5" man="1"/>
    <brk id="152" max="5" man="1"/>
    <brk id="158" max="5" man="1"/>
    <brk id="167" max="5" man="1"/>
    <brk id="183" max="5" man="1"/>
    <brk id="194" max="5" man="1"/>
    <brk id="203" max="5" man="1"/>
    <brk id="210" max="5" man="1"/>
    <brk id="218" max="5" man="1"/>
    <brk id="228" max="5" man="1"/>
    <brk id="237" max="5" man="1"/>
    <brk id="248" max="5" man="1"/>
    <brk id="258" max="5" man="1"/>
    <brk id="267" max="5" man="1"/>
    <brk id="276" max="5" man="1"/>
    <brk id="285" max="5" man="1"/>
    <brk id="294" max="5" man="1"/>
    <brk id="299"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615E9-48C2-45AB-9EE9-2A74601F1B89}">
  <sheetPr>
    <tabColor rgb="FFFF0000"/>
  </sheetPr>
  <dimension ref="A1:I82"/>
  <sheetViews>
    <sheetView view="pageBreakPreview" topLeftCell="A22" zoomScale="80" zoomScaleNormal="85" zoomScaleSheetLayoutView="80" workbookViewId="0">
      <selection activeCell="A30" sqref="A30"/>
    </sheetView>
  </sheetViews>
  <sheetFormatPr defaultRowHeight="12.75"/>
  <cols>
    <col min="1" max="1" width="6.5703125" style="605" customWidth="1"/>
    <col min="2" max="2" width="57.140625" style="656" customWidth="1"/>
    <col min="3" max="3" width="6.5703125" style="631" customWidth="1"/>
    <col min="4" max="4" width="9.140625" style="602"/>
    <col min="5" max="5" width="10.85546875" style="602" bestFit="1" customWidth="1"/>
    <col min="6" max="6" width="13.140625" style="605" bestFit="1" customWidth="1"/>
    <col min="7" max="16384" width="9.140625" style="602"/>
  </cols>
  <sheetData>
    <row r="1" spans="1:8" ht="14.25" customHeight="1">
      <c r="A1" s="729"/>
      <c r="B1" s="729"/>
      <c r="C1" s="729"/>
      <c r="D1" s="729"/>
      <c r="E1" s="729"/>
      <c r="F1" s="729"/>
    </row>
    <row r="2" spans="1:8" ht="14.25" customHeight="1">
      <c r="A2" s="729"/>
      <c r="B2" s="729"/>
      <c r="C2" s="729"/>
      <c r="D2" s="729"/>
      <c r="E2" s="729"/>
      <c r="F2" s="729"/>
    </row>
    <row r="3" spans="1:8" ht="14.25" customHeight="1">
      <c r="A3" s="729"/>
      <c r="B3" s="729"/>
      <c r="C3" s="729"/>
      <c r="D3" s="729"/>
      <c r="E3" s="729"/>
      <c r="F3" s="729"/>
    </row>
    <row r="4" spans="1:8" ht="14.25" customHeight="1">
      <c r="A4" s="729"/>
      <c r="B4" s="729"/>
      <c r="C4" s="729"/>
      <c r="D4" s="729"/>
      <c r="E4" s="729"/>
      <c r="F4" s="729"/>
    </row>
    <row r="5" spans="1:8" ht="14.25" customHeight="1">
      <c r="A5" s="730"/>
      <c r="B5" s="730"/>
      <c r="C5" s="730"/>
      <c r="D5" s="730"/>
      <c r="E5" s="730"/>
      <c r="F5" s="730"/>
    </row>
    <row r="6" spans="1:8" ht="14.25" customHeight="1">
      <c r="A6" s="603"/>
      <c r="B6" s="604"/>
      <c r="C6" s="603"/>
    </row>
    <row r="7" spans="1:8" s="607" customFormat="1" ht="15">
      <c r="A7" s="606"/>
      <c r="B7" s="732" t="s">
        <v>1086</v>
      </c>
      <c r="C7" s="733"/>
      <c r="D7" s="606"/>
      <c r="E7" s="731"/>
      <c r="F7" s="731"/>
    </row>
    <row r="8" spans="1:8" s="609" customFormat="1" ht="14.25" customHeight="1">
      <c r="A8" s="608"/>
      <c r="B8" s="606"/>
      <c r="C8" s="608"/>
      <c r="D8" s="608"/>
      <c r="E8" s="608"/>
      <c r="F8" s="608"/>
    </row>
    <row r="9" spans="1:8" s="614" customFormat="1" ht="14.25" customHeight="1">
      <c r="A9" s="732" t="s">
        <v>18</v>
      </c>
      <c r="B9" s="733"/>
      <c r="C9" s="610"/>
      <c r="D9" s="611"/>
      <c r="E9" s="612"/>
      <c r="F9" s="612"/>
      <c r="G9" s="613"/>
      <c r="H9" s="613"/>
    </row>
    <row r="10" spans="1:8" s="614" customFormat="1" ht="14.25" customHeight="1">
      <c r="A10" s="615"/>
      <c r="B10" s="616"/>
      <c r="C10" s="610"/>
      <c r="D10" s="611"/>
      <c r="E10" s="612"/>
      <c r="F10" s="612"/>
      <c r="G10" s="613"/>
      <c r="H10" s="613"/>
    </row>
    <row r="11" spans="1:8" s="614" customFormat="1" ht="34.5" customHeight="1">
      <c r="A11" s="617" t="s">
        <v>4</v>
      </c>
      <c r="B11" s="725" t="s">
        <v>23</v>
      </c>
      <c r="C11" s="725"/>
      <c r="D11" s="725"/>
      <c r="E11" s="725"/>
      <c r="F11" s="618"/>
      <c r="G11" s="618"/>
      <c r="H11" s="618"/>
    </row>
    <row r="12" spans="1:8" s="614" customFormat="1" ht="14.25" customHeight="1">
      <c r="A12" s="619"/>
      <c r="B12" s="619"/>
      <c r="C12" s="620"/>
      <c r="D12" s="620"/>
      <c r="E12" s="621"/>
      <c r="F12" s="622"/>
      <c r="G12" s="623"/>
      <c r="H12" s="623"/>
    </row>
    <row r="13" spans="1:8" s="614" customFormat="1" ht="175.5" customHeight="1">
      <c r="A13" s="617" t="s">
        <v>5</v>
      </c>
      <c r="B13" s="725" t="s">
        <v>24</v>
      </c>
      <c r="C13" s="725"/>
      <c r="D13" s="725"/>
      <c r="E13" s="725"/>
      <c r="F13" s="618"/>
      <c r="G13" s="618"/>
      <c r="H13" s="618"/>
    </row>
    <row r="14" spans="1:8" s="614" customFormat="1" ht="14.25">
      <c r="A14" s="619"/>
      <c r="B14" s="624"/>
      <c r="C14" s="624"/>
      <c r="D14" s="624"/>
      <c r="E14" s="624"/>
      <c r="F14" s="618"/>
      <c r="G14" s="618"/>
      <c r="H14" s="618"/>
    </row>
    <row r="15" spans="1:8" s="614" customFormat="1" ht="207.75" customHeight="1">
      <c r="A15" s="617" t="s">
        <v>6</v>
      </c>
      <c r="B15" s="725" t="s">
        <v>25</v>
      </c>
      <c r="C15" s="725"/>
      <c r="D15" s="725"/>
      <c r="E15" s="725"/>
      <c r="F15" s="618"/>
      <c r="G15" s="618"/>
      <c r="H15" s="618"/>
    </row>
    <row r="16" spans="1:8" s="614" customFormat="1" ht="14.25">
      <c r="A16" s="619"/>
      <c r="B16" s="624"/>
      <c r="C16" s="624"/>
      <c r="D16" s="624"/>
      <c r="E16" s="624"/>
      <c r="F16" s="618"/>
      <c r="G16" s="618"/>
      <c r="H16" s="618"/>
    </row>
    <row r="17" spans="1:8" s="614" customFormat="1" ht="48.75" customHeight="1">
      <c r="A17" s="617" t="s">
        <v>8</v>
      </c>
      <c r="B17" s="725" t="s">
        <v>19</v>
      </c>
      <c r="C17" s="725"/>
      <c r="D17" s="725"/>
      <c r="E17" s="725"/>
      <c r="F17" s="618"/>
      <c r="G17" s="618"/>
      <c r="H17" s="618"/>
    </row>
    <row r="18" spans="1:8" s="614" customFormat="1" ht="14.25">
      <c r="A18" s="619"/>
      <c r="B18" s="624"/>
      <c r="C18" s="624"/>
      <c r="D18" s="624"/>
      <c r="E18" s="624"/>
      <c r="F18" s="618"/>
      <c r="G18" s="618"/>
      <c r="H18" s="618"/>
    </row>
    <row r="19" spans="1:8" s="614" customFormat="1" ht="118.5" customHeight="1">
      <c r="A19" s="617" t="s">
        <v>10</v>
      </c>
      <c r="B19" s="725" t="s">
        <v>38</v>
      </c>
      <c r="C19" s="725"/>
      <c r="D19" s="725"/>
      <c r="E19" s="725"/>
      <c r="F19" s="618"/>
      <c r="G19" s="618"/>
      <c r="H19" s="618"/>
    </row>
    <row r="20" spans="1:8" s="614" customFormat="1" ht="14.25">
      <c r="A20" s="619"/>
      <c r="B20" s="624"/>
      <c r="C20" s="624"/>
      <c r="D20" s="624"/>
      <c r="E20" s="624"/>
      <c r="F20" s="618"/>
      <c r="G20" s="618"/>
      <c r="H20" s="618"/>
    </row>
    <row r="21" spans="1:8" s="614" customFormat="1" ht="18" customHeight="1">
      <c r="A21" s="617" t="s">
        <v>13</v>
      </c>
      <c r="B21" s="725" t="s">
        <v>20</v>
      </c>
      <c r="C21" s="725"/>
      <c r="D21" s="725"/>
      <c r="E21" s="725"/>
      <c r="F21" s="622"/>
      <c r="G21" s="623"/>
      <c r="H21" s="623"/>
    </row>
    <row r="22" spans="1:8" s="614" customFormat="1" ht="14.25">
      <c r="A22" s="619"/>
      <c r="B22" s="624"/>
      <c r="C22" s="620"/>
      <c r="D22" s="620"/>
      <c r="E22" s="621"/>
      <c r="F22" s="622"/>
      <c r="G22" s="623"/>
      <c r="H22" s="623"/>
    </row>
    <row r="23" spans="1:8" s="614" customFormat="1" ht="31.5" customHeight="1">
      <c r="A23" s="617" t="s">
        <v>14</v>
      </c>
      <c r="B23" s="725" t="s">
        <v>21</v>
      </c>
      <c r="C23" s="725"/>
      <c r="D23" s="725"/>
      <c r="E23" s="725"/>
      <c r="F23" s="618"/>
      <c r="G23" s="618"/>
      <c r="H23" s="618"/>
    </row>
    <row r="24" spans="1:8" s="614" customFormat="1" ht="14.25">
      <c r="A24" s="619"/>
      <c r="B24" s="624"/>
      <c r="C24" s="624"/>
      <c r="D24" s="624"/>
      <c r="E24" s="624"/>
      <c r="F24" s="618"/>
      <c r="G24" s="618"/>
      <c r="H24" s="618"/>
    </row>
    <row r="25" spans="1:8" s="614" customFormat="1" ht="46.5" customHeight="1">
      <c r="A25" s="617" t="s">
        <v>15</v>
      </c>
      <c r="B25" s="725" t="s">
        <v>22</v>
      </c>
      <c r="C25" s="725"/>
      <c r="D25" s="725"/>
      <c r="E25" s="725"/>
      <c r="F25" s="618"/>
      <c r="G25" s="618"/>
      <c r="H25" s="618"/>
    </row>
    <row r="26" spans="1:8" s="614" customFormat="1" ht="14.25">
      <c r="A26" s="619"/>
      <c r="B26" s="624"/>
      <c r="C26" s="624"/>
      <c r="D26" s="624"/>
      <c r="E26" s="624"/>
      <c r="F26" s="618"/>
      <c r="G26" s="618"/>
      <c r="H26" s="618"/>
    </row>
    <row r="27" spans="1:8" s="614" customFormat="1" ht="14.25">
      <c r="A27" s="619"/>
      <c r="B27" s="624"/>
      <c r="C27" s="624"/>
      <c r="D27" s="624"/>
      <c r="E27" s="624"/>
      <c r="F27" s="618"/>
      <c r="G27" s="618"/>
      <c r="H27" s="618"/>
    </row>
    <row r="28" spans="1:8" s="614" customFormat="1" ht="377.25" customHeight="1">
      <c r="A28" s="617" t="s">
        <v>16</v>
      </c>
      <c r="B28" s="725" t="s">
        <v>1191</v>
      </c>
      <c r="C28" s="725"/>
      <c r="D28" s="725"/>
      <c r="E28" s="725"/>
      <c r="F28" s="618"/>
      <c r="G28" s="618"/>
      <c r="H28" s="618"/>
    </row>
    <row r="29" spans="1:8" s="614" customFormat="1" ht="14.25">
      <c r="A29" s="625"/>
      <c r="B29" s="618"/>
      <c r="C29" s="618"/>
      <c r="D29" s="618"/>
      <c r="E29" s="618"/>
      <c r="F29" s="618"/>
      <c r="G29" s="618"/>
      <c r="H29" s="618"/>
    </row>
    <row r="30" spans="1:8" s="614" customFormat="1" ht="60.75" customHeight="1">
      <c r="A30" s="617"/>
      <c r="B30" s="725"/>
      <c r="C30" s="725"/>
      <c r="D30" s="725"/>
      <c r="E30" s="725"/>
      <c r="F30" s="618"/>
      <c r="G30" s="618"/>
      <c r="H30" s="618"/>
    </row>
    <row r="31" spans="1:8" s="614" customFormat="1" ht="14.25">
      <c r="A31" s="626"/>
      <c r="B31" s="618"/>
      <c r="C31" s="618"/>
      <c r="D31" s="618"/>
      <c r="E31" s="618"/>
      <c r="F31" s="618"/>
      <c r="G31" s="618"/>
      <c r="H31" s="618"/>
    </row>
    <row r="32" spans="1:8" s="614" customFormat="1">
      <c r="A32" s="626"/>
      <c r="B32" s="627"/>
      <c r="C32" s="608"/>
      <c r="D32" s="628"/>
      <c r="E32" s="628"/>
      <c r="F32" s="629"/>
    </row>
    <row r="33" spans="1:9">
      <c r="B33" s="630"/>
    </row>
    <row r="34" spans="1:9">
      <c r="B34" s="632"/>
      <c r="C34" s="633"/>
      <c r="D34" s="614"/>
      <c r="E34" s="614"/>
      <c r="F34" s="634"/>
    </row>
    <row r="35" spans="1:9">
      <c r="B35" s="632"/>
      <c r="C35" s="633"/>
      <c r="D35" s="614"/>
      <c r="E35" s="614"/>
      <c r="F35" s="634"/>
    </row>
    <row r="36" spans="1:9">
      <c r="B36" s="635"/>
      <c r="C36" s="636"/>
      <c r="D36" s="637"/>
      <c r="E36" s="637"/>
      <c r="F36" s="638"/>
    </row>
    <row r="37" spans="1:9">
      <c r="B37" s="635"/>
      <c r="C37" s="633"/>
      <c r="D37" s="637"/>
      <c r="E37" s="637"/>
      <c r="F37" s="634"/>
    </row>
    <row r="38" spans="1:9">
      <c r="B38" s="630"/>
    </row>
    <row r="39" spans="1:9" s="614" customFormat="1">
      <c r="A39" s="626"/>
      <c r="B39" s="627"/>
      <c r="C39" s="608"/>
      <c r="D39" s="628"/>
      <c r="E39" s="628"/>
      <c r="F39" s="629"/>
    </row>
    <row r="40" spans="1:9" s="614" customFormat="1">
      <c r="A40" s="626"/>
      <c r="B40" s="627"/>
      <c r="C40" s="608"/>
      <c r="D40" s="628"/>
      <c r="E40" s="628"/>
      <c r="F40" s="629"/>
    </row>
    <row r="41" spans="1:9" s="614" customFormat="1">
      <c r="A41" s="626"/>
      <c r="B41" s="627"/>
      <c r="C41" s="608"/>
      <c r="D41" s="628"/>
      <c r="E41" s="628"/>
      <c r="F41" s="629"/>
    </row>
    <row r="42" spans="1:9" s="614" customFormat="1">
      <c r="A42" s="626"/>
      <c r="B42" s="627"/>
      <c r="C42" s="608"/>
      <c r="D42" s="628"/>
      <c r="E42" s="628"/>
      <c r="F42" s="629"/>
    </row>
    <row r="43" spans="1:9" s="614" customFormat="1">
      <c r="A43" s="634"/>
      <c r="B43" s="627"/>
      <c r="C43" s="608"/>
      <c r="D43" s="628"/>
      <c r="E43" s="629"/>
      <c r="F43" s="629"/>
    </row>
    <row r="44" spans="1:9" s="614" customFormat="1">
      <c r="A44" s="626"/>
      <c r="B44" s="627"/>
      <c r="C44" s="608"/>
      <c r="D44" s="628"/>
      <c r="E44" s="629"/>
      <c r="F44" s="629"/>
    </row>
    <row r="45" spans="1:9" s="614" customFormat="1">
      <c r="A45" s="626"/>
      <c r="B45" s="627"/>
      <c r="C45" s="608"/>
      <c r="D45" s="628"/>
      <c r="E45" s="628"/>
      <c r="F45" s="629"/>
    </row>
    <row r="46" spans="1:9" s="641" customFormat="1" ht="14.85" customHeight="1">
      <c r="A46" s="639"/>
      <c r="B46" s="640"/>
      <c r="C46" s="608"/>
      <c r="D46" s="628"/>
      <c r="E46" s="629"/>
      <c r="F46" s="629"/>
    </row>
    <row r="47" spans="1:9" s="608" customFormat="1">
      <c r="A47" s="626"/>
      <c r="B47" s="627"/>
      <c r="C47" s="642"/>
      <c r="D47" s="643"/>
      <c r="E47" s="644"/>
      <c r="F47" s="645"/>
      <c r="I47" s="646"/>
    </row>
    <row r="48" spans="1:9" s="614" customFormat="1">
      <c r="A48" s="626"/>
      <c r="B48" s="627"/>
      <c r="C48" s="608"/>
      <c r="D48" s="628"/>
      <c r="E48" s="628"/>
      <c r="F48" s="629"/>
    </row>
    <row r="49" spans="1:9" s="608" customFormat="1" ht="14.25" customHeight="1">
      <c r="A49" s="647"/>
      <c r="B49" s="648"/>
      <c r="C49" s="642"/>
      <c r="D49" s="643"/>
      <c r="E49" s="644"/>
      <c r="F49" s="645"/>
      <c r="I49" s="646"/>
    </row>
    <row r="50" spans="1:9" s="614" customFormat="1">
      <c r="A50" s="626"/>
      <c r="B50" s="627"/>
      <c r="C50" s="608"/>
      <c r="D50" s="628"/>
      <c r="E50" s="649"/>
      <c r="F50" s="649"/>
    </row>
    <row r="51" spans="1:9" s="614" customFormat="1">
      <c r="A51" s="626"/>
      <c r="B51" s="627"/>
      <c r="C51" s="608"/>
      <c r="D51" s="628"/>
      <c r="E51" s="628"/>
      <c r="F51" s="629"/>
    </row>
    <row r="52" spans="1:9" s="614" customFormat="1">
      <c r="A52" s="634"/>
      <c r="B52" s="650"/>
      <c r="C52" s="633"/>
      <c r="F52" s="634"/>
    </row>
    <row r="53" spans="1:9" s="614" customFormat="1">
      <c r="A53" s="626"/>
      <c r="B53" s="627"/>
      <c r="C53" s="608"/>
      <c r="D53" s="628"/>
      <c r="E53" s="629"/>
      <c r="F53" s="629"/>
    </row>
    <row r="54" spans="1:9" s="614" customFormat="1">
      <c r="A54" s="626"/>
      <c r="B54" s="627"/>
      <c r="C54" s="608"/>
      <c r="D54" s="628"/>
      <c r="E54" s="628"/>
      <c r="F54" s="629"/>
    </row>
    <row r="55" spans="1:9" s="614" customFormat="1">
      <c r="A55" s="634"/>
      <c r="B55" s="650"/>
      <c r="C55" s="633"/>
      <c r="F55" s="634"/>
    </row>
    <row r="56" spans="1:9" s="614" customFormat="1">
      <c r="A56" s="626"/>
      <c r="B56" s="627"/>
      <c r="C56" s="608"/>
      <c r="D56" s="628"/>
      <c r="E56" s="629"/>
      <c r="F56" s="629"/>
    </row>
    <row r="57" spans="1:9" s="614" customFormat="1">
      <c r="A57" s="626"/>
      <c r="B57" s="627"/>
      <c r="C57" s="608"/>
      <c r="D57" s="628"/>
      <c r="E57" s="628"/>
      <c r="F57" s="629"/>
    </row>
    <row r="58" spans="1:9" s="614" customFormat="1">
      <c r="A58" s="634"/>
      <c r="B58" s="650"/>
      <c r="C58" s="633"/>
      <c r="F58" s="634"/>
    </row>
    <row r="59" spans="1:9" s="614" customFormat="1">
      <c r="A59" s="626"/>
      <c r="B59" s="627"/>
      <c r="C59" s="608"/>
      <c r="D59" s="628"/>
      <c r="E59" s="629"/>
      <c r="F59" s="629"/>
    </row>
    <row r="60" spans="1:9" s="614" customFormat="1">
      <c r="A60" s="626"/>
      <c r="B60" s="627"/>
      <c r="C60" s="608"/>
      <c r="D60" s="628"/>
      <c r="E60" s="628"/>
      <c r="F60" s="629"/>
    </row>
    <row r="61" spans="1:9" s="614" customFormat="1">
      <c r="A61" s="634"/>
      <c r="B61" s="650"/>
      <c r="C61" s="633"/>
      <c r="F61" s="634"/>
    </row>
    <row r="62" spans="1:9" s="614" customFormat="1">
      <c r="A62" s="626"/>
      <c r="B62" s="627"/>
      <c r="C62" s="608"/>
      <c r="D62" s="628"/>
      <c r="E62" s="629"/>
      <c r="F62" s="629"/>
    </row>
    <row r="63" spans="1:9" s="614" customFormat="1">
      <c r="A63" s="626"/>
      <c r="B63" s="627"/>
      <c r="C63" s="608"/>
      <c r="D63" s="628"/>
      <c r="E63" s="628"/>
      <c r="F63" s="629"/>
    </row>
    <row r="64" spans="1:9" s="614" customFormat="1">
      <c r="A64" s="634"/>
      <c r="B64" s="650"/>
      <c r="C64" s="633"/>
      <c r="F64" s="634"/>
    </row>
    <row r="65" spans="1:6" s="614" customFormat="1">
      <c r="A65" s="626"/>
      <c r="B65" s="627"/>
      <c r="C65" s="608"/>
      <c r="D65" s="628"/>
      <c r="E65" s="629"/>
      <c r="F65" s="629"/>
    </row>
    <row r="66" spans="1:6" s="614" customFormat="1">
      <c r="A66" s="626"/>
      <c r="B66" s="627"/>
      <c r="C66" s="608"/>
      <c r="D66" s="628"/>
      <c r="E66" s="628"/>
      <c r="F66" s="629"/>
    </row>
    <row r="67" spans="1:6" s="614" customFormat="1">
      <c r="A67" s="634"/>
      <c r="B67" s="650"/>
      <c r="C67" s="633"/>
      <c r="F67" s="634"/>
    </row>
    <row r="68" spans="1:6" s="614" customFormat="1">
      <c r="A68" s="626"/>
      <c r="B68" s="627"/>
      <c r="C68" s="608"/>
      <c r="D68" s="628"/>
      <c r="E68" s="629"/>
      <c r="F68" s="629"/>
    </row>
    <row r="69" spans="1:6" s="614" customFormat="1">
      <c r="A69" s="626"/>
      <c r="B69" s="627"/>
      <c r="C69" s="608"/>
      <c r="D69" s="628"/>
      <c r="E69" s="628"/>
      <c r="F69" s="629"/>
    </row>
    <row r="70" spans="1:6" s="614" customFormat="1">
      <c r="A70" s="634"/>
      <c r="B70" s="650"/>
      <c r="C70" s="633"/>
      <c r="F70" s="634"/>
    </row>
    <row r="71" spans="1:6" s="614" customFormat="1" ht="14.85" customHeight="1">
      <c r="A71" s="651"/>
      <c r="B71" s="652"/>
      <c r="C71" s="608"/>
      <c r="D71" s="628"/>
      <c r="E71" s="649"/>
      <c r="F71" s="653"/>
    </row>
    <row r="72" spans="1:6" s="614" customFormat="1">
      <c r="A72" s="634"/>
      <c r="B72" s="650"/>
      <c r="C72" s="633"/>
      <c r="F72" s="634"/>
    </row>
    <row r="73" spans="1:6" s="614" customFormat="1">
      <c r="A73" s="634"/>
      <c r="B73" s="650"/>
      <c r="C73" s="633"/>
      <c r="F73" s="634"/>
    </row>
    <row r="74" spans="1:6" s="614" customFormat="1">
      <c r="A74" s="634"/>
      <c r="B74" s="650"/>
      <c r="C74" s="633"/>
      <c r="F74" s="634"/>
    </row>
    <row r="75" spans="1:6" s="614" customFormat="1">
      <c r="A75" s="634"/>
      <c r="B75" s="650"/>
      <c r="C75" s="633"/>
      <c r="F75" s="634"/>
    </row>
    <row r="76" spans="1:6" s="614" customFormat="1">
      <c r="A76" s="654"/>
      <c r="B76" s="655"/>
      <c r="C76" s="633"/>
      <c r="F76" s="634"/>
    </row>
    <row r="77" spans="1:6" s="614" customFormat="1">
      <c r="A77" s="634"/>
      <c r="B77" s="650"/>
      <c r="C77" s="633"/>
      <c r="E77" s="726"/>
      <c r="F77" s="726"/>
    </row>
    <row r="78" spans="1:6" s="614" customFormat="1">
      <c r="A78" s="651"/>
      <c r="B78" s="727"/>
      <c r="C78" s="727"/>
      <c r="D78" s="727"/>
      <c r="E78" s="728"/>
      <c r="F78" s="728"/>
    </row>
    <row r="79" spans="1:6" s="614" customFormat="1">
      <c r="A79" s="634"/>
      <c r="B79" s="650"/>
      <c r="C79" s="633"/>
      <c r="F79" s="634"/>
    </row>
    <row r="80" spans="1:6" s="614" customFormat="1">
      <c r="A80" s="651"/>
      <c r="B80" s="727"/>
      <c r="C80" s="727"/>
      <c r="D80" s="727"/>
      <c r="E80" s="728"/>
      <c r="F80" s="728"/>
    </row>
    <row r="82" spans="2:2">
      <c r="B82" s="655"/>
    </row>
  </sheetData>
  <mergeCells count="19">
    <mergeCell ref="B28:E28"/>
    <mergeCell ref="A1:F5"/>
    <mergeCell ref="E7:F7"/>
    <mergeCell ref="A9:B9"/>
    <mergeCell ref="B11:E11"/>
    <mergeCell ref="B13:E13"/>
    <mergeCell ref="B15:E15"/>
    <mergeCell ref="B7:C7"/>
    <mergeCell ref="B17:E17"/>
    <mergeCell ref="B19:E19"/>
    <mergeCell ref="B21:E21"/>
    <mergeCell ref="B23:E23"/>
    <mergeCell ref="B25:E25"/>
    <mergeCell ref="B30:E30"/>
    <mergeCell ref="E77:F77"/>
    <mergeCell ref="B78:D78"/>
    <mergeCell ref="E78:F78"/>
    <mergeCell ref="B80:D80"/>
    <mergeCell ref="E80:F80"/>
  </mergeCells>
  <pageMargins left="0.98425196850393704" right="0.98425196850393704" top="0.51181102362204722" bottom="0.98425196850393704" header="0.19685039370078741" footer="0.70866141732283472"/>
  <pageSetup paperSize="9" scale="78" orientation="portrait" r:id="rId1"/>
  <headerFooter scaleWithDoc="0">
    <oddFooter>&amp;L&amp;"Tahoma,Regular"&amp;9Prosinac 2018.&amp;C8-&amp;P&amp;R&amp;"Tahoma,Regular"&amp;9rev. 0</oddFooter>
  </headerFooter>
  <rowBreaks count="2" manualBreakCount="2">
    <brk id="73" max="5" man="1"/>
    <brk id="9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ACD55-977B-4725-9744-9AD22CE77992}">
  <sheetPr>
    <tabColor rgb="FFFF0000"/>
  </sheetPr>
  <dimension ref="A1:G312"/>
  <sheetViews>
    <sheetView tabSelected="1" view="pageLayout" topLeftCell="A124" zoomScale="80" zoomScaleNormal="85" zoomScaleSheetLayoutView="110" zoomScalePageLayoutView="80" workbookViewId="0">
      <selection activeCell="A83" sqref="A83:XFD83"/>
    </sheetView>
  </sheetViews>
  <sheetFormatPr defaultRowHeight="12.75"/>
  <cols>
    <col min="1" max="1" width="6.5703125" style="4" customWidth="1"/>
    <col min="2" max="2" width="57.140625" style="3" customWidth="1"/>
    <col min="3" max="3" width="6.5703125" style="2" customWidth="1"/>
    <col min="4" max="4" width="9.140625" style="1"/>
    <col min="5" max="5" width="10" style="1" customWidth="1"/>
    <col min="6" max="6" width="14.5703125" style="4" customWidth="1"/>
    <col min="7" max="16384" width="9.140625" style="602"/>
  </cols>
  <sheetData>
    <row r="1" spans="1:6" s="607" customFormat="1" ht="39.75" thickTop="1" thickBot="1">
      <c r="A1" s="658" t="s">
        <v>7</v>
      </c>
      <c r="B1" s="658" t="s">
        <v>0</v>
      </c>
      <c r="C1" s="658" t="s">
        <v>1</v>
      </c>
      <c r="D1" s="658" t="s">
        <v>1192</v>
      </c>
      <c r="E1" s="736" t="s">
        <v>11</v>
      </c>
      <c r="F1" s="736"/>
    </row>
    <row r="2" spans="1:6" s="609" customFormat="1">
      <c r="A2" s="659"/>
      <c r="B2" s="660"/>
      <c r="C2" s="659"/>
      <c r="D2" s="659"/>
      <c r="E2" s="659" t="s">
        <v>2</v>
      </c>
      <c r="F2" s="659" t="s">
        <v>3</v>
      </c>
    </row>
    <row r="3" spans="1:6" ht="13.5" thickBot="1">
      <c r="A3" s="661">
        <v>1</v>
      </c>
      <c r="B3" s="662">
        <v>2</v>
      </c>
      <c r="C3" s="661">
        <v>3</v>
      </c>
      <c r="D3" s="661">
        <v>4</v>
      </c>
      <c r="E3" s="661">
        <v>5</v>
      </c>
      <c r="F3" s="661">
        <v>6</v>
      </c>
    </row>
    <row r="4" spans="1:6">
      <c r="A4" s="7"/>
      <c r="B4" s="5"/>
      <c r="C4" s="6"/>
    </row>
    <row r="5" spans="1:6">
      <c r="A5" s="23" t="s">
        <v>4</v>
      </c>
      <c r="B5" s="663" t="s">
        <v>31</v>
      </c>
      <c r="C5" s="10"/>
      <c r="D5" s="10"/>
      <c r="E5" s="10"/>
      <c r="F5" s="664"/>
    </row>
    <row r="6" spans="1:6">
      <c r="A6" s="10"/>
      <c r="B6" s="19"/>
      <c r="C6" s="10"/>
      <c r="D6" s="11"/>
      <c r="E6" s="18"/>
      <c r="F6" s="18"/>
    </row>
    <row r="7" spans="1:6" ht="105.75" customHeight="1">
      <c r="A7" s="9" t="str">
        <f>A$5&amp;COUNTA(A$5:A6)&amp;"."</f>
        <v>1.1.</v>
      </c>
      <c r="B7" s="665" t="s">
        <v>61</v>
      </c>
      <c r="C7" s="10"/>
      <c r="D7" s="11"/>
      <c r="E7" s="666"/>
      <c r="F7" s="667"/>
    </row>
    <row r="8" spans="1:6">
      <c r="A8" s="9"/>
      <c r="B8" s="665"/>
      <c r="C8" s="10" t="s">
        <v>27</v>
      </c>
      <c r="D8" s="11">
        <v>950</v>
      </c>
      <c r="E8" s="666"/>
      <c r="F8" s="666">
        <f>D8*E8</f>
        <v>0</v>
      </c>
    </row>
    <row r="9" spans="1:6">
      <c r="A9" s="10"/>
      <c r="B9" s="19"/>
      <c r="C9" s="10"/>
      <c r="D9" s="11"/>
      <c r="E9" s="668"/>
      <c r="F9" s="668"/>
    </row>
    <row r="10" spans="1:6" ht="41.25" customHeight="1">
      <c r="A10" s="9" t="str">
        <f>A$5&amp;COUNTA(A$5:A9)&amp;"."</f>
        <v>1.2.</v>
      </c>
      <c r="B10" s="665" t="s">
        <v>32</v>
      </c>
      <c r="C10" s="10"/>
      <c r="D10" s="11"/>
      <c r="E10" s="666"/>
      <c r="F10" s="667"/>
    </row>
    <row r="11" spans="1:6">
      <c r="A11" s="9"/>
      <c r="B11" s="665"/>
      <c r="C11" s="10" t="s">
        <v>9</v>
      </c>
      <c r="D11" s="11">
        <v>1</v>
      </c>
      <c r="E11" s="666"/>
      <c r="F11" s="666">
        <f>D11*E11</f>
        <v>0</v>
      </c>
    </row>
    <row r="12" spans="1:6">
      <c r="A12" s="10"/>
      <c r="B12" s="19"/>
      <c r="C12" s="10"/>
      <c r="D12" s="11"/>
      <c r="E12" s="668"/>
      <c r="F12" s="668"/>
    </row>
    <row r="13" spans="1:6" ht="105.75" customHeight="1">
      <c r="A13" s="9" t="str">
        <f>A$5&amp;COUNTA(A$5:A12)&amp;"."</f>
        <v>1.3.</v>
      </c>
      <c r="B13" s="665" t="s">
        <v>40</v>
      </c>
      <c r="C13" s="10"/>
      <c r="D13" s="11"/>
      <c r="E13" s="666"/>
      <c r="F13" s="667"/>
    </row>
    <row r="14" spans="1:6">
      <c r="A14" s="9"/>
      <c r="B14" s="665"/>
      <c r="C14" s="10" t="s">
        <v>27</v>
      </c>
      <c r="D14" s="669">
        <v>800</v>
      </c>
      <c r="E14" s="666"/>
      <c r="F14" s="666">
        <f>D14*E14</f>
        <v>0</v>
      </c>
    </row>
    <row r="15" spans="1:6">
      <c r="A15" s="10"/>
      <c r="B15" s="19"/>
      <c r="C15" s="10"/>
      <c r="D15" s="11"/>
      <c r="E15" s="668"/>
      <c r="F15" s="668"/>
    </row>
    <row r="16" spans="1:6" ht="42" customHeight="1">
      <c r="A16" s="9" t="str">
        <f>A$5&amp;COUNTA(A$5:A15)&amp;"."</f>
        <v>1.4.</v>
      </c>
      <c r="B16" s="665" t="s">
        <v>33</v>
      </c>
      <c r="C16" s="10"/>
      <c r="D16" s="11"/>
      <c r="E16" s="666"/>
      <c r="F16" s="667"/>
    </row>
    <row r="17" spans="1:6">
      <c r="A17" s="9"/>
      <c r="B17" s="665"/>
      <c r="C17" s="10" t="s">
        <v>9</v>
      </c>
      <c r="D17" s="11">
        <v>1</v>
      </c>
      <c r="E17" s="666"/>
      <c r="F17" s="666">
        <f>D17*E17</f>
        <v>0</v>
      </c>
    </row>
    <row r="18" spans="1:6">
      <c r="A18" s="10"/>
      <c r="B18" s="19"/>
      <c r="C18" s="10"/>
      <c r="D18" s="11"/>
      <c r="E18" s="668"/>
      <c r="F18" s="668"/>
    </row>
    <row r="19" spans="1:6" ht="42" customHeight="1">
      <c r="A19" s="9" t="str">
        <f>A$5&amp;COUNTA(A$5:A18)&amp;"."</f>
        <v>1.5.</v>
      </c>
      <c r="B19" s="665" t="s">
        <v>62</v>
      </c>
      <c r="C19" s="10"/>
      <c r="D19" s="11"/>
      <c r="E19" s="666"/>
      <c r="F19" s="667"/>
    </row>
    <row r="20" spans="1:6">
      <c r="A20" s="9"/>
      <c r="B20" s="665"/>
      <c r="C20" s="10" t="s">
        <v>9</v>
      </c>
      <c r="D20" s="11">
        <v>1</v>
      </c>
      <c r="E20" s="666"/>
      <c r="F20" s="666">
        <f>D20*E20</f>
        <v>0</v>
      </c>
    </row>
    <row r="21" spans="1:6">
      <c r="A21" s="9"/>
      <c r="B21" s="665"/>
      <c r="C21" s="10"/>
      <c r="D21" s="11"/>
      <c r="E21" s="666"/>
      <c r="F21" s="667"/>
    </row>
    <row r="22" spans="1:6">
      <c r="A22" s="20" t="str">
        <f>A5</f>
        <v>1.</v>
      </c>
      <c r="B22" s="670" t="str">
        <f>B5&amp;" UKUPNO:"</f>
        <v>PRIPREMNI RADOVI UKUPNO:</v>
      </c>
      <c r="C22" s="10"/>
      <c r="D22" s="11"/>
      <c r="E22" s="668"/>
      <c r="F22" s="671">
        <f>SUM(F8:F21)</f>
        <v>0</v>
      </c>
    </row>
    <row r="23" spans="1:6">
      <c r="A23" s="7"/>
      <c r="B23" s="5"/>
      <c r="C23" s="6"/>
      <c r="E23" s="672"/>
      <c r="F23" s="673"/>
    </row>
    <row r="24" spans="1:6">
      <c r="A24" s="7"/>
      <c r="B24" s="5"/>
      <c r="C24" s="6"/>
      <c r="E24" s="672"/>
      <c r="F24" s="673"/>
    </row>
    <row r="25" spans="1:6">
      <c r="A25" s="7"/>
      <c r="B25" s="5"/>
      <c r="C25" s="6"/>
      <c r="E25" s="672"/>
      <c r="F25" s="673"/>
    </row>
    <row r="26" spans="1:6">
      <c r="A26" s="23" t="s">
        <v>5</v>
      </c>
      <c r="B26" s="663" t="s">
        <v>63</v>
      </c>
      <c r="C26" s="10"/>
      <c r="D26" s="10"/>
      <c r="E26" s="674"/>
      <c r="F26" s="675"/>
    </row>
    <row r="27" spans="1:6">
      <c r="A27" s="10"/>
      <c r="B27" s="19"/>
      <c r="C27" s="10"/>
      <c r="D27" s="11"/>
      <c r="E27" s="668"/>
      <c r="F27" s="668"/>
    </row>
    <row r="28" spans="1:6" ht="289.5" customHeight="1">
      <c r="A28" s="9" t="str">
        <f>A$26&amp;COUNTA(A$26:A27)&amp;"."</f>
        <v>2.1.</v>
      </c>
      <c r="B28" s="665" t="s">
        <v>128</v>
      </c>
      <c r="C28" s="10"/>
      <c r="D28" s="11"/>
      <c r="E28" s="666"/>
      <c r="F28" s="667"/>
    </row>
    <row r="29" spans="1:6" ht="273.75" customHeight="1">
      <c r="A29" s="9"/>
      <c r="B29" s="665" t="s">
        <v>127</v>
      </c>
      <c r="C29" s="10"/>
      <c r="D29" s="11"/>
      <c r="E29" s="666"/>
      <c r="F29" s="667"/>
    </row>
    <row r="30" spans="1:6" ht="15" customHeight="1">
      <c r="A30" s="9"/>
      <c r="B30" s="676" t="s">
        <v>26</v>
      </c>
      <c r="C30" s="10"/>
      <c r="D30" s="11"/>
      <c r="E30" s="666"/>
      <c r="F30" s="667"/>
    </row>
    <row r="31" spans="1:6" ht="15" customHeight="1">
      <c r="A31" s="9"/>
      <c r="B31" s="677"/>
      <c r="C31" s="10"/>
      <c r="D31" s="11"/>
      <c r="E31" s="666"/>
      <c r="F31" s="667"/>
    </row>
    <row r="32" spans="1:6" ht="15" customHeight="1">
      <c r="A32" s="9"/>
      <c r="B32" s="677"/>
      <c r="C32" s="10"/>
      <c r="D32" s="11"/>
      <c r="E32" s="666"/>
      <c r="F32" s="667"/>
    </row>
    <row r="33" spans="1:6" ht="14.25" customHeight="1">
      <c r="A33" s="9"/>
      <c r="B33" s="678"/>
      <c r="C33" s="10" t="s">
        <v>28</v>
      </c>
      <c r="D33" s="669">
        <v>18</v>
      </c>
      <c r="E33" s="666"/>
      <c r="F33" s="666">
        <f>D33*E33</f>
        <v>0</v>
      </c>
    </row>
    <row r="34" spans="1:6">
      <c r="A34" s="10"/>
      <c r="B34" s="19"/>
      <c r="C34" s="10"/>
      <c r="D34" s="11"/>
      <c r="E34" s="668"/>
      <c r="F34" s="668"/>
    </row>
    <row r="35" spans="1:6" ht="288" customHeight="1">
      <c r="A35" s="9" t="str">
        <f>A$26&amp;COUNTA(A$26:A34)&amp;"."</f>
        <v>2.2.</v>
      </c>
      <c r="B35" s="665" t="s">
        <v>128</v>
      </c>
      <c r="C35" s="10"/>
      <c r="D35" s="11"/>
      <c r="E35" s="666"/>
      <c r="F35" s="667"/>
    </row>
    <row r="36" spans="1:6" ht="276.75" customHeight="1">
      <c r="A36" s="9"/>
      <c r="B36" s="665" t="s">
        <v>129</v>
      </c>
      <c r="C36" s="10"/>
      <c r="D36" s="11"/>
      <c r="E36" s="666"/>
      <c r="F36" s="667"/>
    </row>
    <row r="37" spans="1:6" ht="15" customHeight="1">
      <c r="A37" s="9"/>
      <c r="B37" s="676" t="s">
        <v>26</v>
      </c>
      <c r="C37" s="10"/>
      <c r="D37" s="11"/>
      <c r="E37" s="666"/>
      <c r="F37" s="667"/>
    </row>
    <row r="38" spans="1:6" ht="15" customHeight="1">
      <c r="A38" s="9"/>
      <c r="B38" s="677"/>
      <c r="C38" s="10"/>
      <c r="D38" s="11"/>
      <c r="E38" s="666"/>
      <c r="F38" s="667"/>
    </row>
    <row r="39" spans="1:6" ht="15" customHeight="1">
      <c r="A39" s="9"/>
      <c r="B39" s="677"/>
      <c r="C39" s="10"/>
      <c r="D39" s="11"/>
      <c r="E39" s="666"/>
      <c r="F39" s="667"/>
    </row>
    <row r="40" spans="1:6" ht="14.25" customHeight="1">
      <c r="A40" s="9"/>
      <c r="B40" s="678"/>
      <c r="C40" s="10" t="s">
        <v>28</v>
      </c>
      <c r="D40" s="669">
        <v>12</v>
      </c>
      <c r="E40" s="666"/>
      <c r="F40" s="666">
        <f>D40*E40</f>
        <v>0</v>
      </c>
    </row>
    <row r="41" spans="1:6">
      <c r="A41" s="10"/>
      <c r="B41" s="19"/>
      <c r="C41" s="10"/>
      <c r="D41" s="11"/>
      <c r="E41" s="668"/>
      <c r="F41" s="668"/>
    </row>
    <row r="42" spans="1:6" ht="42" customHeight="1">
      <c r="A42" s="9" t="str">
        <f>A$26&amp;COUNTA(A$26:A41)&amp;"."</f>
        <v>2.3.</v>
      </c>
      <c r="B42" s="665" t="s">
        <v>64</v>
      </c>
      <c r="C42" s="10"/>
      <c r="D42" s="11"/>
      <c r="E42" s="666"/>
      <c r="F42" s="667"/>
    </row>
    <row r="43" spans="1:6">
      <c r="A43" s="9"/>
      <c r="B43" s="678"/>
      <c r="C43" s="10" t="s">
        <v>28</v>
      </c>
      <c r="D43" s="11">
        <v>4</v>
      </c>
      <c r="E43" s="666"/>
      <c r="F43" s="666">
        <f>D43*E43</f>
        <v>0</v>
      </c>
    </row>
    <row r="44" spans="1:6">
      <c r="A44" s="10"/>
      <c r="B44" s="19"/>
      <c r="C44" s="10"/>
      <c r="D44" s="11"/>
      <c r="E44" s="668"/>
      <c r="F44" s="668"/>
    </row>
    <row r="45" spans="1:6" ht="42" customHeight="1">
      <c r="A45" s="9" t="str">
        <f>A$26&amp;COUNTA(A$26:A44)&amp;"."</f>
        <v>2.4.</v>
      </c>
      <c r="B45" s="665" t="s">
        <v>65</v>
      </c>
      <c r="C45" s="10"/>
      <c r="D45" s="11"/>
      <c r="E45" s="666"/>
      <c r="F45" s="667"/>
    </row>
    <row r="46" spans="1:6">
      <c r="A46" s="9"/>
      <c r="B46" s="678"/>
      <c r="C46" s="10" t="s">
        <v>28</v>
      </c>
      <c r="D46" s="11">
        <v>10</v>
      </c>
      <c r="E46" s="666"/>
      <c r="F46" s="666">
        <f>D46*E46</f>
        <v>0</v>
      </c>
    </row>
    <row r="47" spans="1:6">
      <c r="A47" s="10"/>
      <c r="B47" s="19"/>
      <c r="C47" s="10"/>
      <c r="D47" s="11"/>
      <c r="E47" s="668"/>
      <c r="F47" s="668"/>
    </row>
    <row r="48" spans="1:6" ht="69" customHeight="1">
      <c r="A48" s="9" t="str">
        <f>A$26&amp;COUNTA(A$26:A47)&amp;"."</f>
        <v>2.5.</v>
      </c>
      <c r="B48" s="665" t="s">
        <v>66</v>
      </c>
      <c r="C48" s="10"/>
      <c r="D48" s="11"/>
      <c r="E48" s="666"/>
      <c r="F48" s="667"/>
    </row>
    <row r="49" spans="1:6">
      <c r="A49" s="9"/>
      <c r="B49" s="678"/>
      <c r="C49" s="10" t="s">
        <v>28</v>
      </c>
      <c r="D49" s="11">
        <v>3</v>
      </c>
      <c r="E49" s="666"/>
      <c r="F49" s="666">
        <f>D49*E49</f>
        <v>0</v>
      </c>
    </row>
    <row r="50" spans="1:6">
      <c r="A50" s="10"/>
      <c r="B50" s="19"/>
      <c r="C50" s="10"/>
      <c r="D50" s="11"/>
      <c r="E50" s="668"/>
      <c r="F50" s="668"/>
    </row>
    <row r="51" spans="1:6" ht="69" customHeight="1">
      <c r="A51" s="9" t="str">
        <f>A$26&amp;COUNTA(A$26:A50)&amp;"."</f>
        <v>2.6.</v>
      </c>
      <c r="B51" s="665" t="s">
        <v>67</v>
      </c>
      <c r="C51" s="10"/>
      <c r="D51" s="11"/>
      <c r="E51" s="666"/>
      <c r="F51" s="667"/>
    </row>
    <row r="52" spans="1:6">
      <c r="A52" s="9"/>
      <c r="B52" s="678"/>
      <c r="C52" s="10" t="s">
        <v>28</v>
      </c>
      <c r="D52" s="11">
        <v>3</v>
      </c>
      <c r="E52" s="666"/>
      <c r="F52" s="666">
        <f>D52*E52</f>
        <v>0</v>
      </c>
    </row>
    <row r="53" spans="1:6">
      <c r="A53" s="10"/>
      <c r="B53" s="19"/>
      <c r="C53" s="10"/>
      <c r="D53" s="11"/>
      <c r="E53" s="668"/>
      <c r="F53" s="668"/>
    </row>
    <row r="54" spans="1:6" ht="54" customHeight="1">
      <c r="A54" s="9" t="str">
        <f>A$26&amp;COUNTA(A$26:A53)&amp;"."</f>
        <v>2.7.</v>
      </c>
      <c r="B54" s="665" t="s">
        <v>68</v>
      </c>
      <c r="C54" s="10"/>
      <c r="D54" s="11"/>
      <c r="E54" s="666"/>
      <c r="F54" s="667"/>
    </row>
    <row r="55" spans="1:6">
      <c r="A55" s="9"/>
      <c r="B55" s="678"/>
      <c r="C55" s="10" t="s">
        <v>28</v>
      </c>
      <c r="D55" s="11">
        <v>15</v>
      </c>
      <c r="E55" s="666"/>
      <c r="F55" s="666">
        <f>D55*E55</f>
        <v>0</v>
      </c>
    </row>
    <row r="56" spans="1:6">
      <c r="A56" s="9"/>
      <c r="B56" s="665"/>
      <c r="C56" s="10"/>
      <c r="D56" s="11"/>
      <c r="E56" s="666"/>
      <c r="F56" s="667"/>
    </row>
    <row r="57" spans="1:6" ht="42.75" customHeight="1">
      <c r="A57" s="9" t="str">
        <f>A$26&amp;COUNTA(A$26:A56)&amp;"."</f>
        <v>2.8.</v>
      </c>
      <c r="B57" s="665" t="s">
        <v>69</v>
      </c>
      <c r="C57" s="10"/>
      <c r="D57" s="11"/>
      <c r="E57" s="666"/>
      <c r="F57" s="667"/>
    </row>
    <row r="58" spans="1:6">
      <c r="A58" s="9"/>
      <c r="B58" s="665"/>
      <c r="C58" s="10" t="s">
        <v>28</v>
      </c>
      <c r="D58" s="11">
        <v>60</v>
      </c>
      <c r="E58" s="666"/>
      <c r="F58" s="666">
        <f>D58*E58</f>
        <v>0</v>
      </c>
    </row>
    <row r="59" spans="1:6">
      <c r="A59" s="10"/>
      <c r="B59" s="19"/>
      <c r="C59" s="10"/>
      <c r="D59" s="11"/>
      <c r="E59" s="668"/>
      <c r="F59" s="668"/>
    </row>
    <row r="60" spans="1:6" ht="67.5" customHeight="1">
      <c r="A60" s="9" t="str">
        <f>A$26&amp;COUNTA(A$26:A59)&amp;"."</f>
        <v>2.9.</v>
      </c>
      <c r="B60" s="665" t="s">
        <v>115</v>
      </c>
      <c r="C60" s="10"/>
      <c r="D60" s="11"/>
      <c r="E60" s="666"/>
      <c r="F60" s="667"/>
    </row>
    <row r="61" spans="1:6" ht="14.25">
      <c r="A61" s="9"/>
      <c r="B61" s="678" t="s">
        <v>70</v>
      </c>
      <c r="C61" s="10" t="s">
        <v>27</v>
      </c>
      <c r="D61" s="11">
        <v>80</v>
      </c>
      <c r="E61" s="666"/>
      <c r="F61" s="666">
        <f>D61*E61</f>
        <v>0</v>
      </c>
    </row>
    <row r="62" spans="1:6">
      <c r="A62" s="10"/>
      <c r="B62" s="19"/>
      <c r="C62" s="10"/>
      <c r="D62" s="11"/>
      <c r="E62" s="668"/>
      <c r="F62" s="668"/>
    </row>
    <row r="63" spans="1:6" ht="94.5" customHeight="1">
      <c r="A63" s="9" t="str">
        <f>A$26&amp;COUNTA(A$26:A62)&amp;"."</f>
        <v>2.10.</v>
      </c>
      <c r="B63" s="665" t="s">
        <v>71</v>
      </c>
      <c r="C63" s="10"/>
      <c r="D63" s="11"/>
      <c r="E63" s="666"/>
      <c r="F63" s="667"/>
    </row>
    <row r="64" spans="1:6">
      <c r="A64" s="9"/>
      <c r="B64" s="678"/>
      <c r="C64" s="10" t="s">
        <v>28</v>
      </c>
      <c r="D64" s="11">
        <v>180</v>
      </c>
      <c r="E64" s="666"/>
      <c r="F64" s="666">
        <f>D64*E64</f>
        <v>0</v>
      </c>
    </row>
    <row r="65" spans="1:6">
      <c r="A65" s="9"/>
      <c r="B65" s="665"/>
      <c r="C65" s="10"/>
      <c r="D65" s="11"/>
      <c r="E65" s="666"/>
      <c r="F65" s="667"/>
    </row>
    <row r="66" spans="1:6" ht="81" customHeight="1">
      <c r="A66" s="9" t="str">
        <f>A$26&amp;COUNTA(A$26:A65)&amp;"."</f>
        <v>2.11.</v>
      </c>
      <c r="B66" s="665" t="s">
        <v>72</v>
      </c>
      <c r="C66" s="10"/>
      <c r="D66" s="11"/>
      <c r="E66" s="666"/>
      <c r="F66" s="667"/>
    </row>
    <row r="67" spans="1:6">
      <c r="A67" s="9"/>
      <c r="B67" s="678"/>
      <c r="C67" s="10" t="s">
        <v>28</v>
      </c>
      <c r="D67" s="11">
        <v>13</v>
      </c>
      <c r="E67" s="679"/>
      <c r="F67" s="666">
        <f>D67*E67</f>
        <v>0</v>
      </c>
    </row>
    <row r="68" spans="1:6">
      <c r="A68" s="9"/>
      <c r="B68" s="665"/>
      <c r="C68" s="10"/>
      <c r="D68" s="11"/>
      <c r="E68" s="666"/>
      <c r="F68" s="667"/>
    </row>
    <row r="69" spans="1:6" ht="83.25" customHeight="1">
      <c r="A69" s="9" t="str">
        <f>A$26&amp;COUNTA(A$26:A68)&amp;"."</f>
        <v>2.12.</v>
      </c>
      <c r="B69" s="665" t="s">
        <v>73</v>
      </c>
      <c r="C69" s="10"/>
      <c r="D69" s="11"/>
      <c r="E69" s="666"/>
      <c r="F69" s="667"/>
    </row>
    <row r="70" spans="1:6">
      <c r="A70" s="9"/>
      <c r="B70" s="678"/>
      <c r="C70" s="10" t="s">
        <v>28</v>
      </c>
      <c r="D70" s="11">
        <v>16</v>
      </c>
      <c r="E70" s="679"/>
      <c r="F70" s="666">
        <f>D70*E70</f>
        <v>0</v>
      </c>
    </row>
    <row r="71" spans="1:6">
      <c r="A71" s="9"/>
      <c r="B71" s="665"/>
      <c r="C71" s="10"/>
      <c r="D71" s="11"/>
      <c r="E71" s="666"/>
      <c r="F71" s="667"/>
    </row>
    <row r="72" spans="1:6" ht="119.25" customHeight="1">
      <c r="A72" s="9" t="str">
        <f>A$26&amp;COUNTA(A$26:A70)&amp;"."</f>
        <v>2.13.</v>
      </c>
      <c r="B72" s="665" t="s">
        <v>45</v>
      </c>
      <c r="C72" s="10"/>
      <c r="D72" s="11"/>
      <c r="E72" s="666"/>
      <c r="F72" s="667"/>
    </row>
    <row r="73" spans="1:6">
      <c r="A73" s="9"/>
      <c r="B73" s="678"/>
      <c r="C73" s="10" t="s">
        <v>28</v>
      </c>
      <c r="D73" s="11">
        <v>4</v>
      </c>
      <c r="E73" s="666"/>
      <c r="F73" s="666">
        <f>D73*E73</f>
        <v>0</v>
      </c>
    </row>
    <row r="74" spans="1:6">
      <c r="A74" s="9"/>
      <c r="B74" s="665"/>
      <c r="C74" s="10"/>
      <c r="D74" s="11"/>
      <c r="E74" s="666"/>
      <c r="F74" s="667"/>
    </row>
    <row r="75" spans="1:6" ht="82.5" customHeight="1">
      <c r="A75" s="9" t="str">
        <f>A$26&amp;COUNTA(A$26:A74)&amp;"."</f>
        <v>2.14.</v>
      </c>
      <c r="B75" s="665" t="s">
        <v>74</v>
      </c>
      <c r="C75" s="10"/>
      <c r="D75" s="11"/>
      <c r="E75" s="666"/>
      <c r="F75" s="667"/>
    </row>
    <row r="76" spans="1:6">
      <c r="A76" s="9"/>
      <c r="B76" s="665"/>
      <c r="C76" s="10" t="s">
        <v>29</v>
      </c>
      <c r="D76" s="11">
        <v>28</v>
      </c>
      <c r="E76" s="666"/>
      <c r="F76" s="666">
        <f>D76*E76</f>
        <v>0</v>
      </c>
    </row>
    <row r="77" spans="1:6">
      <c r="A77" s="9"/>
      <c r="B77" s="665"/>
      <c r="C77" s="10"/>
      <c r="D77" s="11"/>
      <c r="E77" s="666"/>
      <c r="F77" s="667"/>
    </row>
    <row r="78" spans="1:6" ht="82.5" customHeight="1">
      <c r="A78" s="9" t="str">
        <f>A$26&amp;COUNTA(A$26:A77)&amp;"."</f>
        <v>2.15.</v>
      </c>
      <c r="B78" s="665" t="s">
        <v>126</v>
      </c>
      <c r="C78" s="10"/>
      <c r="D78" s="11"/>
      <c r="E78" s="666"/>
      <c r="F78" s="667"/>
    </row>
    <row r="79" spans="1:6">
      <c r="A79" s="9"/>
      <c r="B79" s="665"/>
      <c r="C79" s="10" t="s">
        <v>29</v>
      </c>
      <c r="D79" s="11">
        <v>4</v>
      </c>
      <c r="E79" s="666"/>
      <c r="F79" s="666">
        <f>D79*E79</f>
        <v>0</v>
      </c>
    </row>
    <row r="80" spans="1:6">
      <c r="A80" s="9"/>
      <c r="B80" s="665"/>
      <c r="C80" s="10"/>
      <c r="D80" s="11"/>
      <c r="E80" s="666"/>
      <c r="F80" s="666"/>
    </row>
    <row r="81" spans="1:6" ht="25.5">
      <c r="A81" s="9" t="str">
        <f>A$26&amp;COUNTA(A$26:A80)&amp;"."</f>
        <v>2.16.</v>
      </c>
      <c r="B81" s="665" t="s">
        <v>1193</v>
      </c>
      <c r="E81" s="672"/>
      <c r="F81" s="673"/>
    </row>
    <row r="82" spans="1:6" ht="24" customHeight="1">
      <c r="A82" s="9"/>
      <c r="B82" s="766"/>
      <c r="E82" s="672"/>
      <c r="F82" s="673"/>
    </row>
    <row r="83" spans="1:6" ht="25.5">
      <c r="A83" s="9"/>
      <c r="B83" s="665" t="s">
        <v>1194</v>
      </c>
      <c r="E83" s="672"/>
      <c r="F83" s="673"/>
    </row>
    <row r="84" spans="1:6">
      <c r="A84" s="9"/>
      <c r="B84" s="665"/>
      <c r="C84" s="10" t="s">
        <v>9</v>
      </c>
      <c r="D84" s="11">
        <v>1</v>
      </c>
      <c r="E84" s="666"/>
      <c r="F84" s="666">
        <f>D84*E84</f>
        <v>0</v>
      </c>
    </row>
    <row r="85" spans="1:6" s="603" customFormat="1">
      <c r="A85" s="9"/>
      <c r="B85" s="680"/>
      <c r="C85" s="10"/>
      <c r="D85" s="11"/>
      <c r="E85" s="667"/>
      <c r="F85" s="667"/>
    </row>
    <row r="86" spans="1:6" s="603" customFormat="1" ht="28.5" customHeight="1">
      <c r="A86" s="9" t="str">
        <f>A$26&amp;COUNTA(A$26:A85)&amp;"."</f>
        <v>2.17.</v>
      </c>
      <c r="B86" s="681" t="s">
        <v>41</v>
      </c>
      <c r="C86" s="10"/>
      <c r="D86" s="11"/>
      <c r="E86" s="667"/>
      <c r="F86" s="667"/>
    </row>
    <row r="87" spans="1:6">
      <c r="A87" s="9"/>
      <c r="B87" s="665"/>
      <c r="C87" s="10" t="s">
        <v>9</v>
      </c>
      <c r="D87" s="11">
        <v>1</v>
      </c>
      <c r="E87" s="666"/>
      <c r="F87" s="666">
        <f>D87*E87</f>
        <v>0</v>
      </c>
    </row>
    <row r="88" spans="1:6" s="603" customFormat="1">
      <c r="A88" s="9"/>
      <c r="B88" s="680"/>
      <c r="C88" s="10"/>
      <c r="D88" s="11"/>
      <c r="E88" s="667"/>
      <c r="F88" s="667"/>
    </row>
    <row r="89" spans="1:6" s="603" customFormat="1" ht="42.75" customHeight="1">
      <c r="A89" s="9" t="str">
        <f>A$26&amp;COUNTA(A$26:A88)&amp;"."</f>
        <v>2.18.</v>
      </c>
      <c r="B89" s="681" t="s">
        <v>42</v>
      </c>
      <c r="C89" s="10"/>
      <c r="D89" s="11"/>
      <c r="E89" s="667"/>
      <c r="F89" s="667"/>
    </row>
    <row r="90" spans="1:6">
      <c r="A90" s="9"/>
      <c r="B90" s="665"/>
      <c r="C90" s="10" t="s">
        <v>9</v>
      </c>
      <c r="D90" s="11">
        <v>2</v>
      </c>
      <c r="E90" s="666"/>
      <c r="F90" s="666">
        <f>D90*E90</f>
        <v>0</v>
      </c>
    </row>
    <row r="91" spans="1:6">
      <c r="E91" s="672"/>
      <c r="F91" s="673"/>
    </row>
    <row r="92" spans="1:6" ht="66.75" customHeight="1">
      <c r="A92" s="9" t="str">
        <f>A$26&amp;COUNTA(A$26:A91)&amp;"."</f>
        <v>2.19.</v>
      </c>
      <c r="B92" s="665" t="s">
        <v>43</v>
      </c>
      <c r="E92" s="672"/>
      <c r="F92" s="673"/>
    </row>
    <row r="93" spans="1:6">
      <c r="A93" s="9"/>
      <c r="B93" s="665"/>
      <c r="C93" s="10" t="s">
        <v>9</v>
      </c>
      <c r="D93" s="11">
        <v>1</v>
      </c>
      <c r="E93" s="666"/>
      <c r="F93" s="666">
        <f>D93*E93</f>
        <v>0</v>
      </c>
    </row>
    <row r="94" spans="1:6">
      <c r="A94" s="9"/>
      <c r="B94" s="665"/>
      <c r="C94" s="10"/>
      <c r="D94" s="11"/>
      <c r="E94" s="666"/>
      <c r="F94" s="667"/>
    </row>
    <row r="95" spans="1:6">
      <c r="A95" s="20" t="str">
        <f>A26</f>
        <v>2.</v>
      </c>
      <c r="B95" s="670" t="str">
        <f>B26&amp;" UKUPNO:"</f>
        <v>ZAMJENA SVJETILJKI JAVNE RASVJETE UKUPNO:</v>
      </c>
      <c r="C95" s="10"/>
      <c r="D95" s="11"/>
      <c r="E95" s="668"/>
      <c r="F95" s="671">
        <f>SUM(F33:F94)</f>
        <v>0</v>
      </c>
    </row>
    <row r="96" spans="1:6" s="608" customFormat="1">
      <c r="A96" s="682"/>
      <c r="B96" s="665"/>
      <c r="C96" s="682"/>
      <c r="D96" s="11"/>
      <c r="E96" s="666"/>
      <c r="F96" s="667"/>
    </row>
    <row r="97" spans="1:7" s="608" customFormat="1">
      <c r="A97" s="682"/>
      <c r="B97" s="665"/>
      <c r="C97" s="682"/>
      <c r="D97" s="11"/>
      <c r="E97" s="666"/>
      <c r="F97" s="667"/>
    </row>
    <row r="98" spans="1:7" s="608" customFormat="1">
      <c r="A98" s="682"/>
      <c r="B98" s="665"/>
      <c r="C98" s="682"/>
      <c r="D98" s="11"/>
      <c r="E98" s="666"/>
      <c r="F98" s="667"/>
    </row>
    <row r="99" spans="1:7">
      <c r="A99" s="23" t="s">
        <v>6</v>
      </c>
      <c r="B99" s="683" t="s">
        <v>53</v>
      </c>
      <c r="C99" s="10"/>
      <c r="D99" s="11"/>
      <c r="E99" s="668"/>
      <c r="F99" s="668"/>
    </row>
    <row r="100" spans="1:7">
      <c r="E100" s="672"/>
      <c r="F100" s="673"/>
    </row>
    <row r="101" spans="1:7" ht="105" customHeight="1">
      <c r="A101" s="9" t="str">
        <f>A$99&amp;COUNTA(A$99:A100)&amp;"."</f>
        <v>3.1.</v>
      </c>
      <c r="B101" s="684" t="s">
        <v>75</v>
      </c>
      <c r="C101" s="685"/>
      <c r="D101" s="686"/>
      <c r="E101" s="687"/>
      <c r="F101" s="687"/>
    </row>
    <row r="102" spans="1:7">
      <c r="A102" s="9"/>
      <c r="B102" s="684"/>
      <c r="C102" s="10" t="s">
        <v>28</v>
      </c>
      <c r="D102" s="11">
        <v>14</v>
      </c>
      <c r="E102" s="666"/>
      <c r="F102" s="666">
        <f>D102*E102</f>
        <v>0</v>
      </c>
    </row>
    <row r="103" spans="1:7">
      <c r="E103" s="672"/>
      <c r="F103" s="673"/>
    </row>
    <row r="104" spans="1:7" ht="117" customHeight="1">
      <c r="A104" s="9" t="str">
        <f>A$99&amp;COUNTA(A$99:A103)&amp;"."</f>
        <v>3.2.</v>
      </c>
      <c r="B104" s="684" t="s">
        <v>76</v>
      </c>
      <c r="C104" s="685"/>
      <c r="D104" s="686"/>
      <c r="E104" s="687"/>
      <c r="F104" s="687"/>
    </row>
    <row r="105" spans="1:7">
      <c r="A105" s="9"/>
      <c r="B105" s="684"/>
      <c r="C105" s="10" t="s">
        <v>28</v>
      </c>
      <c r="D105" s="11">
        <v>2</v>
      </c>
      <c r="E105" s="666"/>
      <c r="F105" s="666">
        <f>D105*E105</f>
        <v>0</v>
      </c>
    </row>
    <row r="106" spans="1:7">
      <c r="E106" s="672"/>
      <c r="F106" s="673"/>
    </row>
    <row r="107" spans="1:7" ht="93" customHeight="1">
      <c r="A107" s="9" t="str">
        <f>A$99&amp;COUNTA(A$99:A106)&amp;"."</f>
        <v>3.3.</v>
      </c>
      <c r="B107" s="684" t="s">
        <v>77</v>
      </c>
      <c r="C107" s="685"/>
      <c r="D107" s="686"/>
      <c r="E107" s="687"/>
      <c r="F107" s="687"/>
    </row>
    <row r="108" spans="1:7">
      <c r="A108" s="9"/>
      <c r="B108" s="688" t="s">
        <v>78</v>
      </c>
      <c r="C108" s="10" t="s">
        <v>27</v>
      </c>
      <c r="D108" s="24">
        <v>1250</v>
      </c>
      <c r="E108" s="666"/>
      <c r="F108" s="666">
        <f>D108*E108</f>
        <v>0</v>
      </c>
      <c r="G108" s="657"/>
    </row>
    <row r="109" spans="1:7" s="603" customFormat="1">
      <c r="A109" s="8"/>
      <c r="B109" s="689"/>
      <c r="C109" s="10"/>
      <c r="D109" s="11"/>
      <c r="E109" s="666"/>
      <c r="F109" s="667"/>
    </row>
    <row r="110" spans="1:7" s="603" customFormat="1" ht="55.5" customHeight="1">
      <c r="A110" s="9" t="str">
        <f>A$99&amp;COUNTA(A$99:A109)&amp;"."</f>
        <v>3.4.</v>
      </c>
      <c r="B110" s="665" t="s">
        <v>46</v>
      </c>
      <c r="C110" s="10"/>
      <c r="D110" s="11"/>
      <c r="E110" s="666"/>
      <c r="F110" s="667"/>
    </row>
    <row r="111" spans="1:7">
      <c r="A111" s="9"/>
      <c r="B111" s="665"/>
      <c r="C111" s="10" t="s">
        <v>28</v>
      </c>
      <c r="D111" s="24">
        <v>650</v>
      </c>
      <c r="E111" s="666"/>
      <c r="F111" s="666">
        <f>D111*E111</f>
        <v>0</v>
      </c>
    </row>
    <row r="112" spans="1:7">
      <c r="A112" s="9"/>
      <c r="B112" s="665"/>
      <c r="C112" s="10"/>
      <c r="D112" s="11"/>
      <c r="E112" s="666"/>
      <c r="F112" s="667"/>
    </row>
    <row r="113" spans="1:7" ht="42" customHeight="1">
      <c r="A113" s="9" t="str">
        <f>A$99&amp;COUNTA(A$99:A112)&amp;"."</f>
        <v>3.5.</v>
      </c>
      <c r="B113" s="665" t="s">
        <v>47</v>
      </c>
      <c r="C113" s="10"/>
      <c r="D113" s="11"/>
      <c r="E113" s="666"/>
      <c r="F113" s="667"/>
    </row>
    <row r="114" spans="1:7">
      <c r="A114" s="9"/>
      <c r="B114" s="665"/>
      <c r="C114" s="10" t="s">
        <v>28</v>
      </c>
      <c r="D114" s="25">
        <v>80</v>
      </c>
      <c r="E114" s="666"/>
      <c r="F114" s="666">
        <f>D114*E114</f>
        <v>0</v>
      </c>
    </row>
    <row r="115" spans="1:7">
      <c r="A115" s="9"/>
      <c r="B115" s="665"/>
      <c r="C115" s="10"/>
      <c r="D115" s="11"/>
      <c r="E115" s="666"/>
      <c r="F115" s="667"/>
    </row>
    <row r="116" spans="1:7" ht="54.75" customHeight="1">
      <c r="A116" s="9" t="str">
        <f>A$99&amp;COUNTA(A$99:A115)&amp;"."</f>
        <v>3.6.</v>
      </c>
      <c r="B116" s="665" t="s">
        <v>48</v>
      </c>
      <c r="C116" s="10"/>
      <c r="D116" s="11"/>
      <c r="E116" s="666"/>
      <c r="F116" s="667"/>
    </row>
    <row r="117" spans="1:7">
      <c r="A117" s="9"/>
      <c r="B117" s="665"/>
      <c r="C117" s="10" t="s">
        <v>28</v>
      </c>
      <c r="D117" s="25">
        <v>80</v>
      </c>
      <c r="E117" s="666"/>
      <c r="F117" s="666">
        <f>D117*E117</f>
        <v>0</v>
      </c>
    </row>
    <row r="118" spans="1:7">
      <c r="A118" s="9"/>
      <c r="B118" s="665"/>
      <c r="C118" s="10"/>
      <c r="D118" s="11"/>
      <c r="E118" s="666"/>
      <c r="F118" s="667"/>
    </row>
    <row r="119" spans="1:7" ht="54.75" customHeight="1">
      <c r="A119" s="9" t="str">
        <f>A$99&amp;COUNTA(A$99:A118)&amp;"."</f>
        <v>3.7.</v>
      </c>
      <c r="B119" s="665" t="s">
        <v>49</v>
      </c>
      <c r="C119" s="10"/>
      <c r="D119" s="11"/>
      <c r="E119" s="666"/>
      <c r="F119" s="667"/>
    </row>
    <row r="120" spans="1:7">
      <c r="A120" s="9"/>
      <c r="B120" s="665"/>
      <c r="C120" s="10" t="s">
        <v>27</v>
      </c>
      <c r="D120" s="25">
        <v>2300</v>
      </c>
      <c r="E120" s="666"/>
      <c r="F120" s="666">
        <f>D120*E120</f>
        <v>0</v>
      </c>
      <c r="G120" s="657"/>
    </row>
    <row r="121" spans="1:7">
      <c r="A121" s="10"/>
      <c r="B121" s="19"/>
      <c r="C121" s="10"/>
      <c r="D121" s="11"/>
      <c r="E121" s="668"/>
      <c r="F121" s="668"/>
    </row>
    <row r="122" spans="1:7">
      <c r="A122" s="10"/>
      <c r="B122" s="19"/>
      <c r="C122" s="10"/>
      <c r="D122" s="11"/>
      <c r="E122" s="668"/>
      <c r="F122" s="668"/>
    </row>
    <row r="123" spans="1:7" ht="80.25" customHeight="1">
      <c r="A123" s="9" t="str">
        <f>A$99&amp;COUNTA(A$99:A121)&amp;"."</f>
        <v>3.8.</v>
      </c>
      <c r="B123" s="665" t="s">
        <v>79</v>
      </c>
      <c r="C123" s="10"/>
      <c r="D123" s="11"/>
      <c r="E123" s="666"/>
      <c r="F123" s="667"/>
    </row>
    <row r="124" spans="1:7">
      <c r="A124" s="9"/>
      <c r="B124" s="665"/>
      <c r="C124" s="10" t="s">
        <v>27</v>
      </c>
      <c r="D124" s="25">
        <v>1250</v>
      </c>
      <c r="E124" s="666"/>
      <c r="F124" s="666">
        <f>D124*E124</f>
        <v>0</v>
      </c>
      <c r="G124" s="657"/>
    </row>
    <row r="125" spans="1:7">
      <c r="A125" s="9"/>
      <c r="B125" s="665"/>
      <c r="C125" s="10"/>
      <c r="D125" s="11"/>
      <c r="E125" s="666"/>
      <c r="F125" s="666"/>
    </row>
    <row r="126" spans="1:7" ht="64.5" customHeight="1">
      <c r="A126" s="9" t="str">
        <f>A$99&amp;COUNTA(A$99:A125)&amp;"."</f>
        <v>3.9.</v>
      </c>
      <c r="B126" s="665" t="s">
        <v>50</v>
      </c>
      <c r="C126" s="10"/>
      <c r="D126" s="11"/>
      <c r="E126" s="666"/>
      <c r="F126" s="667"/>
    </row>
    <row r="127" spans="1:7">
      <c r="A127" s="9"/>
      <c r="B127" s="665"/>
      <c r="C127" s="10" t="s">
        <v>28</v>
      </c>
      <c r="D127" s="25">
        <v>19</v>
      </c>
      <c r="E127" s="666"/>
      <c r="F127" s="666">
        <f>D127*E127</f>
        <v>0</v>
      </c>
    </row>
    <row r="128" spans="1:7">
      <c r="A128" s="10"/>
      <c r="B128" s="19"/>
      <c r="C128" s="10"/>
      <c r="D128" s="11"/>
      <c r="E128" s="668"/>
      <c r="F128" s="668"/>
    </row>
    <row r="129" spans="1:6" ht="94.5" customHeight="1">
      <c r="A129" s="9" t="str">
        <f>A$99&amp;COUNTA(A$99:A128)&amp;"."</f>
        <v>3.10.</v>
      </c>
      <c r="B129" s="665" t="s">
        <v>80</v>
      </c>
      <c r="C129" s="10"/>
      <c r="D129" s="11"/>
      <c r="E129" s="666"/>
      <c r="F129" s="667"/>
    </row>
    <row r="130" spans="1:6">
      <c r="A130" s="9"/>
      <c r="B130" s="665"/>
      <c r="C130" s="10" t="s">
        <v>28</v>
      </c>
      <c r="D130" s="25">
        <v>50</v>
      </c>
      <c r="E130" s="666"/>
      <c r="F130" s="666">
        <f>D130*E130</f>
        <v>0</v>
      </c>
    </row>
    <row r="131" spans="1:6">
      <c r="A131" s="10"/>
      <c r="B131" s="19"/>
      <c r="C131" s="10"/>
      <c r="D131" s="11"/>
      <c r="E131" s="668"/>
      <c r="F131" s="668"/>
    </row>
    <row r="132" spans="1:6" ht="68.25" customHeight="1">
      <c r="A132" s="9" t="str">
        <f>A$99&amp;COUNTA(A$99:A131)&amp;"."</f>
        <v>3.11.</v>
      </c>
      <c r="B132" s="665" t="s">
        <v>81</v>
      </c>
      <c r="C132" s="10"/>
      <c r="D132" s="11"/>
      <c r="E132" s="666"/>
      <c r="F132" s="667"/>
    </row>
    <row r="133" spans="1:6">
      <c r="A133" s="9"/>
      <c r="B133" s="665"/>
      <c r="C133" s="10" t="s">
        <v>9</v>
      </c>
      <c r="D133" s="25">
        <v>2</v>
      </c>
      <c r="E133" s="666"/>
      <c r="F133" s="666">
        <f>D133*E133</f>
        <v>0</v>
      </c>
    </row>
    <row r="134" spans="1:6">
      <c r="A134" s="9"/>
      <c r="B134" s="665"/>
      <c r="C134" s="10"/>
      <c r="D134" s="11"/>
      <c r="E134" s="666"/>
      <c r="F134" s="667"/>
    </row>
    <row r="135" spans="1:6" ht="42" customHeight="1">
      <c r="A135" s="9" t="str">
        <f>A$99&amp;COUNTA(A$99:A134)&amp;"."</f>
        <v>3.12.</v>
      </c>
      <c r="B135" s="665" t="s">
        <v>51</v>
      </c>
      <c r="C135" s="10"/>
      <c r="D135" s="11"/>
      <c r="E135" s="666"/>
      <c r="F135" s="667"/>
    </row>
    <row r="136" spans="1:6">
      <c r="A136" s="9"/>
      <c r="B136" s="665"/>
      <c r="C136" s="10" t="s">
        <v>27</v>
      </c>
      <c r="D136" s="25">
        <v>2500</v>
      </c>
      <c r="E136" s="666"/>
      <c r="F136" s="666">
        <f>D136*E136</f>
        <v>0</v>
      </c>
    </row>
    <row r="137" spans="1:6">
      <c r="A137" s="9"/>
      <c r="B137" s="665"/>
      <c r="C137" s="10"/>
      <c r="D137" s="11"/>
      <c r="E137" s="666"/>
      <c r="F137" s="667"/>
    </row>
    <row r="138" spans="1:6" ht="43.5" customHeight="1">
      <c r="A138" s="9" t="str">
        <f>A$99&amp;COUNTA(A$99:A137)&amp;"."</f>
        <v>3.13.</v>
      </c>
      <c r="B138" s="665" t="s">
        <v>52</v>
      </c>
      <c r="C138" s="10"/>
      <c r="D138" s="11"/>
      <c r="E138" s="666"/>
      <c r="F138" s="667"/>
    </row>
    <row r="139" spans="1:6">
      <c r="A139" s="9"/>
      <c r="B139" s="665"/>
      <c r="C139" s="10" t="s">
        <v>9</v>
      </c>
      <c r="D139" s="25">
        <v>1</v>
      </c>
      <c r="E139" s="666"/>
      <c r="F139" s="666">
        <f>D139*E139</f>
        <v>0</v>
      </c>
    </row>
    <row r="140" spans="1:6">
      <c r="A140" s="9"/>
      <c r="B140" s="665"/>
      <c r="C140" s="10"/>
      <c r="D140" s="11"/>
      <c r="E140" s="666"/>
      <c r="F140" s="667"/>
    </row>
    <row r="141" spans="1:6">
      <c r="A141" s="20" t="str">
        <f>A99</f>
        <v>3.</v>
      </c>
      <c r="B141" s="670" t="str">
        <f>B99&amp;" UKUPNO:"</f>
        <v>KABELSKA KANALIZACIJA ZA EKI UKUPNO:</v>
      </c>
      <c r="C141" s="10"/>
      <c r="D141" s="11"/>
      <c r="E141" s="668"/>
      <c r="F141" s="671">
        <f>SUM(F100:F140)</f>
        <v>0</v>
      </c>
    </row>
    <row r="142" spans="1:6">
      <c r="A142" s="20"/>
      <c r="B142" s="670"/>
      <c r="C142" s="10"/>
      <c r="D142" s="11"/>
      <c r="E142" s="668"/>
      <c r="F142" s="671"/>
    </row>
    <row r="143" spans="1:6">
      <c r="A143" s="20"/>
      <c r="B143" s="670"/>
      <c r="C143" s="10"/>
      <c r="D143" s="11"/>
      <c r="E143" s="668"/>
      <c r="F143" s="671"/>
    </row>
    <row r="144" spans="1:6" s="608" customFormat="1">
      <c r="A144" s="682"/>
      <c r="B144" s="665"/>
      <c r="C144" s="682"/>
      <c r="D144" s="11"/>
      <c r="E144" s="666"/>
      <c r="F144" s="667"/>
    </row>
    <row r="145" spans="1:6">
      <c r="A145" s="23" t="s">
        <v>8</v>
      </c>
      <c r="B145" s="683" t="s">
        <v>59</v>
      </c>
      <c r="C145" s="10"/>
      <c r="D145" s="11"/>
      <c r="E145" s="668"/>
      <c r="F145" s="668"/>
    </row>
    <row r="146" spans="1:6">
      <c r="E146" s="672"/>
      <c r="F146" s="673"/>
    </row>
    <row r="147" spans="1:6" ht="81" customHeight="1">
      <c r="A147" s="9" t="str">
        <f>A$145&amp;COUNTA(A$145:A146)&amp;"."</f>
        <v>4.1.</v>
      </c>
      <c r="B147" s="684" t="s">
        <v>106</v>
      </c>
      <c r="C147" s="685"/>
      <c r="D147" s="686"/>
      <c r="E147" s="687"/>
      <c r="F147" s="687"/>
    </row>
    <row r="148" spans="1:6">
      <c r="A148" s="9"/>
      <c r="B148" s="684"/>
      <c r="C148" s="10" t="s">
        <v>28</v>
      </c>
      <c r="D148" s="11">
        <v>4</v>
      </c>
      <c r="E148" s="666"/>
      <c r="F148" s="666">
        <f>D148*E148</f>
        <v>0</v>
      </c>
    </row>
    <row r="149" spans="1:6">
      <c r="E149" s="672"/>
      <c r="F149" s="673"/>
    </row>
    <row r="150" spans="1:6" ht="69" customHeight="1">
      <c r="A150" s="9" t="str">
        <f>A$145&amp;COUNTA(A$145:A149)&amp;"."</f>
        <v>4.2.</v>
      </c>
      <c r="B150" s="684" t="s">
        <v>82</v>
      </c>
      <c r="C150" s="685"/>
      <c r="D150" s="686"/>
      <c r="E150" s="687"/>
      <c r="F150" s="687"/>
    </row>
    <row r="151" spans="1:6">
      <c r="A151" s="9"/>
      <c r="B151" s="684"/>
      <c r="C151" s="10" t="s">
        <v>35</v>
      </c>
      <c r="D151" s="11">
        <v>220</v>
      </c>
      <c r="E151" s="666"/>
      <c r="F151" s="666">
        <f>D151*E151</f>
        <v>0</v>
      </c>
    </row>
    <row r="152" spans="1:6">
      <c r="E152" s="672"/>
      <c r="F152" s="673"/>
    </row>
    <row r="153" spans="1:6" ht="55.5" customHeight="1">
      <c r="A153" s="9" t="str">
        <f>A$145&amp;COUNTA(A$145:A152)&amp;"."</f>
        <v>4.3.</v>
      </c>
      <c r="B153" s="684" t="s">
        <v>85</v>
      </c>
      <c r="C153" s="685"/>
      <c r="D153" s="686"/>
      <c r="E153" s="687"/>
      <c r="F153" s="687"/>
    </row>
    <row r="154" spans="1:6">
      <c r="A154" s="9"/>
      <c r="B154" s="684"/>
      <c r="C154" s="10" t="s">
        <v>27</v>
      </c>
      <c r="D154" s="11">
        <v>450</v>
      </c>
      <c r="E154" s="666"/>
      <c r="F154" s="666">
        <f>D154*E154</f>
        <v>0</v>
      </c>
    </row>
    <row r="155" spans="1:6">
      <c r="E155" s="672"/>
      <c r="F155" s="673"/>
    </row>
    <row r="156" spans="1:6" ht="134.25" customHeight="1">
      <c r="A156" s="9" t="str">
        <f>A$145&amp;COUNTA(A$145:A155)&amp;"."</f>
        <v>4.4.</v>
      </c>
      <c r="B156" s="665" t="s">
        <v>83</v>
      </c>
      <c r="E156" s="672"/>
      <c r="F156" s="673"/>
    </row>
    <row r="157" spans="1:6">
      <c r="A157" s="9"/>
      <c r="B157" s="678"/>
      <c r="C157" s="10" t="s">
        <v>35</v>
      </c>
      <c r="D157" s="11">
        <v>65</v>
      </c>
      <c r="E157" s="666"/>
      <c r="F157" s="666">
        <f t="shared" ref="F157" si="0">D157*E157</f>
        <v>0</v>
      </c>
    </row>
    <row r="158" spans="1:6" s="603" customFormat="1">
      <c r="A158" s="9"/>
      <c r="B158" s="680"/>
      <c r="C158" s="10"/>
      <c r="D158" s="11"/>
      <c r="E158" s="667"/>
      <c r="F158" s="667"/>
    </row>
    <row r="159" spans="1:6" s="603" customFormat="1" ht="92.25" customHeight="1">
      <c r="A159" s="9" t="str">
        <f>A$145&amp;COUNTA(A$145:A158)&amp;"."</f>
        <v>4.5.</v>
      </c>
      <c r="B159" s="681" t="s">
        <v>84</v>
      </c>
      <c r="C159" s="10"/>
      <c r="D159" s="11"/>
      <c r="E159" s="667"/>
      <c r="F159" s="667"/>
    </row>
    <row r="160" spans="1:6">
      <c r="A160" s="9"/>
      <c r="B160" s="678"/>
      <c r="C160" s="10" t="s">
        <v>35</v>
      </c>
      <c r="D160" s="11">
        <v>34</v>
      </c>
      <c r="E160" s="666"/>
      <c r="F160" s="666">
        <f t="shared" ref="F160" si="1">D160*E160</f>
        <v>0</v>
      </c>
    </row>
    <row r="161" spans="1:7">
      <c r="E161" s="672"/>
      <c r="F161" s="673"/>
    </row>
    <row r="162" spans="1:7" ht="54.75" customHeight="1">
      <c r="A162" s="9" t="str">
        <f>A$145&amp;COUNTA(A$145:A161)&amp;"."</f>
        <v>4.6.</v>
      </c>
      <c r="B162" s="684" t="s">
        <v>60</v>
      </c>
      <c r="C162" s="685"/>
      <c r="D162" s="686"/>
      <c r="E162" s="687"/>
      <c r="F162" s="687"/>
    </row>
    <row r="163" spans="1:7">
      <c r="A163" s="9"/>
      <c r="B163" s="688"/>
      <c r="C163" s="10" t="s">
        <v>27</v>
      </c>
      <c r="D163" s="24">
        <v>800</v>
      </c>
      <c r="E163" s="666"/>
      <c r="F163" s="666">
        <f>D163*E163</f>
        <v>0</v>
      </c>
      <c r="G163" s="657"/>
    </row>
    <row r="164" spans="1:7">
      <c r="E164" s="672"/>
      <c r="F164" s="673"/>
    </row>
    <row r="165" spans="1:7" ht="120" customHeight="1">
      <c r="A165" s="9" t="str">
        <f>A$145&amp;COUNTA(A$145:A164)&amp;"."</f>
        <v>4.7.</v>
      </c>
      <c r="B165" s="684" t="s">
        <v>104</v>
      </c>
      <c r="C165" s="685"/>
      <c r="D165" s="686"/>
      <c r="E165" s="687"/>
      <c r="F165" s="687"/>
      <c r="G165" s="657"/>
    </row>
    <row r="166" spans="1:7" ht="15" customHeight="1">
      <c r="A166" s="9"/>
      <c r="B166" s="676" t="s">
        <v>26</v>
      </c>
      <c r="C166" s="10"/>
      <c r="D166" s="11"/>
      <c r="E166" s="666"/>
      <c r="F166" s="667"/>
    </row>
    <row r="167" spans="1:7" ht="15" customHeight="1">
      <c r="A167" s="9"/>
      <c r="B167" s="677"/>
      <c r="C167" s="10"/>
      <c r="D167" s="11"/>
      <c r="E167" s="666"/>
      <c r="F167" s="667"/>
    </row>
    <row r="168" spans="1:7" ht="15" customHeight="1">
      <c r="A168" s="9"/>
      <c r="B168" s="677"/>
      <c r="C168" s="10"/>
      <c r="D168" s="11"/>
      <c r="E168" s="666"/>
      <c r="F168" s="667"/>
    </row>
    <row r="169" spans="1:7">
      <c r="A169" s="9"/>
      <c r="B169" s="688"/>
      <c r="C169" s="10" t="s">
        <v>28</v>
      </c>
      <c r="D169" s="24">
        <v>6</v>
      </c>
      <c r="E169" s="666"/>
      <c r="F169" s="666">
        <f>D169*E169</f>
        <v>0</v>
      </c>
      <c r="G169" s="657"/>
    </row>
    <row r="170" spans="1:7">
      <c r="E170" s="672"/>
      <c r="F170" s="673"/>
    </row>
    <row r="171" spans="1:7" ht="120" customHeight="1">
      <c r="A171" s="9" t="str">
        <f>A$145&amp;COUNTA(A$145:A169)&amp;"."</f>
        <v>4.8.</v>
      </c>
      <c r="B171" s="684" t="s">
        <v>103</v>
      </c>
      <c r="C171" s="685"/>
      <c r="D171" s="686"/>
      <c r="E171" s="687"/>
      <c r="F171" s="687"/>
      <c r="G171" s="657"/>
    </row>
    <row r="172" spans="1:7" ht="15" customHeight="1">
      <c r="A172" s="9"/>
      <c r="B172" s="676" t="s">
        <v>26</v>
      </c>
      <c r="C172" s="10"/>
      <c r="D172" s="11"/>
      <c r="E172" s="666"/>
      <c r="F172" s="667"/>
    </row>
    <row r="173" spans="1:7" ht="15" customHeight="1">
      <c r="A173" s="9"/>
      <c r="B173" s="677"/>
      <c r="C173" s="10"/>
      <c r="D173" s="11"/>
      <c r="E173" s="666"/>
      <c r="F173" s="667"/>
    </row>
    <row r="174" spans="1:7" ht="15" customHeight="1">
      <c r="A174" s="9"/>
      <c r="B174" s="677"/>
      <c r="C174" s="10"/>
      <c r="D174" s="11"/>
      <c r="E174" s="666"/>
      <c r="F174" s="667"/>
    </row>
    <row r="175" spans="1:7">
      <c r="A175" s="9"/>
      <c r="B175" s="688"/>
      <c r="C175" s="10" t="s">
        <v>28</v>
      </c>
      <c r="D175" s="24">
        <v>4</v>
      </c>
      <c r="E175" s="666"/>
      <c r="F175" s="666">
        <f>D175*E175</f>
        <v>0</v>
      </c>
      <c r="G175" s="657"/>
    </row>
    <row r="176" spans="1:7">
      <c r="E176" s="672"/>
      <c r="F176" s="673"/>
    </row>
    <row r="177" spans="1:7" ht="120" customHeight="1">
      <c r="A177" s="9" t="str">
        <f>A$145&amp;COUNTA(A$145:A176)&amp;"."</f>
        <v>4.9.</v>
      </c>
      <c r="B177" s="684" t="s">
        <v>105</v>
      </c>
      <c r="C177" s="685"/>
      <c r="D177" s="686"/>
      <c r="E177" s="687"/>
      <c r="F177" s="687"/>
      <c r="G177" s="657"/>
    </row>
    <row r="178" spans="1:7" ht="15" customHeight="1">
      <c r="A178" s="9"/>
      <c r="B178" s="676" t="s">
        <v>26</v>
      </c>
      <c r="C178" s="10"/>
      <c r="D178" s="11"/>
      <c r="E178" s="666"/>
      <c r="F178" s="667"/>
    </row>
    <row r="179" spans="1:7" ht="15" customHeight="1">
      <c r="A179" s="9"/>
      <c r="B179" s="677"/>
      <c r="C179" s="10"/>
      <c r="D179" s="11"/>
      <c r="E179" s="666"/>
      <c r="F179" s="667"/>
    </row>
    <row r="180" spans="1:7" ht="15" customHeight="1">
      <c r="A180" s="9"/>
      <c r="B180" s="677"/>
      <c r="C180" s="10"/>
      <c r="D180" s="11"/>
      <c r="E180" s="666"/>
      <c r="F180" s="667"/>
    </row>
    <row r="181" spans="1:7">
      <c r="A181" s="9"/>
      <c r="B181" s="688"/>
      <c r="C181" s="10" t="s">
        <v>28</v>
      </c>
      <c r="D181" s="24">
        <v>4</v>
      </c>
      <c r="E181" s="666"/>
      <c r="F181" s="666">
        <f>D181*E181</f>
        <v>0</v>
      </c>
      <c r="G181" s="657"/>
    </row>
    <row r="182" spans="1:7">
      <c r="E182" s="672"/>
      <c r="F182" s="673"/>
    </row>
    <row r="183" spans="1:7" ht="95.25" customHeight="1">
      <c r="A183" s="9" t="str">
        <f>A$145&amp;COUNTA(A$145:A182)&amp;"."</f>
        <v>4.10.</v>
      </c>
      <c r="B183" s="684" t="s">
        <v>116</v>
      </c>
      <c r="C183" s="685"/>
      <c r="D183" s="686"/>
      <c r="E183" s="687"/>
      <c r="F183" s="687"/>
      <c r="G183" s="657"/>
    </row>
    <row r="184" spans="1:7">
      <c r="A184" s="9"/>
      <c r="B184" s="688" t="s">
        <v>117</v>
      </c>
      <c r="C184" s="10" t="s">
        <v>27</v>
      </c>
      <c r="D184" s="24">
        <v>100</v>
      </c>
      <c r="E184" s="666"/>
      <c r="F184" s="666">
        <f>D184*E184</f>
        <v>0</v>
      </c>
      <c r="G184" s="657"/>
    </row>
    <row r="185" spans="1:7">
      <c r="A185" s="9"/>
      <c r="B185" s="688" t="s">
        <v>118</v>
      </c>
      <c r="C185" s="10" t="s">
        <v>27</v>
      </c>
      <c r="D185" s="24">
        <v>150</v>
      </c>
      <c r="E185" s="666"/>
      <c r="F185" s="666">
        <f>D185*E185</f>
        <v>0</v>
      </c>
      <c r="G185" s="657"/>
    </row>
    <row r="186" spans="1:7">
      <c r="A186" s="9"/>
      <c r="B186" s="688" t="s">
        <v>119</v>
      </c>
      <c r="C186" s="10" t="s">
        <v>27</v>
      </c>
      <c r="D186" s="24">
        <v>50</v>
      </c>
      <c r="E186" s="666"/>
      <c r="F186" s="666">
        <f>D186*E186</f>
        <v>0</v>
      </c>
      <c r="G186" s="657"/>
    </row>
    <row r="187" spans="1:7">
      <c r="E187" s="672"/>
      <c r="F187" s="673"/>
    </row>
    <row r="188" spans="1:7" ht="93" customHeight="1">
      <c r="A188" s="9" t="str">
        <f>A$145&amp;COUNTA(A$145:A187)&amp;"."</f>
        <v>4.11.</v>
      </c>
      <c r="B188" s="684" t="s">
        <v>120</v>
      </c>
      <c r="C188" s="685"/>
      <c r="D188" s="686"/>
      <c r="E188" s="687"/>
      <c r="F188" s="687"/>
    </row>
    <row r="189" spans="1:7">
      <c r="A189" s="9"/>
      <c r="B189" s="688" t="s">
        <v>121</v>
      </c>
      <c r="C189" s="10" t="s">
        <v>27</v>
      </c>
      <c r="D189" s="24">
        <v>100</v>
      </c>
      <c r="E189" s="666"/>
      <c r="F189" s="666">
        <f>D189*E189</f>
        <v>0</v>
      </c>
      <c r="G189" s="657"/>
    </row>
    <row r="190" spans="1:7">
      <c r="E190" s="672"/>
      <c r="F190" s="673"/>
    </row>
    <row r="191" spans="1:7" ht="93" customHeight="1">
      <c r="A191" s="9" t="str">
        <f>A$145&amp;COUNTA(A$145:A190)&amp;"."</f>
        <v>4.12.</v>
      </c>
      <c r="B191" s="684" t="s">
        <v>122</v>
      </c>
      <c r="C191" s="685"/>
      <c r="D191" s="686"/>
      <c r="E191" s="687"/>
      <c r="F191" s="687"/>
    </row>
    <row r="192" spans="1:7">
      <c r="A192" s="9"/>
      <c r="B192" s="688" t="s">
        <v>123</v>
      </c>
      <c r="C192" s="10" t="s">
        <v>27</v>
      </c>
      <c r="D192" s="24">
        <v>100</v>
      </c>
      <c r="E192" s="666"/>
      <c r="F192" s="666">
        <f>D192*E192</f>
        <v>0</v>
      </c>
      <c r="G192" s="657"/>
    </row>
    <row r="193" spans="1:6">
      <c r="A193" s="9"/>
      <c r="B193" s="665"/>
      <c r="C193" s="10"/>
      <c r="D193" s="11"/>
      <c r="E193" s="666"/>
      <c r="F193" s="667"/>
    </row>
    <row r="194" spans="1:6">
      <c r="A194" s="20" t="str">
        <f>A145</f>
        <v>4.</v>
      </c>
      <c r="B194" s="670" t="str">
        <f>B145&amp;" UKUPNO:"</f>
        <v>ZAŠTITA KABELSKE KANALIZACIJE HT-a UKUPNO:</v>
      </c>
      <c r="C194" s="10"/>
      <c r="D194" s="11"/>
      <c r="E194" s="668"/>
      <c r="F194" s="671">
        <f>SUM(F146:F193)</f>
        <v>0</v>
      </c>
    </row>
    <row r="195" spans="1:6">
      <c r="A195" s="20"/>
      <c r="B195" s="670"/>
      <c r="C195" s="10"/>
      <c r="D195" s="11"/>
      <c r="E195" s="668"/>
      <c r="F195" s="671"/>
    </row>
    <row r="196" spans="1:6">
      <c r="A196" s="20"/>
      <c r="B196" s="670"/>
      <c r="C196" s="10"/>
      <c r="D196" s="11"/>
      <c r="E196" s="668"/>
      <c r="F196" s="671"/>
    </row>
    <row r="197" spans="1:6" s="608" customFormat="1">
      <c r="A197" s="682"/>
      <c r="B197" s="665"/>
      <c r="C197" s="682"/>
      <c r="D197" s="11"/>
      <c r="E197" s="666"/>
      <c r="F197" s="667"/>
    </row>
    <row r="198" spans="1:6">
      <c r="A198" s="23" t="s">
        <v>10</v>
      </c>
      <c r="B198" s="683" t="s">
        <v>86</v>
      </c>
      <c r="C198" s="10"/>
      <c r="D198" s="11"/>
      <c r="E198" s="668"/>
      <c r="F198" s="668"/>
    </row>
    <row r="199" spans="1:6">
      <c r="A199" s="9"/>
      <c r="B199" s="665"/>
      <c r="C199" s="10"/>
      <c r="D199" s="11"/>
      <c r="E199" s="666"/>
      <c r="F199" s="667"/>
    </row>
    <row r="200" spans="1:6" ht="69" customHeight="1">
      <c r="A200" s="9" t="str">
        <f>A$198&amp;COUNTA(A$198:A199)&amp;"."</f>
        <v>5.1.</v>
      </c>
      <c r="B200" s="665" t="s">
        <v>124</v>
      </c>
      <c r="C200" s="10"/>
      <c r="D200" s="11"/>
      <c r="E200" s="666"/>
      <c r="F200" s="667"/>
    </row>
    <row r="201" spans="1:6">
      <c r="A201" s="9"/>
      <c r="B201" s="688" t="s">
        <v>125</v>
      </c>
      <c r="C201" s="10" t="s">
        <v>27</v>
      </c>
      <c r="D201" s="11">
        <v>350</v>
      </c>
      <c r="E201" s="666"/>
      <c r="F201" s="666">
        <f>D201*E201</f>
        <v>0</v>
      </c>
    </row>
    <row r="202" spans="1:6">
      <c r="E202" s="672"/>
      <c r="F202" s="673"/>
    </row>
    <row r="203" spans="1:6" ht="69" customHeight="1">
      <c r="A203" s="9" t="str">
        <f>A$198&amp;COUNTA(A$198:A202)&amp;"."</f>
        <v>5.2.</v>
      </c>
      <c r="B203" s="684" t="s">
        <v>88</v>
      </c>
      <c r="C203" s="685"/>
      <c r="D203" s="686"/>
      <c r="E203" s="687"/>
      <c r="F203" s="687"/>
    </row>
    <row r="204" spans="1:6">
      <c r="A204" s="9"/>
      <c r="B204" s="684"/>
      <c r="C204" s="10" t="s">
        <v>35</v>
      </c>
      <c r="D204" s="11">
        <v>550</v>
      </c>
      <c r="E204" s="666"/>
      <c r="F204" s="666">
        <f>D204*E204</f>
        <v>0</v>
      </c>
    </row>
    <row r="205" spans="1:6">
      <c r="E205" s="672"/>
      <c r="F205" s="673"/>
    </row>
    <row r="206" spans="1:6" ht="55.5" customHeight="1">
      <c r="A206" s="9" t="str">
        <f>A$198&amp;COUNTA(A$198:A205)&amp;"."</f>
        <v>5.3.</v>
      </c>
      <c r="B206" s="684" t="s">
        <v>89</v>
      </c>
      <c r="C206" s="685"/>
      <c r="D206" s="686"/>
      <c r="E206" s="687"/>
      <c r="F206" s="687"/>
    </row>
    <row r="207" spans="1:6">
      <c r="A207" s="9"/>
      <c r="B207" s="684"/>
      <c r="C207" s="10" t="s">
        <v>27</v>
      </c>
      <c r="D207" s="11">
        <v>480</v>
      </c>
      <c r="E207" s="666"/>
      <c r="F207" s="666">
        <f>D207*E207</f>
        <v>0</v>
      </c>
    </row>
    <row r="208" spans="1:6">
      <c r="E208" s="672"/>
      <c r="F208" s="673"/>
    </row>
    <row r="209" spans="1:7" ht="134.25" customHeight="1">
      <c r="A209" s="9" t="str">
        <f>A$198&amp;COUNTA(A$198:A208)&amp;"."</f>
        <v>5.4.</v>
      </c>
      <c r="B209" s="665" t="s">
        <v>83</v>
      </c>
      <c r="E209" s="672"/>
      <c r="F209" s="673"/>
    </row>
    <row r="210" spans="1:7">
      <c r="A210" s="9"/>
      <c r="B210" s="678"/>
      <c r="C210" s="10" t="s">
        <v>35</v>
      </c>
      <c r="D210" s="11">
        <v>75</v>
      </c>
      <c r="E210" s="666"/>
      <c r="F210" s="666">
        <f t="shared" ref="F210" si="2">D210*E210</f>
        <v>0</v>
      </c>
    </row>
    <row r="211" spans="1:7" s="603" customFormat="1">
      <c r="A211" s="9"/>
      <c r="B211" s="680"/>
      <c r="C211" s="10"/>
      <c r="D211" s="11"/>
      <c r="E211" s="667"/>
      <c r="F211" s="667"/>
    </row>
    <row r="212" spans="1:7" s="603" customFormat="1" ht="92.25" customHeight="1">
      <c r="A212" s="9" t="str">
        <f>A$198&amp;COUNTA(A$198:A211)&amp;"."</f>
        <v>5.5.</v>
      </c>
      <c r="B212" s="681" t="s">
        <v>90</v>
      </c>
      <c r="C212" s="10"/>
      <c r="D212" s="11"/>
      <c r="E212" s="667"/>
      <c r="F212" s="667"/>
    </row>
    <row r="213" spans="1:7">
      <c r="A213" s="9"/>
      <c r="B213" s="678"/>
      <c r="C213" s="10" t="s">
        <v>35</v>
      </c>
      <c r="D213" s="11">
        <v>45</v>
      </c>
      <c r="E213" s="666"/>
      <c r="F213" s="666">
        <f t="shared" ref="F213" si="3">D213*E213</f>
        <v>0</v>
      </c>
    </row>
    <row r="214" spans="1:7">
      <c r="E214" s="672"/>
      <c r="F214" s="673"/>
    </row>
    <row r="215" spans="1:7" ht="69" customHeight="1">
      <c r="A215" s="9" t="str">
        <f>A$145&amp;COUNTA(A$145:A214)&amp;"."</f>
        <v>4.20.</v>
      </c>
      <c r="B215" s="684" t="s">
        <v>108</v>
      </c>
      <c r="C215" s="685"/>
      <c r="D215" s="686"/>
      <c r="E215" s="687"/>
      <c r="F215" s="687"/>
    </row>
    <row r="216" spans="1:7">
      <c r="A216" s="9"/>
      <c r="B216" s="688"/>
      <c r="C216" s="10" t="s">
        <v>29</v>
      </c>
      <c r="D216" s="24">
        <v>7</v>
      </c>
      <c r="E216" s="666"/>
      <c r="F216" s="666">
        <f>D216*E216</f>
        <v>0</v>
      </c>
      <c r="G216" s="657"/>
    </row>
    <row r="217" spans="1:7">
      <c r="E217" s="672"/>
      <c r="F217" s="673"/>
    </row>
    <row r="218" spans="1:7" ht="69" customHeight="1">
      <c r="A218" s="9" t="str">
        <f>A$145&amp;COUNTA(A$145:A217)&amp;"."</f>
        <v>4.21.</v>
      </c>
      <c r="B218" s="684" t="s">
        <v>107</v>
      </c>
      <c r="C218" s="685"/>
      <c r="D218" s="686"/>
      <c r="E218" s="687"/>
      <c r="F218" s="687"/>
    </row>
    <row r="219" spans="1:7">
      <c r="A219" s="9"/>
      <c r="B219" s="688"/>
      <c r="C219" s="10" t="s">
        <v>29</v>
      </c>
      <c r="D219" s="24">
        <v>6</v>
      </c>
      <c r="E219" s="666"/>
      <c r="F219" s="666">
        <f>D219*E219</f>
        <v>0</v>
      </c>
      <c r="G219" s="657"/>
    </row>
    <row r="220" spans="1:7">
      <c r="E220" s="672"/>
      <c r="F220" s="673"/>
    </row>
    <row r="221" spans="1:7" ht="69" customHeight="1">
      <c r="A221" s="26" t="str">
        <f>A$145&amp;COUNTA(A$145:A220)&amp;"."</f>
        <v>4.22.</v>
      </c>
      <c r="B221" s="684" t="s">
        <v>109</v>
      </c>
      <c r="C221" s="685"/>
      <c r="D221" s="686"/>
      <c r="E221" s="687"/>
      <c r="F221" s="687"/>
    </row>
    <row r="222" spans="1:7">
      <c r="A222" s="26"/>
      <c r="B222" s="688"/>
      <c r="C222" s="27" t="s">
        <v>29</v>
      </c>
      <c r="D222" s="28">
        <v>15</v>
      </c>
      <c r="E222" s="679"/>
      <c r="F222" s="679">
        <f>D222*E222</f>
        <v>0</v>
      </c>
      <c r="G222" s="657"/>
    </row>
    <row r="223" spans="1:7">
      <c r="E223" s="672"/>
      <c r="F223" s="673"/>
    </row>
    <row r="224" spans="1:7" ht="41.25" customHeight="1">
      <c r="A224" s="26" t="str">
        <f>A$145&amp;COUNTA(A$145:A223)&amp;"."</f>
        <v>4.23.</v>
      </c>
      <c r="B224" s="684" t="s">
        <v>111</v>
      </c>
      <c r="C224" s="685"/>
      <c r="D224" s="686"/>
      <c r="E224" s="687"/>
      <c r="F224" s="687"/>
    </row>
    <row r="225" spans="1:7">
      <c r="A225" s="26"/>
      <c r="B225" s="688"/>
      <c r="C225" s="27" t="s">
        <v>27</v>
      </c>
      <c r="D225" s="28">
        <v>150</v>
      </c>
      <c r="E225" s="679"/>
      <c r="F225" s="679">
        <f>D225*E225</f>
        <v>0</v>
      </c>
      <c r="G225" s="657"/>
    </row>
    <row r="226" spans="1:7">
      <c r="E226" s="672"/>
      <c r="F226" s="673"/>
    </row>
    <row r="227" spans="1:7" ht="41.25" customHeight="1">
      <c r="A227" s="26" t="str">
        <f>A$145&amp;COUNTA(A$145:A226)&amp;"."</f>
        <v>4.24.</v>
      </c>
      <c r="B227" s="684" t="s">
        <v>110</v>
      </c>
      <c r="C227" s="685"/>
      <c r="D227" s="686"/>
      <c r="E227" s="687"/>
      <c r="F227" s="687"/>
    </row>
    <row r="228" spans="1:7">
      <c r="A228" s="26"/>
      <c r="B228" s="688"/>
      <c r="C228" s="27" t="s">
        <v>27</v>
      </c>
      <c r="D228" s="28">
        <v>200</v>
      </c>
      <c r="E228" s="679"/>
      <c r="F228" s="679">
        <f>D228*E228</f>
        <v>0</v>
      </c>
      <c r="G228" s="657"/>
    </row>
    <row r="229" spans="1:7">
      <c r="E229" s="672"/>
      <c r="F229" s="673"/>
    </row>
    <row r="230" spans="1:7" ht="41.25" customHeight="1">
      <c r="A230" s="26" t="str">
        <f>A$145&amp;COUNTA(A$145:A229)&amp;"."</f>
        <v>4.25.</v>
      </c>
      <c r="B230" s="684" t="s">
        <v>113</v>
      </c>
      <c r="C230" s="685"/>
      <c r="D230" s="686"/>
      <c r="E230" s="687"/>
      <c r="F230" s="687"/>
    </row>
    <row r="231" spans="1:7">
      <c r="A231" s="26"/>
      <c r="B231" s="688"/>
      <c r="C231" s="27" t="s">
        <v>27</v>
      </c>
      <c r="D231" s="28">
        <v>450</v>
      </c>
      <c r="E231" s="679"/>
      <c r="F231" s="679">
        <f>D231*E231</f>
        <v>0</v>
      </c>
      <c r="G231" s="657"/>
    </row>
    <row r="232" spans="1:7">
      <c r="E232" s="672"/>
      <c r="F232" s="673"/>
    </row>
    <row r="233" spans="1:7" ht="54.75" customHeight="1">
      <c r="A233" s="9" t="str">
        <f>A$145&amp;COUNTA(A$145:A232)&amp;"."</f>
        <v>4.26.</v>
      </c>
      <c r="B233" s="684" t="s">
        <v>114</v>
      </c>
      <c r="C233" s="685"/>
      <c r="D233" s="686"/>
      <c r="E233" s="687"/>
      <c r="F233" s="687"/>
    </row>
    <row r="234" spans="1:7">
      <c r="A234" s="9"/>
      <c r="B234" s="688"/>
      <c r="C234" s="10" t="s">
        <v>27</v>
      </c>
      <c r="D234" s="24">
        <v>800</v>
      </c>
      <c r="E234" s="666"/>
      <c r="F234" s="666">
        <f>D234*E234</f>
        <v>0</v>
      </c>
      <c r="G234" s="657"/>
    </row>
    <row r="235" spans="1:7">
      <c r="A235" s="9"/>
      <c r="B235" s="665"/>
      <c r="C235" s="10"/>
      <c r="D235" s="11"/>
      <c r="E235" s="666"/>
      <c r="F235" s="667"/>
    </row>
    <row r="236" spans="1:7" ht="57" customHeight="1">
      <c r="A236" s="9" t="str">
        <f>A$198&amp;COUNTA(A$198:A235)&amp;"."</f>
        <v>5.13.</v>
      </c>
      <c r="B236" s="665" t="s">
        <v>87</v>
      </c>
      <c r="C236" s="10"/>
      <c r="D236" s="11"/>
      <c r="E236" s="666"/>
      <c r="F236" s="667"/>
    </row>
    <row r="237" spans="1:7">
      <c r="A237" s="9"/>
      <c r="B237" s="665"/>
      <c r="C237" s="10" t="s">
        <v>9</v>
      </c>
      <c r="D237" s="25">
        <v>1</v>
      </c>
      <c r="E237" s="666"/>
      <c r="F237" s="666">
        <f>D237*E237</f>
        <v>0</v>
      </c>
    </row>
    <row r="238" spans="1:7">
      <c r="A238" s="9"/>
      <c r="B238" s="665"/>
      <c r="C238" s="10"/>
      <c r="D238" s="11"/>
      <c r="E238" s="666"/>
      <c r="F238" s="667"/>
    </row>
    <row r="239" spans="1:7" ht="17.25" customHeight="1">
      <c r="A239" s="20" t="str">
        <f>A198</f>
        <v>5.</v>
      </c>
      <c r="B239" s="670" t="str">
        <f>B198&amp;" UKUPNO:"</f>
        <v>PREKOPI I ZAŠTITA ZA HEP ODS UKUPNO:</v>
      </c>
      <c r="C239" s="10"/>
      <c r="D239" s="11"/>
      <c r="E239" s="668"/>
      <c r="F239" s="671">
        <f>SUM(F199:F238)</f>
        <v>0</v>
      </c>
    </row>
    <row r="240" spans="1:7">
      <c r="E240" s="672"/>
      <c r="F240" s="673"/>
    </row>
    <row r="241" spans="1:6">
      <c r="E241" s="672"/>
      <c r="F241" s="673"/>
    </row>
    <row r="242" spans="1:6">
      <c r="E242" s="672"/>
      <c r="F242" s="673"/>
    </row>
    <row r="243" spans="1:6">
      <c r="A243" s="23" t="s">
        <v>13</v>
      </c>
      <c r="B243" s="683" t="s">
        <v>112</v>
      </c>
      <c r="E243" s="672"/>
      <c r="F243" s="673"/>
    </row>
    <row r="244" spans="1:6">
      <c r="E244" s="672"/>
      <c r="F244" s="673"/>
    </row>
    <row r="245" spans="1:6" ht="54" customHeight="1">
      <c r="A245" s="9" t="str">
        <f>A$243&amp;COUNTA(A$243:A244)&amp;"."</f>
        <v>6.1.</v>
      </c>
      <c r="B245" s="665" t="s">
        <v>91</v>
      </c>
      <c r="E245" s="672"/>
      <c r="F245" s="673"/>
    </row>
    <row r="246" spans="1:6">
      <c r="A246" s="9"/>
      <c r="B246" s="678" t="s">
        <v>54</v>
      </c>
      <c r="C246" s="10" t="s">
        <v>27</v>
      </c>
      <c r="D246" s="11">
        <v>1100</v>
      </c>
      <c r="E246" s="666"/>
      <c r="F246" s="666">
        <f t="shared" ref="F246:F247" si="4">D246*E246</f>
        <v>0</v>
      </c>
    </row>
    <row r="247" spans="1:6">
      <c r="A247" s="9"/>
      <c r="B247" s="678" t="s">
        <v>55</v>
      </c>
      <c r="C247" s="10" t="s">
        <v>27</v>
      </c>
      <c r="D247" s="11">
        <v>140</v>
      </c>
      <c r="E247" s="666"/>
      <c r="F247" s="666">
        <f t="shared" si="4"/>
        <v>0</v>
      </c>
    </row>
    <row r="248" spans="1:6">
      <c r="E248" s="672"/>
      <c r="F248" s="673"/>
    </row>
    <row r="249" spans="1:6" ht="267" customHeight="1">
      <c r="A249" s="26" t="str">
        <f>A$243&amp;COUNTA(A$243:A248)&amp;"."</f>
        <v>6.2.</v>
      </c>
      <c r="B249" s="665" t="s">
        <v>92</v>
      </c>
      <c r="E249" s="672"/>
      <c r="F249" s="673"/>
    </row>
    <row r="250" spans="1:6">
      <c r="A250" s="9"/>
      <c r="B250" s="678" t="s">
        <v>54</v>
      </c>
      <c r="C250" s="10" t="s">
        <v>35</v>
      </c>
      <c r="D250" s="11">
        <v>375</v>
      </c>
      <c r="E250" s="666"/>
      <c r="F250" s="666">
        <f t="shared" ref="F250" si="5">D250*E250</f>
        <v>0</v>
      </c>
    </row>
    <row r="251" spans="1:6">
      <c r="E251" s="672"/>
      <c r="F251" s="673"/>
    </row>
    <row r="252" spans="1:6" ht="267" customHeight="1">
      <c r="A252" s="26" t="str">
        <f>A$243&amp;COUNTA(A$243:A251)&amp;"."</f>
        <v>6.3.</v>
      </c>
      <c r="B252" s="665" t="s">
        <v>93</v>
      </c>
      <c r="E252" s="672"/>
      <c r="F252" s="673"/>
    </row>
    <row r="253" spans="1:6">
      <c r="A253" s="9"/>
      <c r="B253" s="678" t="s">
        <v>55</v>
      </c>
      <c r="C253" s="10" t="s">
        <v>35</v>
      </c>
      <c r="D253" s="11">
        <v>60</v>
      </c>
      <c r="E253" s="666"/>
      <c r="F253" s="666">
        <f t="shared" ref="F253" si="6">D253*E253</f>
        <v>0</v>
      </c>
    </row>
    <row r="254" spans="1:6">
      <c r="E254" s="672"/>
      <c r="F254" s="673"/>
    </row>
    <row r="255" spans="1:6" ht="159" customHeight="1">
      <c r="A255" s="26" t="str">
        <f>A$243&amp;COUNTA(A$243:A250)&amp;"."</f>
        <v>6.3.</v>
      </c>
      <c r="B255" s="665" t="s">
        <v>94</v>
      </c>
      <c r="E255" s="672"/>
      <c r="F255" s="673"/>
    </row>
    <row r="256" spans="1:6">
      <c r="A256" s="9"/>
      <c r="B256" s="678" t="s">
        <v>56</v>
      </c>
      <c r="C256" s="10" t="s">
        <v>35</v>
      </c>
      <c r="D256" s="11">
        <v>30</v>
      </c>
      <c r="E256" s="666"/>
      <c r="F256" s="666">
        <f t="shared" ref="F256" si="7">D256*E256</f>
        <v>0</v>
      </c>
    </row>
    <row r="257" spans="1:6">
      <c r="E257" s="672"/>
      <c r="F257" s="673"/>
    </row>
    <row r="258" spans="1:6" ht="69" customHeight="1">
      <c r="A258" s="9" t="str">
        <f>A$243&amp;COUNTA(A$243:A257)&amp;"."</f>
        <v>6.5.</v>
      </c>
      <c r="B258" s="665" t="s">
        <v>36</v>
      </c>
      <c r="E258" s="672"/>
      <c r="F258" s="673"/>
    </row>
    <row r="259" spans="1:6">
      <c r="A259" s="9"/>
      <c r="B259" s="678" t="s">
        <v>54</v>
      </c>
      <c r="C259" s="10" t="s">
        <v>27</v>
      </c>
      <c r="D259" s="11">
        <v>1100</v>
      </c>
      <c r="E259" s="666"/>
      <c r="F259" s="666">
        <f t="shared" ref="F259:F260" si="8">D259*E259</f>
        <v>0</v>
      </c>
    </row>
    <row r="260" spans="1:6">
      <c r="A260" s="9"/>
      <c r="B260" s="678" t="s">
        <v>55</v>
      </c>
      <c r="C260" s="10" t="s">
        <v>27</v>
      </c>
      <c r="D260" s="11">
        <v>140</v>
      </c>
      <c r="E260" s="666"/>
      <c r="F260" s="666">
        <f t="shared" si="8"/>
        <v>0</v>
      </c>
    </row>
    <row r="261" spans="1:6">
      <c r="E261" s="672"/>
      <c r="F261" s="673"/>
    </row>
    <row r="262" spans="1:6" ht="134.25" customHeight="1">
      <c r="A262" s="9" t="str">
        <f>A$243&amp;COUNTA(A$243:A261)&amp;"."</f>
        <v>6.6.</v>
      </c>
      <c r="B262" s="665" t="s">
        <v>95</v>
      </c>
      <c r="E262" s="672"/>
      <c r="F262" s="673"/>
    </row>
    <row r="263" spans="1:6">
      <c r="A263" s="9"/>
      <c r="B263" s="678" t="s">
        <v>54</v>
      </c>
      <c r="C263" s="10" t="s">
        <v>35</v>
      </c>
      <c r="D263" s="11">
        <v>90</v>
      </c>
      <c r="E263" s="666"/>
      <c r="F263" s="666">
        <f t="shared" ref="F263" si="9">D263*E263</f>
        <v>0</v>
      </c>
    </row>
    <row r="264" spans="1:6">
      <c r="E264" s="672"/>
      <c r="F264" s="673"/>
    </row>
    <row r="265" spans="1:6" ht="108.75" customHeight="1">
      <c r="A265" s="9" t="str">
        <f>A$243&amp;COUNTA(A$243:A264)&amp;"."</f>
        <v>6.7.</v>
      </c>
      <c r="B265" s="665" t="s">
        <v>96</v>
      </c>
      <c r="E265" s="672"/>
      <c r="F265" s="673"/>
    </row>
    <row r="266" spans="1:6">
      <c r="A266" s="9"/>
      <c r="B266" s="678" t="s">
        <v>97</v>
      </c>
      <c r="C266" s="10" t="s">
        <v>35</v>
      </c>
      <c r="D266" s="11">
        <v>420</v>
      </c>
      <c r="E266" s="666"/>
      <c r="F266" s="666">
        <f t="shared" ref="F266:F267" si="10">D266*E266</f>
        <v>0</v>
      </c>
    </row>
    <row r="267" spans="1:6">
      <c r="A267" s="9"/>
      <c r="B267" s="678" t="s">
        <v>98</v>
      </c>
      <c r="C267" s="10" t="s">
        <v>35</v>
      </c>
      <c r="D267" s="11">
        <v>50</v>
      </c>
      <c r="E267" s="666"/>
      <c r="F267" s="666">
        <f t="shared" si="10"/>
        <v>0</v>
      </c>
    </row>
    <row r="268" spans="1:6" s="603" customFormat="1">
      <c r="A268" s="9"/>
      <c r="B268" s="680"/>
      <c r="C268" s="10"/>
      <c r="D268" s="11"/>
      <c r="E268" s="667"/>
      <c r="F268" s="667"/>
    </row>
    <row r="269" spans="1:6" s="603" customFormat="1" ht="95.25" customHeight="1">
      <c r="A269" s="9" t="str">
        <f>A$243&amp;COUNTA(A$243:A267)&amp;"."</f>
        <v>6.8.</v>
      </c>
      <c r="B269" s="681" t="s">
        <v>99</v>
      </c>
      <c r="C269" s="10"/>
      <c r="D269" s="11"/>
      <c r="E269" s="667"/>
      <c r="F269" s="667"/>
    </row>
    <row r="270" spans="1:6" ht="14.25">
      <c r="A270" s="9"/>
      <c r="B270" s="678" t="s">
        <v>100</v>
      </c>
      <c r="C270" s="10" t="s">
        <v>30</v>
      </c>
      <c r="D270" s="11">
        <v>135</v>
      </c>
      <c r="E270" s="666"/>
      <c r="F270" s="666">
        <f>D270*E270</f>
        <v>0</v>
      </c>
    </row>
    <row r="271" spans="1:6" ht="14.25">
      <c r="A271" s="9"/>
      <c r="B271" s="678" t="s">
        <v>101</v>
      </c>
      <c r="C271" s="10" t="s">
        <v>30</v>
      </c>
      <c r="D271" s="11">
        <v>30</v>
      </c>
      <c r="E271" s="666"/>
      <c r="F271" s="666">
        <f>D271*E271</f>
        <v>0</v>
      </c>
    </row>
    <row r="272" spans="1:6" s="603" customFormat="1">
      <c r="A272" s="9"/>
      <c r="B272" s="680"/>
      <c r="C272" s="10"/>
      <c r="D272" s="11"/>
      <c r="E272" s="667"/>
      <c r="F272" s="667"/>
    </row>
    <row r="273" spans="1:6" s="603" customFormat="1" ht="144.75" customHeight="1">
      <c r="A273" s="9" t="str">
        <f>A$243&amp;COUNTA(A$243:A272)&amp;"."</f>
        <v>6.9.</v>
      </c>
      <c r="B273" s="681" t="s">
        <v>57</v>
      </c>
      <c r="C273" s="10"/>
      <c r="D273" s="11"/>
      <c r="E273" s="667"/>
      <c r="F273" s="667"/>
    </row>
    <row r="274" spans="1:6">
      <c r="A274" s="9"/>
      <c r="B274" s="678"/>
      <c r="C274" s="10" t="s">
        <v>35</v>
      </c>
      <c r="D274" s="11">
        <v>320</v>
      </c>
      <c r="E274" s="666"/>
      <c r="F274" s="666">
        <f>D274*E274</f>
        <v>0</v>
      </c>
    </row>
    <row r="275" spans="1:6" s="603" customFormat="1">
      <c r="A275" s="9"/>
      <c r="B275" s="680"/>
      <c r="C275" s="10"/>
      <c r="D275" s="11"/>
      <c r="E275" s="667"/>
      <c r="F275" s="667"/>
    </row>
    <row r="276" spans="1:6" s="603" customFormat="1" ht="106.5" customHeight="1">
      <c r="A276" s="9" t="str">
        <f>A$243&amp;COUNTA(A$243:A275)&amp;"."</f>
        <v>6.10.</v>
      </c>
      <c r="B276" s="681" t="s">
        <v>102</v>
      </c>
      <c r="C276" s="10"/>
      <c r="D276" s="11"/>
      <c r="E276" s="667"/>
      <c r="F276" s="667"/>
    </row>
    <row r="277" spans="1:6">
      <c r="A277" s="9"/>
      <c r="B277" s="678"/>
      <c r="C277" s="10" t="s">
        <v>35</v>
      </c>
      <c r="D277" s="11">
        <v>20</v>
      </c>
      <c r="E277" s="666"/>
      <c r="F277" s="666">
        <f t="shared" ref="F277" si="11">D277*E277</f>
        <v>0</v>
      </c>
    </row>
    <row r="278" spans="1:6" s="603" customFormat="1" ht="11.25" customHeight="1">
      <c r="A278" s="9"/>
      <c r="B278" s="680"/>
      <c r="C278" s="10"/>
      <c r="D278" s="11"/>
      <c r="E278" s="667"/>
      <c r="F278" s="667"/>
    </row>
    <row r="279" spans="1:6" s="603" customFormat="1" ht="40.5" customHeight="1">
      <c r="A279" s="9" t="str">
        <f>A$243&amp;COUNTA(A$243:A278)&amp;"."</f>
        <v>6.11.</v>
      </c>
      <c r="B279" s="681" t="s">
        <v>58</v>
      </c>
      <c r="C279" s="10"/>
      <c r="D279" s="11"/>
      <c r="E279" s="667"/>
      <c r="F279" s="667"/>
    </row>
    <row r="280" spans="1:6">
      <c r="A280" s="9"/>
      <c r="B280" s="678" t="s">
        <v>44</v>
      </c>
      <c r="C280" s="10" t="s">
        <v>27</v>
      </c>
      <c r="D280" s="11">
        <v>100</v>
      </c>
      <c r="E280" s="666"/>
      <c r="F280" s="666">
        <f>D280*E280</f>
        <v>0</v>
      </c>
    </row>
    <row r="281" spans="1:6" s="603" customFormat="1" ht="11.25" customHeight="1">
      <c r="A281" s="9"/>
      <c r="B281" s="680"/>
      <c r="C281" s="10"/>
      <c r="D281" s="11"/>
      <c r="E281" s="667"/>
      <c r="F281" s="667"/>
    </row>
    <row r="282" spans="1:6" s="603" customFormat="1" ht="29.25" customHeight="1">
      <c r="A282" s="9" t="str">
        <f>A$243&amp;COUNTA(A$243:A281)&amp;"."</f>
        <v>6.12.</v>
      </c>
      <c r="B282" s="681" t="s">
        <v>37</v>
      </c>
      <c r="C282" s="10"/>
      <c r="D282" s="11"/>
      <c r="E282" s="667"/>
      <c r="F282" s="667"/>
    </row>
    <row r="283" spans="1:6">
      <c r="A283" s="9"/>
      <c r="B283" s="665"/>
      <c r="C283" s="10" t="s">
        <v>34</v>
      </c>
      <c r="D283" s="11">
        <v>1</v>
      </c>
      <c r="E283" s="666"/>
      <c r="F283" s="666">
        <f>D283*E283</f>
        <v>0</v>
      </c>
    </row>
    <row r="284" spans="1:6" s="603" customFormat="1" ht="9" customHeight="1">
      <c r="A284" s="9"/>
      <c r="B284" s="680"/>
      <c r="C284" s="10"/>
      <c r="D284" s="11"/>
      <c r="E284" s="667"/>
      <c r="F284" s="667"/>
    </row>
    <row r="285" spans="1:6">
      <c r="A285" s="20" t="str">
        <f>A243</f>
        <v>6.</v>
      </c>
      <c r="B285" s="670" t="str">
        <f>B243&amp;" UKUPNO:"</f>
        <v>GRAĐEVINSKI RADOVI UZ EKI i HEP UKUPNO:</v>
      </c>
      <c r="C285" s="10"/>
      <c r="D285" s="11"/>
      <c r="E285" s="668"/>
      <c r="F285" s="671">
        <f>SUM(F246:F284)</f>
        <v>0</v>
      </c>
    </row>
    <row r="286" spans="1:6">
      <c r="A286" s="20"/>
      <c r="B286" s="670"/>
      <c r="C286" s="10"/>
      <c r="D286" s="11"/>
      <c r="E286" s="668"/>
      <c r="F286" s="671"/>
    </row>
    <row r="287" spans="1:6">
      <c r="A287" s="20"/>
      <c r="B287" s="670"/>
      <c r="C287" s="10"/>
      <c r="D287" s="11"/>
      <c r="E287" s="668"/>
      <c r="F287" s="671"/>
    </row>
    <row r="288" spans="1:6">
      <c r="A288" s="20"/>
      <c r="B288" s="670"/>
      <c r="C288" s="10"/>
      <c r="D288" s="11"/>
      <c r="E288" s="668"/>
      <c r="F288" s="671"/>
    </row>
    <row r="289" spans="1:6">
      <c r="E289" s="672"/>
      <c r="F289" s="673"/>
    </row>
    <row r="290" spans="1:6">
      <c r="E290" s="672"/>
      <c r="F290" s="673"/>
    </row>
    <row r="291" spans="1:6">
      <c r="A291" s="690"/>
      <c r="B291" s="691" t="s">
        <v>12</v>
      </c>
      <c r="E291" s="672"/>
      <c r="F291" s="692" t="s">
        <v>11</v>
      </c>
    </row>
    <row r="292" spans="1:6">
      <c r="E292" s="693"/>
      <c r="F292" s="693"/>
    </row>
    <row r="293" spans="1:6">
      <c r="A293" s="20" t="str">
        <f>A5</f>
        <v>1.</v>
      </c>
      <c r="B293" s="735" t="str">
        <f>B5</f>
        <v>PRIPREMNI RADOVI</v>
      </c>
      <c r="C293" s="735"/>
      <c r="D293" s="735"/>
      <c r="E293" s="694"/>
      <c r="F293" s="695">
        <f>F22</f>
        <v>0</v>
      </c>
    </row>
    <row r="294" spans="1:6">
      <c r="E294" s="693"/>
      <c r="F294" s="693"/>
    </row>
    <row r="295" spans="1:6">
      <c r="A295" s="20" t="str">
        <f>A26</f>
        <v>2.</v>
      </c>
      <c r="B295" s="735" t="str">
        <f>B26</f>
        <v>ZAMJENA SVJETILJKI JAVNE RASVJETE</v>
      </c>
      <c r="C295" s="735"/>
      <c r="D295" s="735"/>
      <c r="E295" s="694"/>
      <c r="F295" s="695">
        <f>F95</f>
        <v>0</v>
      </c>
    </row>
    <row r="296" spans="1:6">
      <c r="E296" s="693"/>
      <c r="F296" s="693"/>
    </row>
    <row r="297" spans="1:6">
      <c r="A297" s="20" t="str">
        <f>A99</f>
        <v>3.</v>
      </c>
      <c r="B297" s="734" t="str">
        <f>B99</f>
        <v>KABELSKA KANALIZACIJA ZA EKI</v>
      </c>
      <c r="C297" s="735"/>
      <c r="D297" s="735"/>
      <c r="E297" s="694"/>
      <c r="F297" s="695">
        <f>F141</f>
        <v>0</v>
      </c>
    </row>
    <row r="298" spans="1:6">
      <c r="E298" s="693"/>
      <c r="F298" s="693"/>
    </row>
    <row r="299" spans="1:6">
      <c r="A299" s="20" t="str">
        <f>A145</f>
        <v>4.</v>
      </c>
      <c r="B299" s="734" t="str">
        <f>B145</f>
        <v>ZAŠTITA KABELSKE KANALIZACIJE HT-a</v>
      </c>
      <c r="C299" s="735"/>
      <c r="D299" s="735"/>
      <c r="E299" s="694"/>
      <c r="F299" s="695">
        <f>F194</f>
        <v>0</v>
      </c>
    </row>
    <row r="300" spans="1:6">
      <c r="E300" s="672"/>
      <c r="F300" s="673"/>
    </row>
    <row r="301" spans="1:6">
      <c r="A301" s="20" t="str">
        <f>A198</f>
        <v>5.</v>
      </c>
      <c r="B301" s="734" t="str">
        <f>B198</f>
        <v>PREKOPI I ZAŠTITA ZA HEP ODS</v>
      </c>
      <c r="C301" s="735"/>
      <c r="D301" s="735"/>
      <c r="E301" s="672"/>
      <c r="F301" s="695">
        <f>F239</f>
        <v>0</v>
      </c>
    </row>
    <row r="302" spans="1:6">
      <c r="E302" s="672"/>
      <c r="F302" s="673"/>
    </row>
    <row r="303" spans="1:6">
      <c r="A303" s="20" t="str">
        <f>A243</f>
        <v>6.</v>
      </c>
      <c r="B303" s="734" t="str">
        <f>B243</f>
        <v>GRAĐEVINSKI RADOVI UZ EKI i HEP</v>
      </c>
      <c r="C303" s="735"/>
      <c r="D303" s="735"/>
      <c r="E303" s="672"/>
      <c r="F303" s="695">
        <f>F285</f>
        <v>0</v>
      </c>
    </row>
    <row r="304" spans="1:6">
      <c r="E304" s="672"/>
      <c r="F304" s="673"/>
    </row>
    <row r="305" spans="1:6">
      <c r="A305" s="29"/>
      <c r="B305" s="696" t="s">
        <v>17</v>
      </c>
      <c r="C305" s="30"/>
      <c r="D305" s="31"/>
      <c r="E305" s="697"/>
      <c r="F305" s="698">
        <f>SUM(F293:F304)</f>
        <v>0</v>
      </c>
    </row>
    <row r="309" spans="1:6">
      <c r="B309" s="21"/>
      <c r="C309" s="13"/>
      <c r="D309" s="12"/>
      <c r="E309" s="12"/>
      <c r="F309" s="14"/>
    </row>
    <row r="310" spans="1:6">
      <c r="B310" s="21"/>
      <c r="C310" s="13"/>
      <c r="D310" s="12"/>
      <c r="E310" s="12"/>
      <c r="F310" s="14"/>
    </row>
    <row r="311" spans="1:6">
      <c r="B311" s="22"/>
      <c r="C311" s="15"/>
      <c r="D311" s="16"/>
      <c r="E311" s="16"/>
      <c r="F311" s="17"/>
    </row>
    <row r="312" spans="1:6">
      <c r="B312" s="22"/>
      <c r="C312" s="13"/>
      <c r="D312" s="16"/>
      <c r="E312" s="16"/>
      <c r="F312" s="14"/>
    </row>
  </sheetData>
  <mergeCells count="7">
    <mergeCell ref="B301:D301"/>
    <mergeCell ref="B303:D303"/>
    <mergeCell ref="E1:F1"/>
    <mergeCell ref="B293:D293"/>
    <mergeCell ref="B295:D295"/>
    <mergeCell ref="B297:D297"/>
    <mergeCell ref="B299:D299"/>
  </mergeCells>
  <printOptions horizontalCentered="1"/>
  <pageMargins left="0.98425196850393704" right="0.98425196850393704" top="0.51181102362204722" bottom="0.98425196850393704" header="0.19685039370078741" footer="0.70866141732283472"/>
  <pageSetup paperSize="9" scale="77" orientation="portrait" r:id="rId1"/>
  <headerFooter scaleWithDoc="0">
    <oddHeader xml:space="preserve">&amp;CTROŠKOVNIK ELEKTROINSTALATERSKIH RADOVA </oddHeader>
  </headerFooter>
  <rowBreaks count="7" manualBreakCount="7">
    <brk id="98" max="5" man="1"/>
    <brk id="125" max="5" man="1"/>
    <brk id="176" max="5" man="1"/>
    <brk id="205" max="5" man="1"/>
    <brk id="232" max="5" man="1"/>
    <brk id="253" max="5" man="1"/>
    <brk id="32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DCB4-637D-4EB5-BAB7-52B711E879A0}">
  <sheetPr>
    <tabColor rgb="FF002060"/>
  </sheetPr>
  <dimension ref="A1:R2122"/>
  <sheetViews>
    <sheetView view="pageLayout" topLeftCell="A7" zoomScaleNormal="90" zoomScaleSheetLayoutView="75" workbookViewId="0">
      <selection activeCell="E10" sqref="E10"/>
    </sheetView>
  </sheetViews>
  <sheetFormatPr defaultRowHeight="14.25"/>
  <cols>
    <col min="1" max="1" width="9.42578125" style="36" customWidth="1"/>
    <col min="2" max="2" width="49.85546875" style="36" customWidth="1"/>
    <col min="3" max="3" width="6.28515625" style="155" customWidth="1"/>
    <col min="4" max="4" width="12.28515625" style="151" customWidth="1"/>
    <col min="5" max="5" width="18.85546875" style="595" customWidth="1"/>
    <col min="6" max="6" width="9.28515625" style="596" customWidth="1"/>
    <col min="7" max="7" width="9.140625" style="36"/>
    <col min="8" max="8" width="11.85546875" style="36" bestFit="1" customWidth="1"/>
    <col min="9" max="256" width="9.140625" style="36"/>
    <col min="257" max="257" width="9.42578125" style="36" customWidth="1"/>
    <col min="258" max="258" width="42.5703125" style="36" customWidth="1"/>
    <col min="259" max="259" width="13.42578125" style="36" customWidth="1"/>
    <col min="260" max="260" width="12.28515625" style="36" customWidth="1"/>
    <col min="261" max="261" width="14.42578125" style="36" customWidth="1"/>
    <col min="262" max="262" width="16.140625" style="36" customWidth="1"/>
    <col min="263" max="263" width="9.140625" style="36"/>
    <col min="264" max="264" width="11.85546875" style="36" bestFit="1" customWidth="1"/>
    <col min="265" max="512" width="9.140625" style="36"/>
    <col min="513" max="513" width="9.42578125" style="36" customWidth="1"/>
    <col min="514" max="514" width="42.5703125" style="36" customWidth="1"/>
    <col min="515" max="515" width="13.42578125" style="36" customWidth="1"/>
    <col min="516" max="516" width="12.28515625" style="36" customWidth="1"/>
    <col min="517" max="517" width="14.42578125" style="36" customWidth="1"/>
    <col min="518" max="518" width="16.140625" style="36" customWidth="1"/>
    <col min="519" max="519" width="9.140625" style="36"/>
    <col min="520" max="520" width="11.85546875" style="36" bestFit="1" customWidth="1"/>
    <col min="521" max="768" width="9.140625" style="36"/>
    <col min="769" max="769" width="9.42578125" style="36" customWidth="1"/>
    <col min="770" max="770" width="42.5703125" style="36" customWidth="1"/>
    <col min="771" max="771" width="13.42578125" style="36" customWidth="1"/>
    <col min="772" max="772" width="12.28515625" style="36" customWidth="1"/>
    <col min="773" max="773" width="14.42578125" style="36" customWidth="1"/>
    <col min="774" max="774" width="16.140625" style="36" customWidth="1"/>
    <col min="775" max="775" width="9.140625" style="36"/>
    <col min="776" max="776" width="11.85546875" style="36" bestFit="1" customWidth="1"/>
    <col min="777" max="1024" width="9.140625" style="36"/>
    <col min="1025" max="1025" width="9.42578125" style="36" customWidth="1"/>
    <col min="1026" max="1026" width="42.5703125" style="36" customWidth="1"/>
    <col min="1027" max="1027" width="13.42578125" style="36" customWidth="1"/>
    <col min="1028" max="1028" width="12.28515625" style="36" customWidth="1"/>
    <col min="1029" max="1029" width="14.42578125" style="36" customWidth="1"/>
    <col min="1030" max="1030" width="16.140625" style="36" customWidth="1"/>
    <col min="1031" max="1031" width="9.140625" style="36"/>
    <col min="1032" max="1032" width="11.85546875" style="36" bestFit="1" customWidth="1"/>
    <col min="1033" max="1280" width="9.140625" style="36"/>
    <col min="1281" max="1281" width="9.42578125" style="36" customWidth="1"/>
    <col min="1282" max="1282" width="42.5703125" style="36" customWidth="1"/>
    <col min="1283" max="1283" width="13.42578125" style="36" customWidth="1"/>
    <col min="1284" max="1284" width="12.28515625" style="36" customWidth="1"/>
    <col min="1285" max="1285" width="14.42578125" style="36" customWidth="1"/>
    <col min="1286" max="1286" width="16.140625" style="36" customWidth="1"/>
    <col min="1287" max="1287" width="9.140625" style="36"/>
    <col min="1288" max="1288" width="11.85546875" style="36" bestFit="1" customWidth="1"/>
    <col min="1289" max="1536" width="9.140625" style="36"/>
    <col min="1537" max="1537" width="9.42578125" style="36" customWidth="1"/>
    <col min="1538" max="1538" width="42.5703125" style="36" customWidth="1"/>
    <col min="1539" max="1539" width="13.42578125" style="36" customWidth="1"/>
    <col min="1540" max="1540" width="12.28515625" style="36" customWidth="1"/>
    <col min="1541" max="1541" width="14.42578125" style="36" customWidth="1"/>
    <col min="1542" max="1542" width="16.140625" style="36" customWidth="1"/>
    <col min="1543" max="1543" width="9.140625" style="36"/>
    <col min="1544" max="1544" width="11.85546875" style="36" bestFit="1" customWidth="1"/>
    <col min="1545" max="1792" width="9.140625" style="36"/>
    <col min="1793" max="1793" width="9.42578125" style="36" customWidth="1"/>
    <col min="1794" max="1794" width="42.5703125" style="36" customWidth="1"/>
    <col min="1795" max="1795" width="13.42578125" style="36" customWidth="1"/>
    <col min="1796" max="1796" width="12.28515625" style="36" customWidth="1"/>
    <col min="1797" max="1797" width="14.42578125" style="36" customWidth="1"/>
    <col min="1798" max="1798" width="16.140625" style="36" customWidth="1"/>
    <col min="1799" max="1799" width="9.140625" style="36"/>
    <col min="1800" max="1800" width="11.85546875" style="36" bestFit="1" customWidth="1"/>
    <col min="1801" max="2048" width="9.140625" style="36"/>
    <col min="2049" max="2049" width="9.42578125" style="36" customWidth="1"/>
    <col min="2050" max="2050" width="42.5703125" style="36" customWidth="1"/>
    <col min="2051" max="2051" width="13.42578125" style="36" customWidth="1"/>
    <col min="2052" max="2052" width="12.28515625" style="36" customWidth="1"/>
    <col min="2053" max="2053" width="14.42578125" style="36" customWidth="1"/>
    <col min="2054" max="2054" width="16.140625" style="36" customWidth="1"/>
    <col min="2055" max="2055" width="9.140625" style="36"/>
    <col min="2056" max="2056" width="11.85546875" style="36" bestFit="1" customWidth="1"/>
    <col min="2057" max="2304" width="9.140625" style="36"/>
    <col min="2305" max="2305" width="9.42578125" style="36" customWidth="1"/>
    <col min="2306" max="2306" width="42.5703125" style="36" customWidth="1"/>
    <col min="2307" max="2307" width="13.42578125" style="36" customWidth="1"/>
    <col min="2308" max="2308" width="12.28515625" style="36" customWidth="1"/>
    <col min="2309" max="2309" width="14.42578125" style="36" customWidth="1"/>
    <col min="2310" max="2310" width="16.140625" style="36" customWidth="1"/>
    <col min="2311" max="2311" width="9.140625" style="36"/>
    <col min="2312" max="2312" width="11.85546875" style="36" bestFit="1" customWidth="1"/>
    <col min="2313" max="2560" width="9.140625" style="36"/>
    <col min="2561" max="2561" width="9.42578125" style="36" customWidth="1"/>
    <col min="2562" max="2562" width="42.5703125" style="36" customWidth="1"/>
    <col min="2563" max="2563" width="13.42578125" style="36" customWidth="1"/>
    <col min="2564" max="2564" width="12.28515625" style="36" customWidth="1"/>
    <col min="2565" max="2565" width="14.42578125" style="36" customWidth="1"/>
    <col min="2566" max="2566" width="16.140625" style="36" customWidth="1"/>
    <col min="2567" max="2567" width="9.140625" style="36"/>
    <col min="2568" max="2568" width="11.85546875" style="36" bestFit="1" customWidth="1"/>
    <col min="2569" max="2816" width="9.140625" style="36"/>
    <col min="2817" max="2817" width="9.42578125" style="36" customWidth="1"/>
    <col min="2818" max="2818" width="42.5703125" style="36" customWidth="1"/>
    <col min="2819" max="2819" width="13.42578125" style="36" customWidth="1"/>
    <col min="2820" max="2820" width="12.28515625" style="36" customWidth="1"/>
    <col min="2821" max="2821" width="14.42578125" style="36" customWidth="1"/>
    <col min="2822" max="2822" width="16.140625" style="36" customWidth="1"/>
    <col min="2823" max="2823" width="9.140625" style="36"/>
    <col min="2824" max="2824" width="11.85546875" style="36" bestFit="1" customWidth="1"/>
    <col min="2825" max="3072" width="9.140625" style="36"/>
    <col min="3073" max="3073" width="9.42578125" style="36" customWidth="1"/>
    <col min="3074" max="3074" width="42.5703125" style="36" customWidth="1"/>
    <col min="3075" max="3075" width="13.42578125" style="36" customWidth="1"/>
    <col min="3076" max="3076" width="12.28515625" style="36" customWidth="1"/>
    <col min="3077" max="3077" width="14.42578125" style="36" customWidth="1"/>
    <col min="3078" max="3078" width="16.140625" style="36" customWidth="1"/>
    <col min="3079" max="3079" width="9.140625" style="36"/>
    <col min="3080" max="3080" width="11.85546875" style="36" bestFit="1" customWidth="1"/>
    <col min="3081" max="3328" width="9.140625" style="36"/>
    <col min="3329" max="3329" width="9.42578125" style="36" customWidth="1"/>
    <col min="3330" max="3330" width="42.5703125" style="36" customWidth="1"/>
    <col min="3331" max="3331" width="13.42578125" style="36" customWidth="1"/>
    <col min="3332" max="3332" width="12.28515625" style="36" customWidth="1"/>
    <col min="3333" max="3333" width="14.42578125" style="36" customWidth="1"/>
    <col min="3334" max="3334" width="16.140625" style="36" customWidth="1"/>
    <col min="3335" max="3335" width="9.140625" style="36"/>
    <col min="3336" max="3336" width="11.85546875" style="36" bestFit="1" customWidth="1"/>
    <col min="3337" max="3584" width="9.140625" style="36"/>
    <col min="3585" max="3585" width="9.42578125" style="36" customWidth="1"/>
    <col min="3586" max="3586" width="42.5703125" style="36" customWidth="1"/>
    <col min="3587" max="3587" width="13.42578125" style="36" customWidth="1"/>
    <col min="3588" max="3588" width="12.28515625" style="36" customWidth="1"/>
    <col min="3589" max="3589" width="14.42578125" style="36" customWidth="1"/>
    <col min="3590" max="3590" width="16.140625" style="36" customWidth="1"/>
    <col min="3591" max="3591" width="9.140625" style="36"/>
    <col min="3592" max="3592" width="11.85546875" style="36" bestFit="1" customWidth="1"/>
    <col min="3593" max="3840" width="9.140625" style="36"/>
    <col min="3841" max="3841" width="9.42578125" style="36" customWidth="1"/>
    <col min="3842" max="3842" width="42.5703125" style="36" customWidth="1"/>
    <col min="3843" max="3843" width="13.42578125" style="36" customWidth="1"/>
    <col min="3844" max="3844" width="12.28515625" style="36" customWidth="1"/>
    <col min="3845" max="3845" width="14.42578125" style="36" customWidth="1"/>
    <col min="3846" max="3846" width="16.140625" style="36" customWidth="1"/>
    <col min="3847" max="3847" width="9.140625" style="36"/>
    <col min="3848" max="3848" width="11.85546875" style="36" bestFit="1" customWidth="1"/>
    <col min="3849" max="4096" width="9.140625" style="36"/>
    <col min="4097" max="4097" width="9.42578125" style="36" customWidth="1"/>
    <col min="4098" max="4098" width="42.5703125" style="36" customWidth="1"/>
    <col min="4099" max="4099" width="13.42578125" style="36" customWidth="1"/>
    <col min="4100" max="4100" width="12.28515625" style="36" customWidth="1"/>
    <col min="4101" max="4101" width="14.42578125" style="36" customWidth="1"/>
    <col min="4102" max="4102" width="16.140625" style="36" customWidth="1"/>
    <col min="4103" max="4103" width="9.140625" style="36"/>
    <col min="4104" max="4104" width="11.85546875" style="36" bestFit="1" customWidth="1"/>
    <col min="4105" max="4352" width="9.140625" style="36"/>
    <col min="4353" max="4353" width="9.42578125" style="36" customWidth="1"/>
    <col min="4354" max="4354" width="42.5703125" style="36" customWidth="1"/>
    <col min="4355" max="4355" width="13.42578125" style="36" customWidth="1"/>
    <col min="4356" max="4356" width="12.28515625" style="36" customWidth="1"/>
    <col min="4357" max="4357" width="14.42578125" style="36" customWidth="1"/>
    <col min="4358" max="4358" width="16.140625" style="36" customWidth="1"/>
    <col min="4359" max="4359" width="9.140625" style="36"/>
    <col min="4360" max="4360" width="11.85546875" style="36" bestFit="1" customWidth="1"/>
    <col min="4361" max="4608" width="9.140625" style="36"/>
    <col min="4609" max="4609" width="9.42578125" style="36" customWidth="1"/>
    <col min="4610" max="4610" width="42.5703125" style="36" customWidth="1"/>
    <col min="4611" max="4611" width="13.42578125" style="36" customWidth="1"/>
    <col min="4612" max="4612" width="12.28515625" style="36" customWidth="1"/>
    <col min="4613" max="4613" width="14.42578125" style="36" customWidth="1"/>
    <col min="4614" max="4614" width="16.140625" style="36" customWidth="1"/>
    <col min="4615" max="4615" width="9.140625" style="36"/>
    <col min="4616" max="4616" width="11.85546875" style="36" bestFit="1" customWidth="1"/>
    <col min="4617" max="4864" width="9.140625" style="36"/>
    <col min="4865" max="4865" width="9.42578125" style="36" customWidth="1"/>
    <col min="4866" max="4866" width="42.5703125" style="36" customWidth="1"/>
    <col min="4867" max="4867" width="13.42578125" style="36" customWidth="1"/>
    <col min="4868" max="4868" width="12.28515625" style="36" customWidth="1"/>
    <col min="4869" max="4869" width="14.42578125" style="36" customWidth="1"/>
    <col min="4870" max="4870" width="16.140625" style="36" customWidth="1"/>
    <col min="4871" max="4871" width="9.140625" style="36"/>
    <col min="4872" max="4872" width="11.85546875" style="36" bestFit="1" customWidth="1"/>
    <col min="4873" max="5120" width="9.140625" style="36"/>
    <col min="5121" max="5121" width="9.42578125" style="36" customWidth="1"/>
    <col min="5122" max="5122" width="42.5703125" style="36" customWidth="1"/>
    <col min="5123" max="5123" width="13.42578125" style="36" customWidth="1"/>
    <col min="5124" max="5124" width="12.28515625" style="36" customWidth="1"/>
    <col min="5125" max="5125" width="14.42578125" style="36" customWidth="1"/>
    <col min="5126" max="5126" width="16.140625" style="36" customWidth="1"/>
    <col min="5127" max="5127" width="9.140625" style="36"/>
    <col min="5128" max="5128" width="11.85546875" style="36" bestFit="1" customWidth="1"/>
    <col min="5129" max="5376" width="9.140625" style="36"/>
    <col min="5377" max="5377" width="9.42578125" style="36" customWidth="1"/>
    <col min="5378" max="5378" width="42.5703125" style="36" customWidth="1"/>
    <col min="5379" max="5379" width="13.42578125" style="36" customWidth="1"/>
    <col min="5380" max="5380" width="12.28515625" style="36" customWidth="1"/>
    <col min="5381" max="5381" width="14.42578125" style="36" customWidth="1"/>
    <col min="5382" max="5382" width="16.140625" style="36" customWidth="1"/>
    <col min="5383" max="5383" width="9.140625" style="36"/>
    <col min="5384" max="5384" width="11.85546875" style="36" bestFit="1" customWidth="1"/>
    <col min="5385" max="5632" width="9.140625" style="36"/>
    <col min="5633" max="5633" width="9.42578125" style="36" customWidth="1"/>
    <col min="5634" max="5634" width="42.5703125" style="36" customWidth="1"/>
    <col min="5635" max="5635" width="13.42578125" style="36" customWidth="1"/>
    <col min="5636" max="5636" width="12.28515625" style="36" customWidth="1"/>
    <col min="5637" max="5637" width="14.42578125" style="36" customWidth="1"/>
    <col min="5638" max="5638" width="16.140625" style="36" customWidth="1"/>
    <col min="5639" max="5639" width="9.140625" style="36"/>
    <col min="5640" max="5640" width="11.85546875" style="36" bestFit="1" customWidth="1"/>
    <col min="5641" max="5888" width="9.140625" style="36"/>
    <col min="5889" max="5889" width="9.42578125" style="36" customWidth="1"/>
    <col min="5890" max="5890" width="42.5703125" style="36" customWidth="1"/>
    <col min="5891" max="5891" width="13.42578125" style="36" customWidth="1"/>
    <col min="5892" max="5892" width="12.28515625" style="36" customWidth="1"/>
    <col min="5893" max="5893" width="14.42578125" style="36" customWidth="1"/>
    <col min="5894" max="5894" width="16.140625" style="36" customWidth="1"/>
    <col min="5895" max="5895" width="9.140625" style="36"/>
    <col min="5896" max="5896" width="11.85546875" style="36" bestFit="1" customWidth="1"/>
    <col min="5897" max="6144" width="9.140625" style="36"/>
    <col min="6145" max="6145" width="9.42578125" style="36" customWidth="1"/>
    <col min="6146" max="6146" width="42.5703125" style="36" customWidth="1"/>
    <col min="6147" max="6147" width="13.42578125" style="36" customWidth="1"/>
    <col min="6148" max="6148" width="12.28515625" style="36" customWidth="1"/>
    <col min="6149" max="6149" width="14.42578125" style="36" customWidth="1"/>
    <col min="6150" max="6150" width="16.140625" style="36" customWidth="1"/>
    <col min="6151" max="6151" width="9.140625" style="36"/>
    <col min="6152" max="6152" width="11.85546875" style="36" bestFit="1" customWidth="1"/>
    <col min="6153" max="6400" width="9.140625" style="36"/>
    <col min="6401" max="6401" width="9.42578125" style="36" customWidth="1"/>
    <col min="6402" max="6402" width="42.5703125" style="36" customWidth="1"/>
    <col min="6403" max="6403" width="13.42578125" style="36" customWidth="1"/>
    <col min="6404" max="6404" width="12.28515625" style="36" customWidth="1"/>
    <col min="6405" max="6405" width="14.42578125" style="36" customWidth="1"/>
    <col min="6406" max="6406" width="16.140625" style="36" customWidth="1"/>
    <col min="6407" max="6407" width="9.140625" style="36"/>
    <col min="6408" max="6408" width="11.85546875" style="36" bestFit="1" customWidth="1"/>
    <col min="6409" max="6656" width="9.140625" style="36"/>
    <col min="6657" max="6657" width="9.42578125" style="36" customWidth="1"/>
    <col min="6658" max="6658" width="42.5703125" style="36" customWidth="1"/>
    <col min="6659" max="6659" width="13.42578125" style="36" customWidth="1"/>
    <col min="6660" max="6660" width="12.28515625" style="36" customWidth="1"/>
    <col min="6661" max="6661" width="14.42578125" style="36" customWidth="1"/>
    <col min="6662" max="6662" width="16.140625" style="36" customWidth="1"/>
    <col min="6663" max="6663" width="9.140625" style="36"/>
    <col min="6664" max="6664" width="11.85546875" style="36" bestFit="1" customWidth="1"/>
    <col min="6665" max="6912" width="9.140625" style="36"/>
    <col min="6913" max="6913" width="9.42578125" style="36" customWidth="1"/>
    <col min="6914" max="6914" width="42.5703125" style="36" customWidth="1"/>
    <col min="6915" max="6915" width="13.42578125" style="36" customWidth="1"/>
    <col min="6916" max="6916" width="12.28515625" style="36" customWidth="1"/>
    <col min="6917" max="6917" width="14.42578125" style="36" customWidth="1"/>
    <col min="6918" max="6918" width="16.140625" style="36" customWidth="1"/>
    <col min="6919" max="6919" width="9.140625" style="36"/>
    <col min="6920" max="6920" width="11.85546875" style="36" bestFit="1" customWidth="1"/>
    <col min="6921" max="7168" width="9.140625" style="36"/>
    <col min="7169" max="7169" width="9.42578125" style="36" customWidth="1"/>
    <col min="7170" max="7170" width="42.5703125" style="36" customWidth="1"/>
    <col min="7171" max="7171" width="13.42578125" style="36" customWidth="1"/>
    <col min="7172" max="7172" width="12.28515625" style="36" customWidth="1"/>
    <col min="7173" max="7173" width="14.42578125" style="36" customWidth="1"/>
    <col min="7174" max="7174" width="16.140625" style="36" customWidth="1"/>
    <col min="7175" max="7175" width="9.140625" style="36"/>
    <col min="7176" max="7176" width="11.85546875" style="36" bestFit="1" customWidth="1"/>
    <col min="7177" max="7424" width="9.140625" style="36"/>
    <col min="7425" max="7425" width="9.42578125" style="36" customWidth="1"/>
    <col min="7426" max="7426" width="42.5703125" style="36" customWidth="1"/>
    <col min="7427" max="7427" width="13.42578125" style="36" customWidth="1"/>
    <col min="7428" max="7428" width="12.28515625" style="36" customWidth="1"/>
    <col min="7429" max="7429" width="14.42578125" style="36" customWidth="1"/>
    <col min="7430" max="7430" width="16.140625" style="36" customWidth="1"/>
    <col min="7431" max="7431" width="9.140625" style="36"/>
    <col min="7432" max="7432" width="11.85546875" style="36" bestFit="1" customWidth="1"/>
    <col min="7433" max="7680" width="9.140625" style="36"/>
    <col min="7681" max="7681" width="9.42578125" style="36" customWidth="1"/>
    <col min="7682" max="7682" width="42.5703125" style="36" customWidth="1"/>
    <col min="7683" max="7683" width="13.42578125" style="36" customWidth="1"/>
    <col min="7684" max="7684" width="12.28515625" style="36" customWidth="1"/>
    <col min="7685" max="7685" width="14.42578125" style="36" customWidth="1"/>
    <col min="7686" max="7686" width="16.140625" style="36" customWidth="1"/>
    <col min="7687" max="7687" width="9.140625" style="36"/>
    <col min="7688" max="7688" width="11.85546875" style="36" bestFit="1" customWidth="1"/>
    <col min="7689" max="7936" width="9.140625" style="36"/>
    <col min="7937" max="7937" width="9.42578125" style="36" customWidth="1"/>
    <col min="7938" max="7938" width="42.5703125" style="36" customWidth="1"/>
    <col min="7939" max="7939" width="13.42578125" style="36" customWidth="1"/>
    <col min="7940" max="7940" width="12.28515625" style="36" customWidth="1"/>
    <col min="7941" max="7941" width="14.42578125" style="36" customWidth="1"/>
    <col min="7942" max="7942" width="16.140625" style="36" customWidth="1"/>
    <col min="7943" max="7943" width="9.140625" style="36"/>
    <col min="7944" max="7944" width="11.85546875" style="36" bestFit="1" customWidth="1"/>
    <col min="7945" max="8192" width="9.140625" style="36"/>
    <col min="8193" max="8193" width="9.42578125" style="36" customWidth="1"/>
    <col min="8194" max="8194" width="42.5703125" style="36" customWidth="1"/>
    <col min="8195" max="8195" width="13.42578125" style="36" customWidth="1"/>
    <col min="8196" max="8196" width="12.28515625" style="36" customWidth="1"/>
    <col min="8197" max="8197" width="14.42578125" style="36" customWidth="1"/>
    <col min="8198" max="8198" width="16.140625" style="36" customWidth="1"/>
    <col min="8199" max="8199" width="9.140625" style="36"/>
    <col min="8200" max="8200" width="11.85546875" style="36" bestFit="1" customWidth="1"/>
    <col min="8201" max="8448" width="9.140625" style="36"/>
    <col min="8449" max="8449" width="9.42578125" style="36" customWidth="1"/>
    <col min="8450" max="8450" width="42.5703125" style="36" customWidth="1"/>
    <col min="8451" max="8451" width="13.42578125" style="36" customWidth="1"/>
    <col min="8452" max="8452" width="12.28515625" style="36" customWidth="1"/>
    <col min="8453" max="8453" width="14.42578125" style="36" customWidth="1"/>
    <col min="8454" max="8454" width="16.140625" style="36" customWidth="1"/>
    <col min="8455" max="8455" width="9.140625" style="36"/>
    <col min="8456" max="8456" width="11.85546875" style="36" bestFit="1" customWidth="1"/>
    <col min="8457" max="8704" width="9.140625" style="36"/>
    <col min="8705" max="8705" width="9.42578125" style="36" customWidth="1"/>
    <col min="8706" max="8706" width="42.5703125" style="36" customWidth="1"/>
    <col min="8707" max="8707" width="13.42578125" style="36" customWidth="1"/>
    <col min="8708" max="8708" width="12.28515625" style="36" customWidth="1"/>
    <col min="8709" max="8709" width="14.42578125" style="36" customWidth="1"/>
    <col min="8710" max="8710" width="16.140625" style="36" customWidth="1"/>
    <col min="8711" max="8711" width="9.140625" style="36"/>
    <col min="8712" max="8712" width="11.85546875" style="36" bestFit="1" customWidth="1"/>
    <col min="8713" max="8960" width="9.140625" style="36"/>
    <col min="8961" max="8961" width="9.42578125" style="36" customWidth="1"/>
    <col min="8962" max="8962" width="42.5703125" style="36" customWidth="1"/>
    <col min="8963" max="8963" width="13.42578125" style="36" customWidth="1"/>
    <col min="8964" max="8964" width="12.28515625" style="36" customWidth="1"/>
    <col min="8965" max="8965" width="14.42578125" style="36" customWidth="1"/>
    <col min="8966" max="8966" width="16.140625" style="36" customWidth="1"/>
    <col min="8967" max="8967" width="9.140625" style="36"/>
    <col min="8968" max="8968" width="11.85546875" style="36" bestFit="1" customWidth="1"/>
    <col min="8969" max="9216" width="9.140625" style="36"/>
    <col min="9217" max="9217" width="9.42578125" style="36" customWidth="1"/>
    <col min="9218" max="9218" width="42.5703125" style="36" customWidth="1"/>
    <col min="9219" max="9219" width="13.42578125" style="36" customWidth="1"/>
    <col min="9220" max="9220" width="12.28515625" style="36" customWidth="1"/>
    <col min="9221" max="9221" width="14.42578125" style="36" customWidth="1"/>
    <col min="9222" max="9222" width="16.140625" style="36" customWidth="1"/>
    <col min="9223" max="9223" width="9.140625" style="36"/>
    <col min="9224" max="9224" width="11.85546875" style="36" bestFit="1" customWidth="1"/>
    <col min="9225" max="9472" width="9.140625" style="36"/>
    <col min="9473" max="9473" width="9.42578125" style="36" customWidth="1"/>
    <col min="9474" max="9474" width="42.5703125" style="36" customWidth="1"/>
    <col min="9475" max="9475" width="13.42578125" style="36" customWidth="1"/>
    <col min="9476" max="9476" width="12.28515625" style="36" customWidth="1"/>
    <col min="9477" max="9477" width="14.42578125" style="36" customWidth="1"/>
    <col min="9478" max="9478" width="16.140625" style="36" customWidth="1"/>
    <col min="9479" max="9479" width="9.140625" style="36"/>
    <col min="9480" max="9480" width="11.85546875" style="36" bestFit="1" customWidth="1"/>
    <col min="9481" max="9728" width="9.140625" style="36"/>
    <col min="9729" max="9729" width="9.42578125" style="36" customWidth="1"/>
    <col min="9730" max="9730" width="42.5703125" style="36" customWidth="1"/>
    <col min="9731" max="9731" width="13.42578125" style="36" customWidth="1"/>
    <col min="9732" max="9732" width="12.28515625" style="36" customWidth="1"/>
    <col min="9733" max="9733" width="14.42578125" style="36" customWidth="1"/>
    <col min="9734" max="9734" width="16.140625" style="36" customWidth="1"/>
    <col min="9735" max="9735" width="9.140625" style="36"/>
    <col min="9736" max="9736" width="11.85546875" style="36" bestFit="1" customWidth="1"/>
    <col min="9737" max="9984" width="9.140625" style="36"/>
    <col min="9985" max="9985" width="9.42578125" style="36" customWidth="1"/>
    <col min="9986" max="9986" width="42.5703125" style="36" customWidth="1"/>
    <col min="9987" max="9987" width="13.42578125" style="36" customWidth="1"/>
    <col min="9988" max="9988" width="12.28515625" style="36" customWidth="1"/>
    <col min="9989" max="9989" width="14.42578125" style="36" customWidth="1"/>
    <col min="9990" max="9990" width="16.140625" style="36" customWidth="1"/>
    <col min="9991" max="9991" width="9.140625" style="36"/>
    <col min="9992" max="9992" width="11.85546875" style="36" bestFit="1" customWidth="1"/>
    <col min="9993" max="10240" width="9.140625" style="36"/>
    <col min="10241" max="10241" width="9.42578125" style="36" customWidth="1"/>
    <col min="10242" max="10242" width="42.5703125" style="36" customWidth="1"/>
    <col min="10243" max="10243" width="13.42578125" style="36" customWidth="1"/>
    <col min="10244" max="10244" width="12.28515625" style="36" customWidth="1"/>
    <col min="10245" max="10245" width="14.42578125" style="36" customWidth="1"/>
    <col min="10246" max="10246" width="16.140625" style="36" customWidth="1"/>
    <col min="10247" max="10247" width="9.140625" style="36"/>
    <col min="10248" max="10248" width="11.85546875" style="36" bestFit="1" customWidth="1"/>
    <col min="10249" max="10496" width="9.140625" style="36"/>
    <col min="10497" max="10497" width="9.42578125" style="36" customWidth="1"/>
    <col min="10498" max="10498" width="42.5703125" style="36" customWidth="1"/>
    <col min="10499" max="10499" width="13.42578125" style="36" customWidth="1"/>
    <col min="10500" max="10500" width="12.28515625" style="36" customWidth="1"/>
    <col min="10501" max="10501" width="14.42578125" style="36" customWidth="1"/>
    <col min="10502" max="10502" width="16.140625" style="36" customWidth="1"/>
    <col min="10503" max="10503" width="9.140625" style="36"/>
    <col min="10504" max="10504" width="11.85546875" style="36" bestFit="1" customWidth="1"/>
    <col min="10505" max="10752" width="9.140625" style="36"/>
    <col min="10753" max="10753" width="9.42578125" style="36" customWidth="1"/>
    <col min="10754" max="10754" width="42.5703125" style="36" customWidth="1"/>
    <col min="10755" max="10755" width="13.42578125" style="36" customWidth="1"/>
    <col min="10756" max="10756" width="12.28515625" style="36" customWidth="1"/>
    <col min="10757" max="10757" width="14.42578125" style="36" customWidth="1"/>
    <col min="10758" max="10758" width="16.140625" style="36" customWidth="1"/>
    <col min="10759" max="10759" width="9.140625" style="36"/>
    <col min="10760" max="10760" width="11.85546875" style="36" bestFit="1" customWidth="1"/>
    <col min="10761" max="11008" width="9.140625" style="36"/>
    <col min="11009" max="11009" width="9.42578125" style="36" customWidth="1"/>
    <col min="11010" max="11010" width="42.5703125" style="36" customWidth="1"/>
    <col min="11011" max="11011" width="13.42578125" style="36" customWidth="1"/>
    <col min="11012" max="11012" width="12.28515625" style="36" customWidth="1"/>
    <col min="11013" max="11013" width="14.42578125" style="36" customWidth="1"/>
    <col min="11014" max="11014" width="16.140625" style="36" customWidth="1"/>
    <col min="11015" max="11015" width="9.140625" style="36"/>
    <col min="11016" max="11016" width="11.85546875" style="36" bestFit="1" customWidth="1"/>
    <col min="11017" max="11264" width="9.140625" style="36"/>
    <col min="11265" max="11265" width="9.42578125" style="36" customWidth="1"/>
    <col min="11266" max="11266" width="42.5703125" style="36" customWidth="1"/>
    <col min="11267" max="11267" width="13.42578125" style="36" customWidth="1"/>
    <col min="11268" max="11268" width="12.28515625" style="36" customWidth="1"/>
    <col min="11269" max="11269" width="14.42578125" style="36" customWidth="1"/>
    <col min="11270" max="11270" width="16.140625" style="36" customWidth="1"/>
    <col min="11271" max="11271" width="9.140625" style="36"/>
    <col min="11272" max="11272" width="11.85546875" style="36" bestFit="1" customWidth="1"/>
    <col min="11273" max="11520" width="9.140625" style="36"/>
    <col min="11521" max="11521" width="9.42578125" style="36" customWidth="1"/>
    <col min="11522" max="11522" width="42.5703125" style="36" customWidth="1"/>
    <col min="11523" max="11523" width="13.42578125" style="36" customWidth="1"/>
    <col min="11524" max="11524" width="12.28515625" style="36" customWidth="1"/>
    <col min="11525" max="11525" width="14.42578125" style="36" customWidth="1"/>
    <col min="11526" max="11526" width="16.140625" style="36" customWidth="1"/>
    <col min="11527" max="11527" width="9.140625" style="36"/>
    <col min="11528" max="11528" width="11.85546875" style="36" bestFit="1" customWidth="1"/>
    <col min="11529" max="11776" width="9.140625" style="36"/>
    <col min="11777" max="11777" width="9.42578125" style="36" customWidth="1"/>
    <col min="11778" max="11778" width="42.5703125" style="36" customWidth="1"/>
    <col min="11779" max="11779" width="13.42578125" style="36" customWidth="1"/>
    <col min="11780" max="11780" width="12.28515625" style="36" customWidth="1"/>
    <col min="11781" max="11781" width="14.42578125" style="36" customWidth="1"/>
    <col min="11782" max="11782" width="16.140625" style="36" customWidth="1"/>
    <col min="11783" max="11783" width="9.140625" style="36"/>
    <col min="11784" max="11784" width="11.85546875" style="36" bestFit="1" customWidth="1"/>
    <col min="11785" max="12032" width="9.140625" style="36"/>
    <col min="12033" max="12033" width="9.42578125" style="36" customWidth="1"/>
    <col min="12034" max="12034" width="42.5703125" style="36" customWidth="1"/>
    <col min="12035" max="12035" width="13.42578125" style="36" customWidth="1"/>
    <col min="12036" max="12036" width="12.28515625" style="36" customWidth="1"/>
    <col min="12037" max="12037" width="14.42578125" style="36" customWidth="1"/>
    <col min="12038" max="12038" width="16.140625" style="36" customWidth="1"/>
    <col min="12039" max="12039" width="9.140625" style="36"/>
    <col min="12040" max="12040" width="11.85546875" style="36" bestFit="1" customWidth="1"/>
    <col min="12041" max="12288" width="9.140625" style="36"/>
    <col min="12289" max="12289" width="9.42578125" style="36" customWidth="1"/>
    <col min="12290" max="12290" width="42.5703125" style="36" customWidth="1"/>
    <col min="12291" max="12291" width="13.42578125" style="36" customWidth="1"/>
    <col min="12292" max="12292" width="12.28515625" style="36" customWidth="1"/>
    <col min="12293" max="12293" width="14.42578125" style="36" customWidth="1"/>
    <col min="12294" max="12294" width="16.140625" style="36" customWidth="1"/>
    <col min="12295" max="12295" width="9.140625" style="36"/>
    <col min="12296" max="12296" width="11.85546875" style="36" bestFit="1" customWidth="1"/>
    <col min="12297" max="12544" width="9.140625" style="36"/>
    <col min="12545" max="12545" width="9.42578125" style="36" customWidth="1"/>
    <col min="12546" max="12546" width="42.5703125" style="36" customWidth="1"/>
    <col min="12547" max="12547" width="13.42578125" style="36" customWidth="1"/>
    <col min="12548" max="12548" width="12.28515625" style="36" customWidth="1"/>
    <col min="12549" max="12549" width="14.42578125" style="36" customWidth="1"/>
    <col min="12550" max="12550" width="16.140625" style="36" customWidth="1"/>
    <col min="12551" max="12551" width="9.140625" style="36"/>
    <col min="12552" max="12552" width="11.85546875" style="36" bestFit="1" customWidth="1"/>
    <col min="12553" max="12800" width="9.140625" style="36"/>
    <col min="12801" max="12801" width="9.42578125" style="36" customWidth="1"/>
    <col min="12802" max="12802" width="42.5703125" style="36" customWidth="1"/>
    <col min="12803" max="12803" width="13.42578125" style="36" customWidth="1"/>
    <col min="12804" max="12804" width="12.28515625" style="36" customWidth="1"/>
    <col min="12805" max="12805" width="14.42578125" style="36" customWidth="1"/>
    <col min="12806" max="12806" width="16.140625" style="36" customWidth="1"/>
    <col min="12807" max="12807" width="9.140625" style="36"/>
    <col min="12808" max="12808" width="11.85546875" style="36" bestFit="1" customWidth="1"/>
    <col min="12809" max="13056" width="9.140625" style="36"/>
    <col min="13057" max="13057" width="9.42578125" style="36" customWidth="1"/>
    <col min="13058" max="13058" width="42.5703125" style="36" customWidth="1"/>
    <col min="13059" max="13059" width="13.42578125" style="36" customWidth="1"/>
    <col min="13060" max="13060" width="12.28515625" style="36" customWidth="1"/>
    <col min="13061" max="13061" width="14.42578125" style="36" customWidth="1"/>
    <col min="13062" max="13062" width="16.140625" style="36" customWidth="1"/>
    <col min="13063" max="13063" width="9.140625" style="36"/>
    <col min="13064" max="13064" width="11.85546875" style="36" bestFit="1" customWidth="1"/>
    <col min="13065" max="13312" width="9.140625" style="36"/>
    <col min="13313" max="13313" width="9.42578125" style="36" customWidth="1"/>
    <col min="13314" max="13314" width="42.5703125" style="36" customWidth="1"/>
    <col min="13315" max="13315" width="13.42578125" style="36" customWidth="1"/>
    <col min="13316" max="13316" width="12.28515625" style="36" customWidth="1"/>
    <col min="13317" max="13317" width="14.42578125" style="36" customWidth="1"/>
    <col min="13318" max="13318" width="16.140625" style="36" customWidth="1"/>
    <col min="13319" max="13319" width="9.140625" style="36"/>
    <col min="13320" max="13320" width="11.85546875" style="36" bestFit="1" customWidth="1"/>
    <col min="13321" max="13568" width="9.140625" style="36"/>
    <col min="13569" max="13569" width="9.42578125" style="36" customWidth="1"/>
    <col min="13570" max="13570" width="42.5703125" style="36" customWidth="1"/>
    <col min="13571" max="13571" width="13.42578125" style="36" customWidth="1"/>
    <col min="13572" max="13572" width="12.28515625" style="36" customWidth="1"/>
    <col min="13573" max="13573" width="14.42578125" style="36" customWidth="1"/>
    <col min="13574" max="13574" width="16.140625" style="36" customWidth="1"/>
    <col min="13575" max="13575" width="9.140625" style="36"/>
    <col min="13576" max="13576" width="11.85546875" style="36" bestFit="1" customWidth="1"/>
    <col min="13577" max="13824" width="9.140625" style="36"/>
    <col min="13825" max="13825" width="9.42578125" style="36" customWidth="1"/>
    <col min="13826" max="13826" width="42.5703125" style="36" customWidth="1"/>
    <col min="13827" max="13827" width="13.42578125" style="36" customWidth="1"/>
    <col min="13828" max="13828" width="12.28515625" style="36" customWidth="1"/>
    <col min="13829" max="13829" width="14.42578125" style="36" customWidth="1"/>
    <col min="13830" max="13830" width="16.140625" style="36" customWidth="1"/>
    <col min="13831" max="13831" width="9.140625" style="36"/>
    <col min="13832" max="13832" width="11.85546875" style="36" bestFit="1" customWidth="1"/>
    <col min="13833" max="14080" width="9.140625" style="36"/>
    <col min="14081" max="14081" width="9.42578125" style="36" customWidth="1"/>
    <col min="14082" max="14082" width="42.5703125" style="36" customWidth="1"/>
    <col min="14083" max="14083" width="13.42578125" style="36" customWidth="1"/>
    <col min="14084" max="14084" width="12.28515625" style="36" customWidth="1"/>
    <col min="14085" max="14085" width="14.42578125" style="36" customWidth="1"/>
    <col min="14086" max="14086" width="16.140625" style="36" customWidth="1"/>
    <col min="14087" max="14087" width="9.140625" style="36"/>
    <col min="14088" max="14088" width="11.85546875" style="36" bestFit="1" customWidth="1"/>
    <col min="14089" max="14336" width="9.140625" style="36"/>
    <col min="14337" max="14337" width="9.42578125" style="36" customWidth="1"/>
    <col min="14338" max="14338" width="42.5703125" style="36" customWidth="1"/>
    <col min="14339" max="14339" width="13.42578125" style="36" customWidth="1"/>
    <col min="14340" max="14340" width="12.28515625" style="36" customWidth="1"/>
    <col min="14341" max="14341" width="14.42578125" style="36" customWidth="1"/>
    <col min="14342" max="14342" width="16.140625" style="36" customWidth="1"/>
    <col min="14343" max="14343" width="9.140625" style="36"/>
    <col min="14344" max="14344" width="11.85546875" style="36" bestFit="1" customWidth="1"/>
    <col min="14345" max="14592" width="9.140625" style="36"/>
    <col min="14593" max="14593" width="9.42578125" style="36" customWidth="1"/>
    <col min="14594" max="14594" width="42.5703125" style="36" customWidth="1"/>
    <col min="14595" max="14595" width="13.42578125" style="36" customWidth="1"/>
    <col min="14596" max="14596" width="12.28515625" style="36" customWidth="1"/>
    <col min="14597" max="14597" width="14.42578125" style="36" customWidth="1"/>
    <col min="14598" max="14598" width="16.140625" style="36" customWidth="1"/>
    <col min="14599" max="14599" width="9.140625" style="36"/>
    <col min="14600" max="14600" width="11.85546875" style="36" bestFit="1" customWidth="1"/>
    <col min="14601" max="14848" width="9.140625" style="36"/>
    <col min="14849" max="14849" width="9.42578125" style="36" customWidth="1"/>
    <col min="14850" max="14850" width="42.5703125" style="36" customWidth="1"/>
    <col min="14851" max="14851" width="13.42578125" style="36" customWidth="1"/>
    <col min="14852" max="14852" width="12.28515625" style="36" customWidth="1"/>
    <col min="14853" max="14853" width="14.42578125" style="36" customWidth="1"/>
    <col min="14854" max="14854" width="16.140625" style="36" customWidth="1"/>
    <col min="14855" max="14855" width="9.140625" style="36"/>
    <col min="14856" max="14856" width="11.85546875" style="36" bestFit="1" customWidth="1"/>
    <col min="14857" max="15104" width="9.140625" style="36"/>
    <col min="15105" max="15105" width="9.42578125" style="36" customWidth="1"/>
    <col min="15106" max="15106" width="42.5703125" style="36" customWidth="1"/>
    <col min="15107" max="15107" width="13.42578125" style="36" customWidth="1"/>
    <col min="15108" max="15108" width="12.28515625" style="36" customWidth="1"/>
    <col min="15109" max="15109" width="14.42578125" style="36" customWidth="1"/>
    <col min="15110" max="15110" width="16.140625" style="36" customWidth="1"/>
    <col min="15111" max="15111" width="9.140625" style="36"/>
    <col min="15112" max="15112" width="11.85546875" style="36" bestFit="1" customWidth="1"/>
    <col min="15113" max="15360" width="9.140625" style="36"/>
    <col min="15361" max="15361" width="9.42578125" style="36" customWidth="1"/>
    <col min="15362" max="15362" width="42.5703125" style="36" customWidth="1"/>
    <col min="15363" max="15363" width="13.42578125" style="36" customWidth="1"/>
    <col min="15364" max="15364" width="12.28515625" style="36" customWidth="1"/>
    <col min="15365" max="15365" width="14.42578125" style="36" customWidth="1"/>
    <col min="15366" max="15366" width="16.140625" style="36" customWidth="1"/>
    <col min="15367" max="15367" width="9.140625" style="36"/>
    <col min="15368" max="15368" width="11.85546875" style="36" bestFit="1" customWidth="1"/>
    <col min="15369" max="15616" width="9.140625" style="36"/>
    <col min="15617" max="15617" width="9.42578125" style="36" customWidth="1"/>
    <col min="15618" max="15618" width="42.5703125" style="36" customWidth="1"/>
    <col min="15619" max="15619" width="13.42578125" style="36" customWidth="1"/>
    <col min="15620" max="15620" width="12.28515625" style="36" customWidth="1"/>
    <col min="15621" max="15621" width="14.42578125" style="36" customWidth="1"/>
    <col min="15622" max="15622" width="16.140625" style="36" customWidth="1"/>
    <col min="15623" max="15623" width="9.140625" style="36"/>
    <col min="15624" max="15624" width="11.85546875" style="36" bestFit="1" customWidth="1"/>
    <col min="15625" max="15872" width="9.140625" style="36"/>
    <col min="15873" max="15873" width="9.42578125" style="36" customWidth="1"/>
    <col min="15874" max="15874" width="42.5703125" style="36" customWidth="1"/>
    <col min="15875" max="15875" width="13.42578125" style="36" customWidth="1"/>
    <col min="15876" max="15876" width="12.28515625" style="36" customWidth="1"/>
    <col min="15877" max="15877" width="14.42578125" style="36" customWidth="1"/>
    <col min="15878" max="15878" width="16.140625" style="36" customWidth="1"/>
    <col min="15879" max="15879" width="9.140625" style="36"/>
    <col min="15880" max="15880" width="11.85546875" style="36" bestFit="1" customWidth="1"/>
    <col min="15881" max="16128" width="9.140625" style="36"/>
    <col min="16129" max="16129" width="9.42578125" style="36" customWidth="1"/>
    <col min="16130" max="16130" width="42.5703125" style="36" customWidth="1"/>
    <col min="16131" max="16131" width="13.42578125" style="36" customWidth="1"/>
    <col min="16132" max="16132" width="12.28515625" style="36" customWidth="1"/>
    <col min="16133" max="16133" width="14.42578125" style="36" customWidth="1"/>
    <col min="16134" max="16134" width="16.140625" style="36" customWidth="1"/>
    <col min="16135" max="16135" width="9.140625" style="36"/>
    <col min="16136" max="16136" width="11.85546875" style="36" bestFit="1" customWidth="1"/>
    <col min="16137" max="16384" width="9.140625" style="36"/>
  </cols>
  <sheetData>
    <row r="1" spans="1:6" ht="13.5" customHeight="1">
      <c r="A1" s="72"/>
      <c r="B1" s="72"/>
      <c r="C1" s="59"/>
      <c r="D1" s="46"/>
      <c r="E1" s="557"/>
      <c r="F1" s="570"/>
    </row>
    <row r="2" spans="1:6" ht="13.5" customHeight="1">
      <c r="A2" s="72"/>
      <c r="B2" s="72"/>
      <c r="C2" s="59"/>
      <c r="D2" s="46"/>
      <c r="E2" s="557"/>
      <c r="F2" s="570"/>
    </row>
    <row r="3" spans="1:6" ht="13.5" customHeight="1">
      <c r="A3" s="72"/>
      <c r="B3" s="724" t="s">
        <v>1081</v>
      </c>
      <c r="C3" s="724"/>
      <c r="D3" s="724"/>
      <c r="E3" s="557"/>
      <c r="F3" s="570"/>
    </row>
    <row r="4" spans="1:6" ht="13.5" customHeight="1">
      <c r="A4" s="72"/>
      <c r="B4" s="72"/>
      <c r="C4" s="59"/>
      <c r="D4" s="46"/>
      <c r="E4" s="557"/>
      <c r="F4" s="570"/>
    </row>
    <row r="5" spans="1:6" ht="13.5" customHeight="1">
      <c r="A5" s="72"/>
      <c r="B5" s="724" t="s">
        <v>1087</v>
      </c>
      <c r="C5" s="724"/>
      <c r="D5" s="724"/>
      <c r="E5" s="557"/>
      <c r="F5" s="570"/>
    </row>
    <row r="6" spans="1:6" ht="13.5" customHeight="1">
      <c r="A6" s="72"/>
      <c r="B6" s="72"/>
      <c r="C6" s="59"/>
      <c r="D6" s="46"/>
      <c r="E6" s="557"/>
      <c r="F6" s="570"/>
    </row>
    <row r="7" spans="1:6" ht="13.5" customHeight="1" thickBot="1">
      <c r="A7" s="72"/>
      <c r="B7" s="72"/>
      <c r="C7" s="59"/>
      <c r="D7" s="46"/>
      <c r="E7" s="557"/>
      <c r="F7" s="570"/>
    </row>
    <row r="8" spans="1:6" ht="15" customHeight="1">
      <c r="B8" s="131" t="s">
        <v>1082</v>
      </c>
      <c r="C8" s="132"/>
      <c r="D8" s="133" t="s">
        <v>349</v>
      </c>
      <c r="E8" s="590">
        <f>+'oborinski kolektor'!G969</f>
        <v>0</v>
      </c>
      <c r="F8" s="591"/>
    </row>
    <row r="9" spans="1:6" ht="18" customHeight="1">
      <c r="B9" s="134" t="s">
        <v>1083</v>
      </c>
      <c r="C9" s="135"/>
      <c r="D9" s="136" t="s">
        <v>349</v>
      </c>
      <c r="E9" s="592">
        <f>+vodovod!G843</f>
        <v>0</v>
      </c>
      <c r="F9" s="591"/>
    </row>
    <row r="10" spans="1:6" ht="18" customHeight="1">
      <c r="B10" s="134" t="s">
        <v>1084</v>
      </c>
      <c r="C10" s="135"/>
      <c r="D10" s="136" t="s">
        <v>349</v>
      </c>
      <c r="E10" s="592">
        <f>+'Potporni zid i kolnik'!E316</f>
        <v>0</v>
      </c>
      <c r="F10" s="591"/>
    </row>
    <row r="11" spans="1:6" ht="18" customHeight="1" thickBot="1">
      <c r="B11" s="134" t="s">
        <v>1085</v>
      </c>
      <c r="C11" s="135"/>
      <c r="D11" s="137" t="s">
        <v>349</v>
      </c>
      <c r="E11" s="592">
        <f>+ELEKTRO!F305</f>
        <v>0</v>
      </c>
      <c r="F11" s="591"/>
    </row>
    <row r="12" spans="1:6" ht="19.5" customHeight="1" thickTop="1" thickBot="1">
      <c r="B12" s="143" t="s">
        <v>1088</v>
      </c>
      <c r="C12" s="144"/>
      <c r="D12" s="145" t="s">
        <v>349</v>
      </c>
      <c r="E12" s="594">
        <f>SUM(E8:E11)</f>
        <v>0</v>
      </c>
      <c r="F12" s="591"/>
    </row>
    <row r="13" spans="1:6" ht="15">
      <c r="B13" s="146"/>
      <c r="C13" s="147"/>
      <c r="D13" s="148"/>
      <c r="F13" s="591"/>
    </row>
    <row r="14" spans="1:6" ht="15">
      <c r="B14" s="150"/>
      <c r="C14" s="147"/>
      <c r="F14" s="591"/>
    </row>
    <row r="15" spans="1:6" ht="15" hidden="1">
      <c r="B15" s="150" t="s">
        <v>357</v>
      </c>
      <c r="C15" s="147"/>
      <c r="F15" s="591"/>
    </row>
    <row r="16" spans="1:6" ht="15" hidden="1">
      <c r="B16" s="150" t="s">
        <v>358</v>
      </c>
      <c r="C16" s="147"/>
      <c r="F16" s="591"/>
    </row>
    <row r="17" spans="1:6" ht="15" hidden="1">
      <c r="B17" s="150"/>
      <c r="C17" s="147"/>
      <c r="F17" s="591"/>
    </row>
    <row r="18" spans="1:6" hidden="1">
      <c r="B18" s="150" t="s">
        <v>359</v>
      </c>
      <c r="C18" s="152"/>
      <c r="D18" s="153"/>
    </row>
    <row r="19" spans="1:6" ht="24" hidden="1" customHeight="1">
      <c r="B19" s="154" t="s">
        <v>360</v>
      </c>
      <c r="D19" s="149"/>
    </row>
    <row r="20" spans="1:6" ht="22.5" hidden="1" customHeight="1">
      <c r="B20" s="154" t="s">
        <v>361</v>
      </c>
      <c r="D20" s="149"/>
    </row>
    <row r="21" spans="1:6" hidden="1">
      <c r="D21" s="149"/>
    </row>
    <row r="22" spans="1:6" hidden="1">
      <c r="C22" s="152" t="s">
        <v>362</v>
      </c>
      <c r="D22" s="149"/>
    </row>
    <row r="23" spans="1:6" hidden="1">
      <c r="C23" s="152"/>
      <c r="D23" s="149"/>
    </row>
    <row r="24" spans="1:6" hidden="1"/>
    <row r="25" spans="1:6" hidden="1">
      <c r="D25" s="149"/>
    </row>
    <row r="26" spans="1:6" hidden="1">
      <c r="C26" s="152" t="s">
        <v>363</v>
      </c>
    </row>
    <row r="29" spans="1:6">
      <c r="E29" s="597"/>
    </row>
    <row r="30" spans="1:6" ht="14.25" customHeight="1">
      <c r="A30" s="99"/>
      <c r="B30" s="600"/>
      <c r="C30" s="81"/>
      <c r="D30" s="73"/>
      <c r="E30" s="578"/>
      <c r="F30" s="563"/>
    </row>
    <row r="31" spans="1:6" ht="14.25" customHeight="1">
      <c r="A31" s="99"/>
      <c r="B31" s="600"/>
      <c r="C31" s="81"/>
      <c r="D31" s="73"/>
      <c r="E31" s="578"/>
      <c r="F31" s="563"/>
    </row>
    <row r="32" spans="1:6" ht="14.25" customHeight="1">
      <c r="A32" s="99"/>
      <c r="B32" s="600"/>
      <c r="C32" s="81"/>
      <c r="D32" s="73"/>
      <c r="E32" s="578"/>
      <c r="F32" s="563"/>
    </row>
    <row r="33" spans="1:6" ht="14.25" customHeight="1">
      <c r="A33" s="99"/>
      <c r="B33" s="600"/>
      <c r="C33" s="81"/>
      <c r="D33" s="73"/>
      <c r="E33" s="578"/>
      <c r="F33" s="563"/>
    </row>
    <row r="34" spans="1:6" ht="14.25" customHeight="1">
      <c r="A34" s="99"/>
      <c r="B34" s="600"/>
      <c r="C34" s="81"/>
      <c r="D34" s="73"/>
      <c r="E34" s="578"/>
      <c r="F34" s="563"/>
    </row>
    <row r="35" spans="1:6" ht="15">
      <c r="B35" s="146"/>
      <c r="C35" s="147"/>
      <c r="F35" s="591"/>
    </row>
    <row r="36" spans="1:6" ht="15">
      <c r="B36" s="146"/>
      <c r="C36" s="147"/>
      <c r="F36" s="591"/>
    </row>
    <row r="37" spans="1:6" ht="15">
      <c r="B37" s="146"/>
      <c r="C37" s="147"/>
      <c r="F37" s="591"/>
    </row>
    <row r="38" spans="1:6" ht="15">
      <c r="B38" s="146"/>
      <c r="C38" s="147"/>
      <c r="F38" s="591"/>
    </row>
    <row r="39" spans="1:6" ht="15">
      <c r="B39" s="146"/>
      <c r="C39" s="147"/>
      <c r="F39" s="591"/>
    </row>
    <row r="40" spans="1:6">
      <c r="B40" s="146"/>
      <c r="D40" s="153"/>
    </row>
    <row r="921" spans="1:6">
      <c r="C921" s="59"/>
    </row>
    <row r="922" spans="1:6">
      <c r="A922" s="72"/>
      <c r="B922" s="156"/>
      <c r="C922" s="59"/>
      <c r="D922" s="46"/>
      <c r="E922" s="548"/>
      <c r="F922" s="570"/>
    </row>
    <row r="923" spans="1:6">
      <c r="A923" s="72"/>
      <c r="B923" s="156"/>
      <c r="C923" s="59"/>
      <c r="D923" s="46"/>
      <c r="E923" s="548"/>
      <c r="F923" s="570"/>
    </row>
    <row r="924" spans="1:6">
      <c r="A924" s="72"/>
      <c r="B924" s="156"/>
      <c r="C924" s="59"/>
      <c r="D924" s="46"/>
      <c r="E924" s="548"/>
      <c r="F924" s="570"/>
    </row>
    <row r="925" spans="1:6">
      <c r="A925" s="72"/>
      <c r="B925" s="156"/>
      <c r="C925" s="59"/>
      <c r="D925" s="46"/>
      <c r="E925" s="548"/>
      <c r="F925" s="570"/>
    </row>
    <row r="926" spans="1:6">
      <c r="A926" s="72"/>
      <c r="B926" s="156"/>
      <c r="C926" s="59"/>
      <c r="D926" s="46"/>
      <c r="E926" s="548"/>
      <c r="F926" s="570"/>
    </row>
    <row r="927" spans="1:6">
      <c r="A927" s="72"/>
      <c r="B927" s="156"/>
      <c r="C927" s="59"/>
      <c r="D927" s="46"/>
      <c r="E927" s="548"/>
      <c r="F927" s="570"/>
    </row>
    <row r="928" spans="1:6">
      <c r="A928" s="72"/>
      <c r="B928" s="156"/>
      <c r="C928" s="59"/>
      <c r="D928" s="46"/>
      <c r="E928" s="548"/>
      <c r="F928" s="570"/>
    </row>
    <row r="929" spans="1:6">
      <c r="A929" s="72"/>
      <c r="B929" s="156"/>
      <c r="C929" s="59"/>
      <c r="D929" s="46"/>
      <c r="E929" s="548"/>
      <c r="F929" s="570"/>
    </row>
    <row r="930" spans="1:6">
      <c r="A930" s="72"/>
      <c r="B930" s="156"/>
      <c r="C930" s="59"/>
      <c r="D930" s="46"/>
      <c r="E930" s="548"/>
      <c r="F930" s="570"/>
    </row>
    <row r="931" spans="1:6">
      <c r="A931" s="72"/>
      <c r="B931" s="156"/>
      <c r="C931" s="59"/>
      <c r="D931" s="46"/>
      <c r="E931" s="548"/>
      <c r="F931" s="570"/>
    </row>
    <row r="932" spans="1:6">
      <c r="A932" s="72"/>
      <c r="B932" s="156"/>
      <c r="C932" s="59"/>
      <c r="D932" s="46"/>
      <c r="E932" s="548"/>
      <c r="F932" s="570"/>
    </row>
    <row r="933" spans="1:6">
      <c r="A933" s="72"/>
      <c r="B933" s="156"/>
      <c r="C933" s="59"/>
      <c r="D933" s="46"/>
      <c r="E933" s="548"/>
      <c r="F933" s="570"/>
    </row>
    <row r="934" spans="1:6">
      <c r="A934" s="72"/>
      <c r="B934" s="156"/>
      <c r="C934" s="59"/>
      <c r="D934" s="46"/>
      <c r="E934" s="548"/>
      <c r="F934" s="570"/>
    </row>
    <row r="935" spans="1:6">
      <c r="A935" s="72"/>
      <c r="B935" s="156"/>
      <c r="C935" s="59"/>
      <c r="D935" s="46"/>
      <c r="E935" s="548"/>
      <c r="F935" s="570"/>
    </row>
    <row r="936" spans="1:6">
      <c r="A936" s="72"/>
      <c r="B936" s="156"/>
      <c r="C936" s="59"/>
      <c r="D936" s="46"/>
      <c r="E936" s="548"/>
      <c r="F936" s="570"/>
    </row>
    <row r="937" spans="1:6">
      <c r="A937" s="72"/>
      <c r="B937" s="156"/>
      <c r="C937" s="59"/>
      <c r="D937" s="46"/>
      <c r="E937" s="548"/>
      <c r="F937" s="570"/>
    </row>
    <row r="938" spans="1:6">
      <c r="A938" s="72"/>
      <c r="B938" s="156"/>
      <c r="C938" s="59"/>
      <c r="D938" s="46"/>
      <c r="E938" s="548"/>
      <c r="F938" s="570"/>
    </row>
    <row r="939" spans="1:6">
      <c r="A939" s="72"/>
      <c r="B939" s="156"/>
      <c r="C939" s="59"/>
      <c r="D939" s="46"/>
      <c r="E939" s="548"/>
      <c r="F939" s="570"/>
    </row>
    <row r="940" spans="1:6">
      <c r="A940" s="72"/>
      <c r="B940" s="156"/>
      <c r="C940" s="59"/>
      <c r="D940" s="46"/>
      <c r="E940" s="548"/>
      <c r="F940" s="570"/>
    </row>
    <row r="941" spans="1:6">
      <c r="A941" s="72"/>
      <c r="B941" s="156"/>
      <c r="C941" s="59"/>
      <c r="D941" s="46"/>
      <c r="E941" s="548"/>
      <c r="F941" s="570"/>
    </row>
    <row r="942" spans="1:6">
      <c r="A942" s="72"/>
      <c r="B942" s="156"/>
      <c r="C942" s="59"/>
      <c r="D942" s="46"/>
      <c r="E942" s="548"/>
      <c r="F942" s="570"/>
    </row>
    <row r="943" spans="1:6">
      <c r="A943" s="72"/>
      <c r="B943" s="156"/>
      <c r="C943" s="59"/>
      <c r="D943" s="46"/>
      <c r="E943" s="548"/>
      <c r="F943" s="570"/>
    </row>
    <row r="944" spans="1:6">
      <c r="A944" s="72"/>
      <c r="B944" s="156"/>
      <c r="C944" s="59"/>
      <c r="D944" s="46"/>
      <c r="E944" s="548"/>
      <c r="F944" s="570"/>
    </row>
    <row r="945" spans="1:6">
      <c r="A945" s="72"/>
      <c r="B945" s="156"/>
      <c r="C945" s="59"/>
      <c r="D945" s="46"/>
      <c r="E945" s="548"/>
      <c r="F945" s="570"/>
    </row>
    <row r="946" spans="1:6">
      <c r="A946" s="72"/>
      <c r="B946" s="156"/>
      <c r="C946" s="59"/>
      <c r="D946" s="46"/>
      <c r="E946" s="548"/>
      <c r="F946" s="570"/>
    </row>
    <row r="947" spans="1:6">
      <c r="A947" s="72"/>
      <c r="B947" s="156"/>
      <c r="C947" s="59"/>
      <c r="D947" s="46"/>
      <c r="E947" s="548"/>
      <c r="F947" s="570"/>
    </row>
    <row r="948" spans="1:6">
      <c r="A948" s="72"/>
      <c r="B948" s="156"/>
      <c r="C948" s="59"/>
      <c r="D948" s="46"/>
      <c r="E948" s="548"/>
      <c r="F948" s="570"/>
    </row>
    <row r="949" spans="1:6">
      <c r="A949" s="72"/>
      <c r="B949" s="156"/>
      <c r="C949" s="59"/>
      <c r="D949" s="46"/>
      <c r="E949" s="548"/>
      <c r="F949" s="570"/>
    </row>
    <row r="950" spans="1:6">
      <c r="A950" s="72"/>
      <c r="B950" s="156"/>
      <c r="C950" s="59"/>
      <c r="D950" s="46"/>
      <c r="E950" s="548"/>
      <c r="F950" s="570"/>
    </row>
    <row r="951" spans="1:6">
      <c r="A951" s="72"/>
      <c r="B951" s="156"/>
      <c r="C951" s="59"/>
      <c r="D951" s="46"/>
      <c r="E951" s="548"/>
      <c r="F951" s="570"/>
    </row>
    <row r="952" spans="1:6">
      <c r="A952" s="72"/>
      <c r="B952" s="156"/>
      <c r="C952" s="59"/>
      <c r="D952" s="46"/>
      <c r="E952" s="548"/>
      <c r="F952" s="570"/>
    </row>
    <row r="953" spans="1:6">
      <c r="A953" s="72"/>
      <c r="B953" s="156"/>
      <c r="C953" s="59"/>
      <c r="D953" s="46"/>
      <c r="E953" s="548"/>
      <c r="F953" s="570"/>
    </row>
    <row r="954" spans="1:6">
      <c r="A954" s="72"/>
      <c r="B954" s="156"/>
      <c r="C954" s="59"/>
      <c r="D954" s="46"/>
      <c r="E954" s="548"/>
      <c r="F954" s="570"/>
    </row>
    <row r="955" spans="1:6">
      <c r="A955" s="72"/>
      <c r="B955" s="156"/>
      <c r="C955" s="59"/>
      <c r="D955" s="46"/>
      <c r="E955" s="548"/>
      <c r="F955" s="570"/>
    </row>
    <row r="956" spans="1:6">
      <c r="A956" s="72"/>
      <c r="B956" s="156"/>
      <c r="C956" s="59"/>
      <c r="D956" s="46"/>
      <c r="E956" s="548"/>
      <c r="F956" s="570"/>
    </row>
    <row r="957" spans="1:6">
      <c r="A957" s="72"/>
      <c r="B957" s="156"/>
      <c r="C957" s="59"/>
      <c r="D957" s="46"/>
      <c r="E957" s="548"/>
      <c r="F957" s="570"/>
    </row>
    <row r="958" spans="1:6">
      <c r="A958" s="72"/>
      <c r="B958" s="156"/>
      <c r="C958" s="59"/>
      <c r="D958" s="46"/>
      <c r="E958" s="548"/>
      <c r="F958" s="570"/>
    </row>
    <row r="959" spans="1:6">
      <c r="A959" s="72"/>
      <c r="B959" s="156"/>
      <c r="C959" s="59"/>
      <c r="D959" s="46"/>
      <c r="E959" s="548"/>
      <c r="F959" s="570"/>
    </row>
    <row r="960" spans="1:6">
      <c r="A960" s="72"/>
      <c r="B960" s="156"/>
      <c r="C960" s="59"/>
      <c r="D960" s="46"/>
      <c r="E960" s="548"/>
      <c r="F960" s="570"/>
    </row>
    <row r="961" spans="1:6">
      <c r="A961" s="72"/>
      <c r="B961" s="156"/>
      <c r="C961" s="59"/>
      <c r="D961" s="46"/>
      <c r="E961" s="548"/>
      <c r="F961" s="570"/>
    </row>
    <row r="962" spans="1:6">
      <c r="A962" s="72"/>
      <c r="B962" s="156"/>
      <c r="C962" s="59"/>
      <c r="D962" s="46"/>
      <c r="E962" s="548"/>
      <c r="F962" s="570"/>
    </row>
    <row r="963" spans="1:6">
      <c r="A963" s="72"/>
      <c r="B963" s="156"/>
      <c r="C963" s="59"/>
      <c r="D963" s="46"/>
      <c r="E963" s="548"/>
      <c r="F963" s="570"/>
    </row>
    <row r="964" spans="1:6">
      <c r="A964" s="72"/>
      <c r="B964" s="156"/>
      <c r="C964" s="59"/>
      <c r="D964" s="46"/>
      <c r="E964" s="548"/>
      <c r="F964" s="570"/>
    </row>
    <row r="965" spans="1:6">
      <c r="A965" s="72"/>
      <c r="B965" s="156"/>
      <c r="C965" s="59"/>
      <c r="D965" s="46"/>
      <c r="E965" s="548"/>
      <c r="F965" s="570"/>
    </row>
    <row r="966" spans="1:6">
      <c r="A966" s="72"/>
      <c r="B966" s="156"/>
      <c r="C966" s="59"/>
      <c r="D966" s="46"/>
      <c r="E966" s="548"/>
      <c r="F966" s="570"/>
    </row>
    <row r="967" spans="1:6">
      <c r="A967" s="72"/>
      <c r="B967" s="156"/>
      <c r="C967" s="59"/>
      <c r="D967" s="46"/>
      <c r="E967" s="548"/>
      <c r="F967" s="570"/>
    </row>
    <row r="968" spans="1:6">
      <c r="A968" s="72"/>
      <c r="B968" s="156"/>
      <c r="C968" s="59"/>
      <c r="D968" s="46"/>
      <c r="E968" s="548"/>
      <c r="F968" s="570"/>
    </row>
    <row r="969" spans="1:6">
      <c r="A969" s="72"/>
      <c r="B969" s="156"/>
      <c r="C969" s="59"/>
      <c r="D969" s="46"/>
      <c r="E969" s="548"/>
      <c r="F969" s="570"/>
    </row>
    <row r="970" spans="1:6">
      <c r="A970" s="72"/>
      <c r="B970" s="156"/>
      <c r="C970" s="59"/>
      <c r="D970" s="46"/>
      <c r="E970" s="548"/>
      <c r="F970" s="570"/>
    </row>
    <row r="971" spans="1:6">
      <c r="A971" s="72"/>
      <c r="B971" s="156"/>
      <c r="C971" s="59"/>
      <c r="D971" s="46"/>
      <c r="E971" s="548"/>
      <c r="F971" s="570"/>
    </row>
    <row r="972" spans="1:6">
      <c r="A972" s="72"/>
      <c r="B972" s="156"/>
      <c r="C972" s="59"/>
      <c r="D972" s="46"/>
      <c r="E972" s="548"/>
      <c r="F972" s="570"/>
    </row>
    <row r="973" spans="1:6">
      <c r="A973" s="72"/>
      <c r="B973" s="156"/>
      <c r="C973" s="59"/>
      <c r="D973" s="46"/>
      <c r="E973" s="548"/>
      <c r="F973" s="570"/>
    </row>
    <row r="974" spans="1:6">
      <c r="A974" s="72"/>
      <c r="B974" s="156"/>
      <c r="C974" s="59"/>
      <c r="D974" s="46"/>
      <c r="E974" s="548"/>
      <c r="F974" s="570"/>
    </row>
    <row r="975" spans="1:6">
      <c r="A975" s="72"/>
      <c r="B975" s="156"/>
      <c r="C975" s="59"/>
      <c r="D975" s="46"/>
      <c r="E975" s="548"/>
      <c r="F975" s="570"/>
    </row>
    <row r="976" spans="1:6">
      <c r="A976" s="72"/>
      <c r="B976" s="156"/>
      <c r="C976" s="59"/>
      <c r="D976" s="46"/>
      <c r="E976" s="548"/>
      <c r="F976" s="570"/>
    </row>
    <row r="977" spans="1:6">
      <c r="A977" s="72"/>
      <c r="B977" s="156"/>
      <c r="C977" s="59"/>
      <c r="D977" s="46"/>
      <c r="E977" s="548"/>
      <c r="F977" s="570"/>
    </row>
    <row r="978" spans="1:6">
      <c r="A978" s="72"/>
      <c r="B978" s="156"/>
      <c r="C978" s="59"/>
      <c r="D978" s="46"/>
      <c r="E978" s="548"/>
      <c r="F978" s="570"/>
    </row>
    <row r="979" spans="1:6">
      <c r="A979" s="72"/>
      <c r="B979" s="156"/>
      <c r="C979" s="59"/>
      <c r="D979" s="46"/>
      <c r="E979" s="548"/>
      <c r="F979" s="570"/>
    </row>
    <row r="980" spans="1:6">
      <c r="A980" s="72"/>
      <c r="B980" s="156"/>
      <c r="C980" s="59"/>
      <c r="D980" s="46"/>
      <c r="E980" s="548"/>
      <c r="F980" s="570"/>
    </row>
    <row r="981" spans="1:6">
      <c r="A981" s="72"/>
      <c r="B981" s="156"/>
      <c r="C981" s="59"/>
      <c r="D981" s="46"/>
      <c r="E981" s="548"/>
      <c r="F981" s="570"/>
    </row>
    <row r="982" spans="1:6">
      <c r="A982" s="72"/>
      <c r="B982" s="156"/>
      <c r="C982" s="59"/>
      <c r="D982" s="46"/>
      <c r="E982" s="548"/>
      <c r="F982" s="570"/>
    </row>
    <row r="983" spans="1:6">
      <c r="A983" s="72"/>
      <c r="B983" s="156"/>
      <c r="C983" s="59"/>
      <c r="D983" s="46"/>
      <c r="E983" s="548"/>
      <c r="F983" s="570"/>
    </row>
    <row r="984" spans="1:6">
      <c r="A984" s="72"/>
      <c r="B984" s="156"/>
      <c r="C984" s="59"/>
      <c r="D984" s="46"/>
      <c r="E984" s="548"/>
      <c r="F984" s="570"/>
    </row>
    <row r="985" spans="1:6">
      <c r="A985" s="72"/>
      <c r="B985" s="156"/>
      <c r="C985" s="59"/>
      <c r="D985" s="46"/>
      <c r="E985" s="548"/>
      <c r="F985" s="570"/>
    </row>
    <row r="986" spans="1:6">
      <c r="A986" s="72"/>
      <c r="B986" s="156"/>
      <c r="C986" s="59"/>
      <c r="D986" s="46"/>
      <c r="E986" s="548"/>
      <c r="F986" s="570"/>
    </row>
    <row r="987" spans="1:6">
      <c r="A987" s="72"/>
      <c r="B987" s="156"/>
      <c r="C987" s="59"/>
      <c r="D987" s="46"/>
      <c r="E987" s="548"/>
      <c r="F987" s="570"/>
    </row>
    <row r="988" spans="1:6">
      <c r="A988" s="72"/>
      <c r="B988" s="156"/>
      <c r="C988" s="59"/>
      <c r="D988" s="46"/>
      <c r="E988" s="548"/>
      <c r="F988" s="570"/>
    </row>
    <row r="989" spans="1:6">
      <c r="A989" s="72"/>
      <c r="B989" s="156"/>
      <c r="C989" s="59"/>
      <c r="D989" s="46"/>
      <c r="E989" s="548"/>
      <c r="F989" s="570"/>
    </row>
    <row r="990" spans="1:6">
      <c r="A990" s="72"/>
      <c r="B990" s="156"/>
      <c r="C990" s="59"/>
      <c r="D990" s="46"/>
      <c r="E990" s="548"/>
      <c r="F990" s="570"/>
    </row>
    <row r="991" spans="1:6">
      <c r="A991" s="72"/>
      <c r="B991" s="156"/>
      <c r="C991" s="59"/>
      <c r="D991" s="46"/>
      <c r="E991" s="548"/>
      <c r="F991" s="570"/>
    </row>
    <row r="992" spans="1:6">
      <c r="A992" s="72"/>
      <c r="B992" s="156"/>
      <c r="C992" s="59"/>
      <c r="D992" s="46"/>
      <c r="E992" s="548"/>
      <c r="F992" s="570"/>
    </row>
    <row r="993" spans="1:6">
      <c r="A993" s="72"/>
      <c r="B993" s="156"/>
      <c r="C993" s="59"/>
      <c r="D993" s="46"/>
      <c r="E993" s="548"/>
      <c r="F993" s="570"/>
    </row>
    <row r="994" spans="1:6">
      <c r="A994" s="72"/>
      <c r="B994" s="156"/>
      <c r="C994" s="59"/>
      <c r="D994" s="46"/>
      <c r="E994" s="548"/>
      <c r="F994" s="570"/>
    </row>
    <row r="995" spans="1:6">
      <c r="A995" s="72"/>
      <c r="B995" s="156"/>
      <c r="C995" s="59"/>
      <c r="D995" s="46"/>
      <c r="E995" s="548"/>
      <c r="F995" s="570"/>
    </row>
    <row r="996" spans="1:6">
      <c r="A996" s="72"/>
      <c r="B996" s="156"/>
      <c r="C996" s="59"/>
      <c r="D996" s="46"/>
      <c r="E996" s="548"/>
      <c r="F996" s="570"/>
    </row>
    <row r="997" spans="1:6">
      <c r="A997" s="72"/>
      <c r="B997" s="156"/>
      <c r="C997" s="59"/>
      <c r="D997" s="46"/>
      <c r="E997" s="548"/>
      <c r="F997" s="570"/>
    </row>
    <row r="998" spans="1:6">
      <c r="A998" s="72"/>
      <c r="B998" s="156"/>
      <c r="C998" s="59"/>
      <c r="D998" s="46"/>
      <c r="E998" s="548"/>
      <c r="F998" s="570"/>
    </row>
    <row r="999" spans="1:6">
      <c r="A999" s="72"/>
      <c r="B999" s="156"/>
      <c r="C999" s="59"/>
      <c r="D999" s="46"/>
      <c r="E999" s="548"/>
      <c r="F999" s="570"/>
    </row>
    <row r="1000" spans="1:6">
      <c r="A1000" s="72"/>
      <c r="B1000" s="156"/>
      <c r="C1000" s="59"/>
      <c r="D1000" s="46"/>
      <c r="E1000" s="548"/>
      <c r="F1000" s="570"/>
    </row>
    <row r="1001" spans="1:6">
      <c r="A1001" s="72"/>
      <c r="B1001" s="156"/>
      <c r="C1001" s="59"/>
      <c r="D1001" s="46"/>
      <c r="E1001" s="548"/>
      <c r="F1001" s="570"/>
    </row>
    <row r="1002" spans="1:6">
      <c r="A1002" s="72"/>
      <c r="B1002" s="156"/>
      <c r="C1002" s="59"/>
      <c r="D1002" s="46"/>
      <c r="E1002" s="548"/>
      <c r="F1002" s="570"/>
    </row>
    <row r="1003" spans="1:6">
      <c r="A1003" s="72"/>
      <c r="B1003" s="156"/>
      <c r="C1003" s="59"/>
      <c r="D1003" s="46"/>
      <c r="E1003" s="548"/>
      <c r="F1003" s="570"/>
    </row>
    <row r="1004" spans="1:6">
      <c r="A1004" s="72"/>
      <c r="B1004" s="156"/>
      <c r="C1004" s="59"/>
      <c r="D1004" s="46"/>
      <c r="E1004" s="548"/>
      <c r="F1004" s="570"/>
    </row>
    <row r="1005" spans="1:6">
      <c r="A1005" s="72"/>
      <c r="B1005" s="156"/>
      <c r="C1005" s="59"/>
      <c r="D1005" s="46"/>
      <c r="E1005" s="548"/>
      <c r="F1005" s="570"/>
    </row>
    <row r="1006" spans="1:6">
      <c r="A1006" s="72"/>
      <c r="B1006" s="156"/>
      <c r="C1006" s="59"/>
      <c r="D1006" s="46"/>
      <c r="E1006" s="548"/>
      <c r="F1006" s="570"/>
    </row>
    <row r="1007" spans="1:6">
      <c r="A1007" s="72"/>
      <c r="B1007" s="156"/>
      <c r="C1007" s="59"/>
      <c r="D1007" s="46"/>
      <c r="E1007" s="548"/>
      <c r="F1007" s="570"/>
    </row>
    <row r="1008" spans="1:6">
      <c r="A1008" s="72"/>
      <c r="B1008" s="156"/>
      <c r="C1008" s="59"/>
      <c r="D1008" s="46"/>
      <c r="E1008" s="548"/>
      <c r="F1008" s="570"/>
    </row>
    <row r="1009" spans="1:6">
      <c r="A1009" s="72"/>
      <c r="B1009" s="156"/>
      <c r="C1009" s="59"/>
      <c r="D1009" s="46"/>
      <c r="E1009" s="548"/>
      <c r="F1009" s="570"/>
    </row>
    <row r="1010" spans="1:6">
      <c r="A1010" s="72"/>
      <c r="B1010" s="156"/>
      <c r="C1010" s="59"/>
      <c r="D1010" s="46"/>
      <c r="E1010" s="548"/>
      <c r="F1010" s="570"/>
    </row>
    <row r="1011" spans="1:6">
      <c r="A1011" s="72"/>
      <c r="B1011" s="156"/>
      <c r="C1011" s="59"/>
      <c r="D1011" s="46"/>
      <c r="E1011" s="548"/>
      <c r="F1011" s="570"/>
    </row>
    <row r="1012" spans="1:6">
      <c r="A1012" s="72"/>
      <c r="B1012" s="156"/>
      <c r="C1012" s="59"/>
      <c r="D1012" s="46"/>
      <c r="E1012" s="548"/>
      <c r="F1012" s="570"/>
    </row>
    <row r="1013" spans="1:6">
      <c r="A1013" s="72"/>
      <c r="B1013" s="156"/>
      <c r="C1013" s="59"/>
      <c r="D1013" s="46"/>
      <c r="E1013" s="548"/>
      <c r="F1013" s="570"/>
    </row>
    <row r="1014" spans="1:6">
      <c r="A1014" s="72"/>
      <c r="B1014" s="156"/>
      <c r="C1014" s="59"/>
      <c r="D1014" s="46"/>
      <c r="E1014" s="548"/>
      <c r="F1014" s="570"/>
    </row>
    <row r="1015" spans="1:6">
      <c r="A1015" s="72"/>
      <c r="B1015" s="156"/>
      <c r="C1015" s="59"/>
      <c r="D1015" s="46"/>
      <c r="E1015" s="548"/>
      <c r="F1015" s="570"/>
    </row>
    <row r="1016" spans="1:6">
      <c r="A1016" s="72"/>
      <c r="B1016" s="156"/>
      <c r="C1016" s="59"/>
      <c r="D1016" s="46"/>
      <c r="E1016" s="548"/>
      <c r="F1016" s="570"/>
    </row>
    <row r="1017" spans="1:6">
      <c r="A1017" s="72"/>
      <c r="B1017" s="156"/>
      <c r="C1017" s="59"/>
      <c r="D1017" s="46"/>
      <c r="E1017" s="548"/>
      <c r="F1017" s="570"/>
    </row>
    <row r="1018" spans="1:6">
      <c r="A1018" s="72"/>
      <c r="B1018" s="156"/>
      <c r="C1018" s="59"/>
      <c r="D1018" s="46"/>
      <c r="E1018" s="548"/>
      <c r="F1018" s="570"/>
    </row>
    <row r="1019" spans="1:6">
      <c r="A1019" s="72"/>
      <c r="B1019" s="156"/>
      <c r="C1019" s="59"/>
      <c r="D1019" s="46"/>
      <c r="E1019" s="548"/>
      <c r="F1019" s="570"/>
    </row>
    <row r="1020" spans="1:6">
      <c r="A1020" s="72"/>
      <c r="B1020" s="156"/>
      <c r="C1020" s="59"/>
      <c r="D1020" s="46"/>
      <c r="E1020" s="548"/>
      <c r="F1020" s="570"/>
    </row>
    <row r="1021" spans="1:6">
      <c r="A1021" s="72"/>
      <c r="B1021" s="156"/>
      <c r="C1021" s="59"/>
      <c r="D1021" s="46"/>
      <c r="E1021" s="548"/>
      <c r="F1021" s="570"/>
    </row>
    <row r="1022" spans="1:6">
      <c r="A1022" s="72"/>
      <c r="B1022" s="156"/>
      <c r="C1022" s="59"/>
      <c r="D1022" s="46"/>
      <c r="E1022" s="548"/>
      <c r="F1022" s="570"/>
    </row>
    <row r="1023" spans="1:6">
      <c r="A1023" s="72"/>
      <c r="B1023" s="156"/>
      <c r="C1023" s="59"/>
      <c r="D1023" s="46"/>
      <c r="E1023" s="548"/>
      <c r="F1023" s="570"/>
    </row>
    <row r="1024" spans="1:6">
      <c r="A1024" s="72"/>
      <c r="B1024" s="156"/>
      <c r="C1024" s="59"/>
      <c r="D1024" s="46"/>
      <c r="E1024" s="548"/>
      <c r="F1024" s="570"/>
    </row>
    <row r="1025" spans="1:6">
      <c r="A1025" s="72"/>
      <c r="B1025" s="156"/>
      <c r="C1025" s="59"/>
      <c r="D1025" s="46"/>
      <c r="E1025" s="548"/>
      <c r="F1025" s="570"/>
    </row>
    <row r="1026" spans="1:6">
      <c r="A1026" s="72"/>
      <c r="B1026" s="156"/>
      <c r="C1026" s="59"/>
      <c r="D1026" s="46"/>
      <c r="E1026" s="548"/>
      <c r="F1026" s="570"/>
    </row>
    <row r="1027" spans="1:6">
      <c r="A1027" s="72"/>
      <c r="B1027" s="156"/>
      <c r="C1027" s="59"/>
      <c r="D1027" s="46"/>
      <c r="E1027" s="548"/>
      <c r="F1027" s="570"/>
    </row>
    <row r="1028" spans="1:6">
      <c r="A1028" s="72"/>
      <c r="B1028" s="156"/>
      <c r="C1028" s="59"/>
      <c r="D1028" s="46"/>
      <c r="E1028" s="548"/>
      <c r="F1028" s="570"/>
    </row>
    <row r="1029" spans="1:6">
      <c r="A1029" s="72"/>
      <c r="B1029" s="156"/>
      <c r="C1029" s="59"/>
      <c r="D1029" s="46"/>
      <c r="E1029" s="548"/>
      <c r="F1029" s="570"/>
    </row>
    <row r="1030" spans="1:6">
      <c r="A1030" s="72"/>
      <c r="B1030" s="156"/>
      <c r="C1030" s="59"/>
      <c r="D1030" s="46"/>
      <c r="E1030" s="548"/>
      <c r="F1030" s="570"/>
    </row>
    <row r="1031" spans="1:6">
      <c r="A1031" s="72"/>
      <c r="B1031" s="156"/>
      <c r="C1031" s="59"/>
      <c r="D1031" s="46"/>
      <c r="E1031" s="548"/>
      <c r="F1031" s="570"/>
    </row>
    <row r="1032" spans="1:6">
      <c r="A1032" s="72"/>
      <c r="B1032" s="156"/>
      <c r="C1032" s="59"/>
      <c r="D1032" s="46"/>
      <c r="E1032" s="548"/>
      <c r="F1032" s="570"/>
    </row>
    <row r="1033" spans="1:6">
      <c r="A1033" s="72"/>
      <c r="B1033" s="156"/>
      <c r="C1033" s="59"/>
      <c r="D1033" s="46"/>
      <c r="E1033" s="548"/>
      <c r="F1033" s="570"/>
    </row>
    <row r="1034" spans="1:6">
      <c r="A1034" s="72"/>
      <c r="B1034" s="156"/>
      <c r="C1034" s="59"/>
      <c r="D1034" s="46"/>
      <c r="E1034" s="548"/>
      <c r="F1034" s="570"/>
    </row>
    <row r="1035" spans="1:6">
      <c r="A1035" s="72"/>
      <c r="B1035" s="156"/>
      <c r="C1035" s="59"/>
      <c r="D1035" s="46"/>
      <c r="E1035" s="548"/>
      <c r="F1035" s="570"/>
    </row>
    <row r="1036" spans="1:6">
      <c r="A1036" s="72"/>
      <c r="B1036" s="156"/>
      <c r="C1036" s="59"/>
      <c r="D1036" s="46"/>
      <c r="E1036" s="548"/>
      <c r="F1036" s="570"/>
    </row>
    <row r="1037" spans="1:6">
      <c r="A1037" s="72"/>
      <c r="B1037" s="156"/>
      <c r="C1037" s="59"/>
      <c r="D1037" s="46"/>
      <c r="E1037" s="548"/>
      <c r="F1037" s="570"/>
    </row>
    <row r="1038" spans="1:6">
      <c r="A1038" s="72"/>
      <c r="B1038" s="156"/>
      <c r="C1038" s="59"/>
      <c r="D1038" s="46"/>
      <c r="E1038" s="548"/>
      <c r="F1038" s="570"/>
    </row>
    <row r="1039" spans="1:6">
      <c r="A1039" s="72"/>
      <c r="B1039" s="156"/>
      <c r="C1039" s="59"/>
      <c r="D1039" s="46"/>
      <c r="E1039" s="548"/>
      <c r="F1039" s="570"/>
    </row>
    <row r="1040" spans="1:6">
      <c r="A1040" s="72"/>
      <c r="B1040" s="156"/>
      <c r="C1040" s="59"/>
      <c r="D1040" s="46"/>
      <c r="E1040" s="548"/>
      <c r="F1040" s="570"/>
    </row>
    <row r="1041" spans="1:6">
      <c r="A1041" s="72"/>
      <c r="B1041" s="156"/>
      <c r="C1041" s="59"/>
      <c r="D1041" s="46"/>
      <c r="E1041" s="548"/>
      <c r="F1041" s="570"/>
    </row>
    <row r="1042" spans="1:6">
      <c r="A1042" s="72"/>
      <c r="B1042" s="156"/>
      <c r="C1042" s="59"/>
      <c r="D1042" s="46"/>
      <c r="E1042" s="548"/>
      <c r="F1042" s="570"/>
    </row>
    <row r="1043" spans="1:6">
      <c r="A1043" s="72"/>
      <c r="B1043" s="156"/>
      <c r="C1043" s="59"/>
      <c r="D1043" s="46"/>
      <c r="E1043" s="548"/>
      <c r="F1043" s="570"/>
    </row>
    <row r="1044" spans="1:6">
      <c r="A1044" s="72"/>
      <c r="B1044" s="156"/>
      <c r="C1044" s="59"/>
      <c r="D1044" s="46"/>
      <c r="E1044" s="548"/>
      <c r="F1044" s="570"/>
    </row>
    <row r="1045" spans="1:6">
      <c r="A1045" s="72"/>
      <c r="B1045" s="156"/>
      <c r="C1045" s="59"/>
      <c r="D1045" s="46"/>
      <c r="E1045" s="548"/>
      <c r="F1045" s="570"/>
    </row>
    <row r="1046" spans="1:6">
      <c r="A1046" s="72"/>
      <c r="B1046" s="156"/>
      <c r="C1046" s="59"/>
      <c r="D1046" s="46"/>
      <c r="E1046" s="548"/>
      <c r="F1046" s="570"/>
    </row>
    <row r="1047" spans="1:6">
      <c r="A1047" s="72"/>
      <c r="B1047" s="156"/>
      <c r="C1047" s="59"/>
      <c r="D1047" s="46"/>
      <c r="E1047" s="548"/>
      <c r="F1047" s="570"/>
    </row>
    <row r="1048" spans="1:6">
      <c r="A1048" s="72"/>
      <c r="B1048" s="156"/>
      <c r="C1048" s="59"/>
      <c r="D1048" s="46"/>
      <c r="E1048" s="548"/>
      <c r="F1048" s="570"/>
    </row>
    <row r="1049" spans="1:6">
      <c r="A1049" s="72"/>
      <c r="B1049" s="156"/>
      <c r="C1049" s="59"/>
      <c r="D1049" s="46"/>
      <c r="E1049" s="548"/>
      <c r="F1049" s="570"/>
    </row>
    <row r="1050" spans="1:6">
      <c r="A1050" s="72"/>
      <c r="B1050" s="156"/>
      <c r="C1050" s="59"/>
      <c r="D1050" s="46"/>
      <c r="E1050" s="548"/>
      <c r="F1050" s="570"/>
    </row>
    <row r="1051" spans="1:6">
      <c r="A1051" s="72"/>
      <c r="B1051" s="156"/>
      <c r="C1051" s="59"/>
      <c r="D1051" s="46"/>
      <c r="E1051" s="548"/>
      <c r="F1051" s="570"/>
    </row>
    <row r="1052" spans="1:6">
      <c r="A1052" s="72"/>
      <c r="B1052" s="156"/>
      <c r="C1052" s="59"/>
      <c r="D1052" s="46"/>
      <c r="E1052" s="548"/>
      <c r="F1052" s="570"/>
    </row>
    <row r="1053" spans="1:6">
      <c r="A1053" s="72"/>
      <c r="B1053" s="156"/>
      <c r="C1053" s="59"/>
      <c r="D1053" s="46"/>
      <c r="E1053" s="548"/>
      <c r="F1053" s="570"/>
    </row>
    <row r="1054" spans="1:6">
      <c r="A1054" s="72"/>
      <c r="B1054" s="156"/>
      <c r="C1054" s="59"/>
      <c r="D1054" s="46"/>
      <c r="E1054" s="548"/>
      <c r="F1054" s="570"/>
    </row>
    <row r="1055" spans="1:6">
      <c r="A1055" s="72"/>
      <c r="B1055" s="156"/>
      <c r="C1055" s="59"/>
      <c r="D1055" s="46"/>
      <c r="E1055" s="548"/>
      <c r="F1055" s="570"/>
    </row>
    <row r="1056" spans="1:6">
      <c r="A1056" s="72"/>
      <c r="B1056" s="156"/>
      <c r="C1056" s="59"/>
      <c r="D1056" s="46"/>
      <c r="E1056" s="548"/>
      <c r="F1056" s="570"/>
    </row>
    <row r="1057" spans="1:6">
      <c r="A1057" s="72"/>
      <c r="B1057" s="156"/>
      <c r="C1057" s="59"/>
      <c r="D1057" s="46"/>
      <c r="E1057" s="548"/>
      <c r="F1057" s="570"/>
    </row>
    <row r="1058" spans="1:6">
      <c r="A1058" s="72"/>
      <c r="B1058" s="156"/>
      <c r="C1058" s="59"/>
      <c r="D1058" s="46"/>
      <c r="E1058" s="548"/>
      <c r="F1058" s="570"/>
    </row>
    <row r="1059" spans="1:6">
      <c r="A1059" s="72"/>
      <c r="B1059" s="156"/>
      <c r="C1059" s="59"/>
      <c r="D1059" s="46"/>
      <c r="E1059" s="548"/>
      <c r="F1059" s="570"/>
    </row>
    <row r="1060" spans="1:6">
      <c r="A1060" s="72"/>
      <c r="B1060" s="156"/>
      <c r="C1060" s="59"/>
      <c r="D1060" s="46"/>
      <c r="E1060" s="548"/>
      <c r="F1060" s="570"/>
    </row>
    <row r="1061" spans="1:6">
      <c r="A1061" s="72"/>
      <c r="B1061" s="156"/>
      <c r="C1061" s="59"/>
      <c r="D1061" s="46"/>
      <c r="E1061" s="548"/>
      <c r="F1061" s="570"/>
    </row>
    <row r="1062" spans="1:6">
      <c r="A1062" s="72"/>
      <c r="B1062" s="156"/>
      <c r="C1062" s="59"/>
      <c r="D1062" s="46"/>
      <c r="E1062" s="548"/>
      <c r="F1062" s="570"/>
    </row>
    <row r="1063" spans="1:6">
      <c r="A1063" s="72"/>
      <c r="B1063" s="156"/>
      <c r="C1063" s="59"/>
      <c r="D1063" s="46"/>
      <c r="E1063" s="548"/>
      <c r="F1063" s="570"/>
    </row>
    <row r="1064" spans="1:6">
      <c r="A1064" s="72"/>
      <c r="B1064" s="156"/>
      <c r="C1064" s="59"/>
      <c r="D1064" s="46"/>
      <c r="E1064" s="548"/>
      <c r="F1064" s="570"/>
    </row>
    <row r="1065" spans="1:6">
      <c r="A1065" s="72"/>
      <c r="B1065" s="156"/>
      <c r="C1065" s="59"/>
      <c r="D1065" s="46"/>
      <c r="E1065" s="548"/>
      <c r="F1065" s="570"/>
    </row>
    <row r="1066" spans="1:6">
      <c r="A1066" s="72"/>
      <c r="B1066" s="156"/>
      <c r="C1066" s="59"/>
      <c r="D1066" s="46"/>
      <c r="E1066" s="548"/>
      <c r="F1066" s="570"/>
    </row>
    <row r="1067" spans="1:6">
      <c r="A1067" s="72"/>
      <c r="B1067" s="156"/>
      <c r="C1067" s="59"/>
      <c r="D1067" s="46"/>
      <c r="E1067" s="548"/>
      <c r="F1067" s="570"/>
    </row>
    <row r="1068" spans="1:6">
      <c r="A1068" s="72"/>
      <c r="B1068" s="156"/>
      <c r="C1068" s="59"/>
      <c r="D1068" s="46"/>
      <c r="E1068" s="548"/>
      <c r="F1068" s="570"/>
    </row>
    <row r="1069" spans="1:6">
      <c r="A1069" s="72"/>
      <c r="B1069" s="156"/>
      <c r="C1069" s="59"/>
      <c r="D1069" s="46"/>
      <c r="E1069" s="548"/>
      <c r="F1069" s="570"/>
    </row>
    <row r="1070" spans="1:6">
      <c r="A1070" s="72"/>
      <c r="B1070" s="156"/>
      <c r="C1070" s="59"/>
      <c r="D1070" s="46"/>
      <c r="E1070" s="548"/>
      <c r="F1070" s="570"/>
    </row>
    <row r="1071" spans="1:6">
      <c r="A1071" s="72"/>
      <c r="B1071" s="156"/>
      <c r="C1071" s="59"/>
      <c r="D1071" s="46"/>
      <c r="E1071" s="548"/>
      <c r="F1071" s="570"/>
    </row>
    <row r="1072" spans="1:6">
      <c r="A1072" s="72"/>
      <c r="B1072" s="156"/>
      <c r="C1072" s="59"/>
      <c r="D1072" s="46"/>
      <c r="E1072" s="548"/>
      <c r="F1072" s="570"/>
    </row>
    <row r="1073" spans="1:6">
      <c r="A1073" s="72"/>
      <c r="B1073" s="156"/>
      <c r="C1073" s="59"/>
      <c r="D1073" s="46"/>
      <c r="E1073" s="548"/>
      <c r="F1073" s="570"/>
    </row>
    <row r="1074" spans="1:6">
      <c r="A1074" s="72"/>
      <c r="B1074" s="156"/>
      <c r="C1074" s="59"/>
      <c r="D1074" s="46"/>
      <c r="E1074" s="548"/>
      <c r="F1074" s="570"/>
    </row>
    <row r="1075" spans="1:6">
      <c r="A1075" s="72"/>
      <c r="B1075" s="156"/>
      <c r="C1075" s="59"/>
      <c r="D1075" s="46"/>
      <c r="E1075" s="548"/>
      <c r="F1075" s="570"/>
    </row>
    <row r="1076" spans="1:6">
      <c r="A1076" s="72"/>
      <c r="B1076" s="156"/>
      <c r="C1076" s="59"/>
      <c r="D1076" s="46"/>
      <c r="E1076" s="548"/>
      <c r="F1076" s="570"/>
    </row>
    <row r="1077" spans="1:6">
      <c r="A1077" s="72"/>
      <c r="B1077" s="156"/>
      <c r="C1077" s="59"/>
      <c r="D1077" s="46"/>
      <c r="E1077" s="548"/>
      <c r="F1077" s="570"/>
    </row>
    <row r="1078" spans="1:6">
      <c r="A1078" s="72"/>
      <c r="B1078" s="156"/>
      <c r="C1078" s="59"/>
      <c r="D1078" s="46"/>
      <c r="E1078" s="548"/>
      <c r="F1078" s="570"/>
    </row>
    <row r="1079" spans="1:6">
      <c r="A1079" s="72"/>
      <c r="B1079" s="156"/>
      <c r="C1079" s="59"/>
      <c r="D1079" s="46"/>
      <c r="E1079" s="548"/>
      <c r="F1079" s="570"/>
    </row>
    <row r="1080" spans="1:6">
      <c r="A1080" s="72"/>
      <c r="B1080" s="156"/>
      <c r="C1080" s="59"/>
      <c r="D1080" s="46"/>
      <c r="E1080" s="548"/>
      <c r="F1080" s="570"/>
    </row>
    <row r="1081" spans="1:6">
      <c r="A1081" s="72"/>
      <c r="B1081" s="156"/>
      <c r="C1081" s="59"/>
      <c r="D1081" s="46"/>
      <c r="E1081" s="548"/>
      <c r="F1081" s="570"/>
    </row>
    <row r="1082" spans="1:6">
      <c r="A1082" s="72"/>
      <c r="B1082" s="156"/>
      <c r="C1082" s="59"/>
      <c r="D1082" s="46"/>
      <c r="E1082" s="548"/>
      <c r="F1082" s="570"/>
    </row>
    <row r="1083" spans="1:6">
      <c r="A1083" s="72"/>
      <c r="B1083" s="156"/>
      <c r="C1083" s="59"/>
      <c r="D1083" s="46"/>
      <c r="E1083" s="548"/>
      <c r="F1083" s="570"/>
    </row>
    <row r="1084" spans="1:6">
      <c r="A1084" s="72"/>
      <c r="B1084" s="156"/>
      <c r="C1084" s="59"/>
      <c r="D1084" s="46"/>
      <c r="E1084" s="548"/>
      <c r="F1084" s="570"/>
    </row>
    <row r="1085" spans="1:6">
      <c r="A1085" s="72"/>
      <c r="B1085" s="156"/>
      <c r="C1085" s="59"/>
      <c r="D1085" s="46"/>
      <c r="E1085" s="548"/>
      <c r="F1085" s="570"/>
    </row>
    <row r="1086" spans="1:6">
      <c r="A1086" s="72"/>
      <c r="B1086" s="156"/>
      <c r="C1086" s="59"/>
      <c r="D1086" s="46"/>
      <c r="E1086" s="548"/>
      <c r="F1086" s="570"/>
    </row>
    <row r="1087" spans="1:6">
      <c r="A1087" s="72"/>
      <c r="B1087" s="156"/>
      <c r="C1087" s="59"/>
      <c r="D1087" s="46"/>
      <c r="E1087" s="548"/>
      <c r="F1087" s="570"/>
    </row>
    <row r="1088" spans="1:6">
      <c r="A1088" s="72"/>
      <c r="B1088" s="156"/>
      <c r="C1088" s="59"/>
      <c r="D1088" s="46"/>
      <c r="E1088" s="548"/>
      <c r="F1088" s="570"/>
    </row>
    <row r="1089" spans="1:6">
      <c r="A1089" s="72"/>
      <c r="B1089" s="156"/>
      <c r="C1089" s="59"/>
      <c r="D1089" s="46"/>
      <c r="E1089" s="548"/>
      <c r="F1089" s="570"/>
    </row>
    <row r="1090" spans="1:6">
      <c r="A1090" s="72"/>
      <c r="B1090" s="156"/>
      <c r="C1090" s="59"/>
      <c r="D1090" s="46"/>
      <c r="E1090" s="548"/>
      <c r="F1090" s="570"/>
    </row>
    <row r="1091" spans="1:6">
      <c r="A1091" s="72"/>
      <c r="B1091" s="156"/>
      <c r="C1091" s="59"/>
      <c r="D1091" s="46"/>
      <c r="E1091" s="548"/>
      <c r="F1091" s="570"/>
    </row>
    <row r="1092" spans="1:6">
      <c r="A1092" s="72"/>
      <c r="B1092" s="156"/>
      <c r="C1092" s="59"/>
      <c r="D1092" s="46"/>
      <c r="E1092" s="548"/>
      <c r="F1092" s="570"/>
    </row>
    <row r="1093" spans="1:6">
      <c r="A1093" s="72"/>
      <c r="B1093" s="156"/>
      <c r="C1093" s="59"/>
      <c r="D1093" s="46"/>
      <c r="E1093" s="548"/>
      <c r="F1093" s="570"/>
    </row>
    <row r="1094" spans="1:6">
      <c r="A1094" s="72"/>
      <c r="B1094" s="156"/>
      <c r="C1094" s="59"/>
      <c r="D1094" s="46"/>
      <c r="E1094" s="548"/>
      <c r="F1094" s="570"/>
    </row>
    <row r="1095" spans="1:6">
      <c r="A1095" s="72"/>
      <c r="B1095" s="156"/>
      <c r="C1095" s="59"/>
      <c r="D1095" s="46"/>
      <c r="E1095" s="548"/>
      <c r="F1095" s="570"/>
    </row>
    <row r="1096" spans="1:6">
      <c r="A1096" s="72"/>
      <c r="B1096" s="156"/>
      <c r="C1096" s="59"/>
      <c r="D1096" s="46"/>
      <c r="E1096" s="548"/>
      <c r="F1096" s="570"/>
    </row>
    <row r="1097" spans="1:6">
      <c r="A1097" s="72"/>
      <c r="B1097" s="156"/>
      <c r="C1097" s="59"/>
      <c r="D1097" s="46"/>
      <c r="E1097" s="548"/>
      <c r="F1097" s="570"/>
    </row>
    <row r="1098" spans="1:6">
      <c r="A1098" s="72"/>
      <c r="B1098" s="156"/>
      <c r="C1098" s="59"/>
      <c r="D1098" s="46"/>
      <c r="E1098" s="548"/>
      <c r="F1098" s="570"/>
    </row>
    <row r="1099" spans="1:6">
      <c r="A1099" s="72"/>
      <c r="B1099" s="156"/>
      <c r="C1099" s="59"/>
      <c r="D1099" s="46"/>
      <c r="E1099" s="548"/>
      <c r="F1099" s="570"/>
    </row>
    <row r="1100" spans="1:6">
      <c r="A1100" s="72"/>
      <c r="B1100" s="156"/>
      <c r="C1100" s="59"/>
      <c r="D1100" s="46"/>
      <c r="E1100" s="548"/>
      <c r="F1100" s="570"/>
    </row>
    <row r="1101" spans="1:6">
      <c r="A1101" s="72"/>
      <c r="B1101" s="156"/>
      <c r="C1101" s="59"/>
      <c r="D1101" s="46"/>
      <c r="E1101" s="548"/>
      <c r="F1101" s="570"/>
    </row>
    <row r="1102" spans="1:6">
      <c r="A1102" s="72"/>
      <c r="B1102" s="156"/>
      <c r="C1102" s="59"/>
      <c r="D1102" s="46"/>
      <c r="E1102" s="548"/>
      <c r="F1102" s="570"/>
    </row>
    <row r="1103" spans="1:6">
      <c r="A1103" s="72"/>
      <c r="B1103" s="156"/>
      <c r="C1103" s="59"/>
      <c r="D1103" s="46"/>
      <c r="E1103" s="548"/>
      <c r="F1103" s="570"/>
    </row>
    <row r="1104" spans="1:6">
      <c r="A1104" s="72"/>
      <c r="B1104" s="156"/>
      <c r="C1104" s="59"/>
      <c r="D1104" s="46"/>
      <c r="E1104" s="548"/>
      <c r="F1104" s="570"/>
    </row>
    <row r="1105" spans="1:6">
      <c r="A1105" s="72"/>
      <c r="B1105" s="156"/>
      <c r="C1105" s="59"/>
      <c r="D1105" s="46"/>
      <c r="E1105" s="548"/>
      <c r="F1105" s="570"/>
    </row>
    <row r="1106" spans="1:6">
      <c r="A1106" s="72"/>
      <c r="B1106" s="156"/>
      <c r="D1106" s="46"/>
      <c r="E1106" s="548"/>
      <c r="F1106" s="570"/>
    </row>
    <row r="1107" spans="1:6">
      <c r="A1107" s="150"/>
      <c r="B1107" s="157"/>
      <c r="D1107" s="153"/>
      <c r="E1107" s="598"/>
      <c r="F1107" s="599"/>
    </row>
    <row r="1108" spans="1:6">
      <c r="A1108" s="150"/>
      <c r="B1108" s="157"/>
      <c r="D1108" s="153"/>
      <c r="E1108" s="598"/>
      <c r="F1108" s="599"/>
    </row>
    <row r="1109" spans="1:6">
      <c r="A1109" s="150"/>
      <c r="B1109" s="157"/>
      <c r="D1109" s="153"/>
      <c r="E1109" s="598"/>
      <c r="F1109" s="599"/>
    </row>
    <row r="1110" spans="1:6">
      <c r="A1110" s="150"/>
      <c r="B1110" s="157"/>
      <c r="D1110" s="153"/>
      <c r="E1110" s="598"/>
      <c r="F1110" s="599"/>
    </row>
    <row r="1111" spans="1:6">
      <c r="A1111" s="150"/>
      <c r="B1111" s="157"/>
      <c r="D1111" s="153"/>
      <c r="E1111" s="598"/>
      <c r="F1111" s="599"/>
    </row>
    <row r="1112" spans="1:6">
      <c r="A1112" s="150"/>
      <c r="B1112" s="157"/>
      <c r="D1112" s="153"/>
      <c r="E1112" s="598"/>
      <c r="F1112" s="599"/>
    </row>
    <row r="1113" spans="1:6">
      <c r="A1113" s="150"/>
      <c r="B1113" s="157"/>
      <c r="D1113" s="153"/>
      <c r="E1113" s="598"/>
      <c r="F1113" s="599"/>
    </row>
    <row r="1114" spans="1:6">
      <c r="A1114" s="150"/>
      <c r="B1114" s="157"/>
      <c r="D1114" s="153"/>
      <c r="E1114" s="598"/>
      <c r="F1114" s="599"/>
    </row>
    <row r="1115" spans="1:6">
      <c r="A1115" s="150"/>
      <c r="B1115" s="157"/>
      <c r="D1115" s="153"/>
      <c r="E1115" s="598"/>
      <c r="F1115" s="599"/>
    </row>
    <row r="1116" spans="1:6">
      <c r="A1116" s="150"/>
      <c r="B1116" s="157"/>
      <c r="D1116" s="153"/>
      <c r="E1116" s="598"/>
      <c r="F1116" s="599"/>
    </row>
    <row r="1117" spans="1:6">
      <c r="A1117" s="150"/>
      <c r="B1117" s="157"/>
      <c r="D1117" s="153"/>
      <c r="E1117" s="598"/>
      <c r="F1117" s="599"/>
    </row>
    <row r="1118" spans="1:6">
      <c r="A1118" s="150"/>
      <c r="B1118" s="157"/>
      <c r="D1118" s="153"/>
      <c r="E1118" s="598"/>
      <c r="F1118" s="599"/>
    </row>
    <row r="1119" spans="1:6">
      <c r="A1119" s="150"/>
      <c r="B1119" s="157"/>
      <c r="D1119" s="153"/>
      <c r="E1119" s="598"/>
      <c r="F1119" s="599"/>
    </row>
    <row r="1120" spans="1:6">
      <c r="A1120" s="150"/>
      <c r="B1120" s="157"/>
      <c r="D1120" s="153"/>
      <c r="E1120" s="598"/>
      <c r="F1120" s="599"/>
    </row>
    <row r="1121" spans="1:18">
      <c r="A1121" s="150"/>
      <c r="B1121" s="157"/>
      <c r="D1121" s="153"/>
      <c r="E1121" s="598"/>
      <c r="F1121" s="599"/>
    </row>
    <row r="1122" spans="1:18">
      <c r="A1122" s="150"/>
      <c r="B1122" s="157"/>
      <c r="D1122" s="153"/>
      <c r="E1122" s="598"/>
      <c r="F1122" s="599"/>
    </row>
    <row r="1123" spans="1:18">
      <c r="A1123" s="150"/>
      <c r="B1123" s="157"/>
      <c r="D1123" s="153"/>
      <c r="E1123" s="598"/>
      <c r="F1123" s="599"/>
    </row>
    <row r="1124" spans="1:18">
      <c r="A1124" s="150"/>
      <c r="B1124" s="157"/>
      <c r="D1124" s="153"/>
      <c r="E1124" s="598"/>
      <c r="F1124" s="599"/>
    </row>
    <row r="1125" spans="1:18">
      <c r="A1125" s="150"/>
      <c r="B1125" s="157"/>
      <c r="D1125" s="153"/>
      <c r="E1125" s="598"/>
      <c r="F1125" s="599"/>
    </row>
    <row r="1126" spans="1:18">
      <c r="A1126" s="150"/>
      <c r="B1126" s="157"/>
      <c r="D1126" s="153"/>
      <c r="E1126" s="598"/>
      <c r="F1126" s="599"/>
    </row>
    <row r="1127" spans="1:18">
      <c r="A1127" s="150"/>
      <c r="B1127" s="157"/>
      <c r="D1127" s="153"/>
      <c r="E1127" s="598"/>
      <c r="F1127" s="599"/>
    </row>
    <row r="1128" spans="1:18">
      <c r="A1128" s="150"/>
      <c r="B1128" s="157"/>
      <c r="D1128" s="153"/>
      <c r="E1128" s="598"/>
      <c r="F1128" s="599"/>
    </row>
    <row r="1129" spans="1:18">
      <c r="A1129" s="150"/>
      <c r="B1129" s="157"/>
      <c r="D1129" s="153"/>
      <c r="E1129" s="598"/>
      <c r="F1129" s="599"/>
    </row>
    <row r="1130" spans="1:18">
      <c r="A1130" s="150"/>
      <c r="B1130" s="157"/>
    </row>
    <row r="1131" spans="1:18" s="155" customFormat="1">
      <c r="A1131" s="150"/>
      <c r="B1131" s="157"/>
      <c r="D1131" s="151"/>
      <c r="E1131" s="595"/>
      <c r="F1131" s="596"/>
      <c r="G1131" s="36"/>
      <c r="H1131" s="36"/>
      <c r="I1131" s="36"/>
      <c r="J1131" s="36"/>
      <c r="K1131" s="36"/>
      <c r="L1131" s="36"/>
      <c r="M1131" s="36"/>
      <c r="N1131" s="36"/>
      <c r="O1131" s="36"/>
      <c r="P1131" s="36"/>
      <c r="Q1131" s="36"/>
      <c r="R1131" s="36"/>
    </row>
    <row r="1132" spans="1:18" s="155" customFormat="1">
      <c r="A1132" s="150"/>
      <c r="B1132" s="157"/>
      <c r="D1132" s="151"/>
      <c r="E1132" s="595"/>
      <c r="F1132" s="596"/>
      <c r="G1132" s="36"/>
      <c r="H1132" s="36"/>
      <c r="I1132" s="36"/>
      <c r="J1132" s="36"/>
      <c r="K1132" s="36"/>
      <c r="L1132" s="36"/>
      <c r="M1132" s="36"/>
      <c r="N1132" s="36"/>
      <c r="O1132" s="36"/>
      <c r="P1132" s="36"/>
      <c r="Q1132" s="36"/>
      <c r="R1132" s="36"/>
    </row>
    <row r="1133" spans="1:18" s="155" customFormat="1">
      <c r="A1133" s="150"/>
      <c r="B1133" s="157"/>
      <c r="D1133" s="151"/>
      <c r="E1133" s="595"/>
      <c r="F1133" s="596"/>
      <c r="G1133" s="36"/>
      <c r="H1133" s="36"/>
      <c r="I1133" s="36"/>
      <c r="J1133" s="36"/>
      <c r="K1133" s="36"/>
      <c r="L1133" s="36"/>
      <c r="M1133" s="36"/>
      <c r="N1133" s="36"/>
      <c r="O1133" s="36"/>
      <c r="P1133" s="36"/>
      <c r="Q1133" s="36"/>
      <c r="R1133" s="36"/>
    </row>
    <row r="1134" spans="1:18" s="155" customFormat="1">
      <c r="A1134" s="150"/>
      <c r="B1134" s="157"/>
      <c r="D1134" s="151"/>
      <c r="E1134" s="595"/>
      <c r="F1134" s="596"/>
      <c r="G1134" s="36"/>
      <c r="H1134" s="36"/>
      <c r="I1134" s="36"/>
      <c r="J1134" s="36"/>
      <c r="K1134" s="36"/>
      <c r="L1134" s="36"/>
      <c r="M1134" s="36"/>
      <c r="N1134" s="36"/>
      <c r="O1134" s="36"/>
      <c r="P1134" s="36"/>
      <c r="Q1134" s="36"/>
      <c r="R1134" s="36"/>
    </row>
    <row r="1135" spans="1:18" s="155" customFormat="1">
      <c r="A1135" s="150"/>
      <c r="B1135" s="157"/>
      <c r="D1135" s="151"/>
      <c r="E1135" s="595"/>
      <c r="F1135" s="596"/>
      <c r="G1135" s="36"/>
      <c r="H1135" s="36"/>
      <c r="I1135" s="36"/>
      <c r="J1135" s="36"/>
      <c r="K1135" s="36"/>
      <c r="L1135" s="36"/>
      <c r="M1135" s="36"/>
      <c r="N1135" s="36"/>
      <c r="O1135" s="36"/>
      <c r="P1135" s="36"/>
      <c r="Q1135" s="36"/>
      <c r="R1135" s="36"/>
    </row>
    <row r="1136" spans="1:18" s="155" customFormat="1">
      <c r="A1136" s="150"/>
      <c r="B1136" s="157"/>
      <c r="D1136" s="151"/>
      <c r="E1136" s="595"/>
      <c r="F1136" s="596"/>
      <c r="G1136" s="36"/>
      <c r="H1136" s="36"/>
      <c r="I1136" s="36"/>
      <c r="J1136" s="36"/>
      <c r="K1136" s="36"/>
      <c r="L1136" s="36"/>
      <c r="M1136" s="36"/>
      <c r="N1136" s="36"/>
      <c r="O1136" s="36"/>
      <c r="P1136" s="36"/>
      <c r="Q1136" s="36"/>
      <c r="R1136" s="36"/>
    </row>
    <row r="1137" spans="1:18" s="155" customFormat="1">
      <c r="A1137" s="150"/>
      <c r="B1137" s="157"/>
      <c r="D1137" s="151"/>
      <c r="E1137" s="595"/>
      <c r="F1137" s="596"/>
      <c r="G1137" s="36"/>
      <c r="H1137" s="36"/>
      <c r="I1137" s="36"/>
      <c r="J1137" s="36"/>
      <c r="K1137" s="36"/>
      <c r="L1137" s="36"/>
      <c r="M1137" s="36"/>
      <c r="N1137" s="36"/>
      <c r="O1137" s="36"/>
      <c r="P1137" s="36"/>
      <c r="Q1137" s="36"/>
      <c r="R1137" s="36"/>
    </row>
    <row r="1138" spans="1:18" s="155" customFormat="1">
      <c r="A1138" s="150"/>
      <c r="B1138" s="157"/>
      <c r="D1138" s="151"/>
      <c r="E1138" s="595"/>
      <c r="F1138" s="596"/>
      <c r="G1138" s="36"/>
      <c r="H1138" s="36"/>
      <c r="I1138" s="36"/>
      <c r="J1138" s="36"/>
      <c r="K1138" s="36"/>
      <c r="L1138" s="36"/>
      <c r="M1138" s="36"/>
      <c r="N1138" s="36"/>
      <c r="O1138" s="36"/>
      <c r="P1138" s="36"/>
      <c r="Q1138" s="36"/>
      <c r="R1138" s="36"/>
    </row>
    <row r="1139" spans="1:18" s="155" customFormat="1">
      <c r="A1139" s="150"/>
      <c r="B1139" s="157"/>
      <c r="D1139" s="151"/>
      <c r="E1139" s="595"/>
      <c r="F1139" s="596"/>
      <c r="G1139" s="36"/>
      <c r="H1139" s="36"/>
      <c r="I1139" s="36"/>
      <c r="J1139" s="36"/>
      <c r="K1139" s="36"/>
      <c r="L1139" s="36"/>
      <c r="M1139" s="36"/>
      <c r="N1139" s="36"/>
      <c r="O1139" s="36"/>
      <c r="P1139" s="36"/>
      <c r="Q1139" s="36"/>
      <c r="R1139" s="36"/>
    </row>
    <row r="1140" spans="1:18" s="155" customFormat="1">
      <c r="A1140" s="150"/>
      <c r="B1140" s="157"/>
      <c r="D1140" s="151"/>
      <c r="E1140" s="595"/>
      <c r="F1140" s="596"/>
      <c r="G1140" s="36"/>
      <c r="H1140" s="36"/>
      <c r="I1140" s="36"/>
      <c r="J1140" s="36"/>
      <c r="K1140" s="36"/>
      <c r="L1140" s="36"/>
      <c r="M1140" s="36"/>
      <c r="N1140" s="36"/>
      <c r="O1140" s="36"/>
      <c r="P1140" s="36"/>
      <c r="Q1140" s="36"/>
      <c r="R1140" s="36"/>
    </row>
    <row r="1141" spans="1:18" s="155" customFormat="1">
      <c r="A1141" s="150"/>
      <c r="B1141" s="157"/>
      <c r="D1141" s="151"/>
      <c r="E1141" s="595"/>
      <c r="F1141" s="596"/>
      <c r="G1141" s="36"/>
      <c r="H1141" s="36"/>
      <c r="I1141" s="36"/>
      <c r="J1141" s="36"/>
      <c r="K1141" s="36"/>
      <c r="L1141" s="36"/>
      <c r="M1141" s="36"/>
      <c r="N1141" s="36"/>
      <c r="O1141" s="36"/>
      <c r="P1141" s="36"/>
      <c r="Q1141" s="36"/>
      <c r="R1141" s="36"/>
    </row>
    <row r="1142" spans="1:18" s="155" customFormat="1">
      <c r="A1142" s="150"/>
      <c r="B1142" s="157"/>
      <c r="D1142" s="151"/>
      <c r="E1142" s="595"/>
      <c r="F1142" s="596"/>
      <c r="G1142" s="36"/>
      <c r="H1142" s="36"/>
      <c r="I1142" s="36"/>
      <c r="J1142" s="36"/>
      <c r="K1142" s="36"/>
      <c r="L1142" s="36"/>
      <c r="M1142" s="36"/>
      <c r="N1142" s="36"/>
      <c r="O1142" s="36"/>
      <c r="P1142" s="36"/>
      <c r="Q1142" s="36"/>
      <c r="R1142" s="36"/>
    </row>
    <row r="1143" spans="1:18" s="155" customFormat="1">
      <c r="A1143" s="150"/>
      <c r="B1143" s="157"/>
      <c r="D1143" s="151"/>
      <c r="E1143" s="595"/>
      <c r="F1143" s="596"/>
      <c r="G1143" s="36"/>
      <c r="H1143" s="36"/>
      <c r="I1143" s="36"/>
      <c r="J1143" s="36"/>
      <c r="K1143" s="36"/>
      <c r="L1143" s="36"/>
      <c r="M1143" s="36"/>
      <c r="N1143" s="36"/>
      <c r="O1143" s="36"/>
      <c r="P1143" s="36"/>
      <c r="Q1143" s="36"/>
      <c r="R1143" s="36"/>
    </row>
    <row r="1144" spans="1:18" s="155" customFormat="1">
      <c r="A1144" s="150"/>
      <c r="B1144" s="157"/>
      <c r="D1144" s="151"/>
      <c r="E1144" s="595"/>
      <c r="F1144" s="596"/>
      <c r="G1144" s="36"/>
      <c r="H1144" s="36"/>
      <c r="I1144" s="36"/>
      <c r="J1144" s="36"/>
      <c r="K1144" s="36"/>
      <c r="L1144" s="36"/>
      <c r="M1144" s="36"/>
      <c r="N1144" s="36"/>
      <c r="O1144" s="36"/>
      <c r="P1144" s="36"/>
      <c r="Q1144" s="36"/>
      <c r="R1144" s="36"/>
    </row>
    <row r="1145" spans="1:18" s="155" customFormat="1">
      <c r="A1145" s="150"/>
      <c r="B1145" s="157"/>
      <c r="D1145" s="151"/>
      <c r="E1145" s="595"/>
      <c r="F1145" s="596"/>
      <c r="G1145" s="36"/>
      <c r="H1145" s="36"/>
      <c r="I1145" s="36"/>
      <c r="J1145" s="36"/>
      <c r="K1145" s="36"/>
      <c r="L1145" s="36"/>
      <c r="M1145" s="36"/>
      <c r="N1145" s="36"/>
      <c r="O1145" s="36"/>
      <c r="P1145" s="36"/>
      <c r="Q1145" s="36"/>
      <c r="R1145" s="36"/>
    </row>
    <row r="1146" spans="1:18" s="155" customFormat="1">
      <c r="A1146" s="150"/>
      <c r="B1146" s="157"/>
      <c r="D1146" s="151"/>
      <c r="E1146" s="595"/>
      <c r="F1146" s="596"/>
      <c r="G1146" s="36"/>
      <c r="H1146" s="36"/>
      <c r="I1146" s="36"/>
      <c r="J1146" s="36"/>
      <c r="K1146" s="36"/>
      <c r="L1146" s="36"/>
      <c r="M1146" s="36"/>
      <c r="N1146" s="36"/>
      <c r="O1146" s="36"/>
      <c r="P1146" s="36"/>
      <c r="Q1146" s="36"/>
      <c r="R1146" s="36"/>
    </row>
    <row r="1147" spans="1:18" s="155" customFormat="1">
      <c r="A1147" s="150"/>
      <c r="B1147" s="157"/>
      <c r="D1147" s="151"/>
      <c r="E1147" s="595"/>
      <c r="F1147" s="596"/>
      <c r="G1147" s="36"/>
      <c r="H1147" s="36"/>
      <c r="I1147" s="36"/>
      <c r="J1147" s="36"/>
      <c r="K1147" s="36"/>
      <c r="L1147" s="36"/>
      <c r="M1147" s="36"/>
      <c r="N1147" s="36"/>
      <c r="O1147" s="36"/>
      <c r="P1147" s="36"/>
      <c r="Q1147" s="36"/>
      <c r="R1147" s="36"/>
    </row>
    <row r="1148" spans="1:18" s="155" customFormat="1">
      <c r="A1148" s="150"/>
      <c r="B1148" s="157"/>
      <c r="D1148" s="151"/>
      <c r="E1148" s="595"/>
      <c r="F1148" s="596"/>
      <c r="G1148" s="36"/>
      <c r="H1148" s="36"/>
      <c r="I1148" s="36"/>
      <c r="J1148" s="36"/>
      <c r="K1148" s="36"/>
      <c r="L1148" s="36"/>
      <c r="M1148" s="36"/>
      <c r="N1148" s="36"/>
      <c r="O1148" s="36"/>
      <c r="P1148" s="36"/>
      <c r="Q1148" s="36"/>
      <c r="R1148" s="36"/>
    </row>
    <row r="1149" spans="1:18" s="155" customFormat="1">
      <c r="A1149" s="150"/>
      <c r="B1149" s="157"/>
      <c r="D1149" s="151"/>
      <c r="E1149" s="595"/>
      <c r="F1149" s="596"/>
      <c r="G1149" s="36"/>
      <c r="H1149" s="36"/>
      <c r="I1149" s="36"/>
      <c r="J1149" s="36"/>
      <c r="K1149" s="36"/>
      <c r="L1149" s="36"/>
      <c r="M1149" s="36"/>
      <c r="N1149" s="36"/>
      <c r="O1149" s="36"/>
      <c r="P1149" s="36"/>
      <c r="Q1149" s="36"/>
      <c r="R1149" s="36"/>
    </row>
    <row r="1150" spans="1:18" s="155" customFormat="1">
      <c r="A1150" s="150"/>
      <c r="B1150" s="157"/>
      <c r="D1150" s="151"/>
      <c r="E1150" s="595"/>
      <c r="F1150" s="596"/>
      <c r="G1150" s="36"/>
      <c r="H1150" s="36"/>
      <c r="I1150" s="36"/>
      <c r="J1150" s="36"/>
      <c r="K1150" s="36"/>
      <c r="L1150" s="36"/>
      <c r="M1150" s="36"/>
      <c r="N1150" s="36"/>
      <c r="O1150" s="36"/>
      <c r="P1150" s="36"/>
      <c r="Q1150" s="36"/>
      <c r="R1150" s="36"/>
    </row>
    <row r="1151" spans="1:18" s="155" customFormat="1">
      <c r="A1151" s="150"/>
      <c r="B1151" s="157"/>
      <c r="D1151" s="151"/>
      <c r="E1151" s="595"/>
      <c r="F1151" s="596"/>
      <c r="G1151" s="36"/>
      <c r="H1151" s="36"/>
      <c r="I1151" s="36"/>
      <c r="J1151" s="36"/>
      <c r="K1151" s="36"/>
      <c r="L1151" s="36"/>
      <c r="M1151" s="36"/>
      <c r="N1151" s="36"/>
      <c r="O1151" s="36"/>
      <c r="P1151" s="36"/>
      <c r="Q1151" s="36"/>
      <c r="R1151" s="36"/>
    </row>
    <row r="1152" spans="1:18" s="155" customFormat="1">
      <c r="A1152" s="150"/>
      <c r="B1152" s="157"/>
      <c r="D1152" s="151"/>
      <c r="E1152" s="595"/>
      <c r="F1152" s="596"/>
      <c r="G1152" s="36"/>
      <c r="H1152" s="36"/>
      <c r="I1152" s="36"/>
      <c r="J1152" s="36"/>
      <c r="K1152" s="36"/>
      <c r="L1152" s="36"/>
      <c r="M1152" s="36"/>
      <c r="N1152" s="36"/>
      <c r="O1152" s="36"/>
      <c r="P1152" s="36"/>
      <c r="Q1152" s="36"/>
      <c r="R1152" s="36"/>
    </row>
    <row r="1153" spans="1:18" s="155" customFormat="1">
      <c r="A1153" s="150"/>
      <c r="B1153" s="157"/>
      <c r="D1153" s="151"/>
      <c r="E1153" s="595"/>
      <c r="F1153" s="596"/>
      <c r="G1153" s="36"/>
      <c r="H1153" s="36"/>
      <c r="I1153" s="36"/>
      <c r="J1153" s="36"/>
      <c r="K1153" s="36"/>
      <c r="L1153" s="36"/>
      <c r="M1153" s="36"/>
      <c r="N1153" s="36"/>
      <c r="O1153" s="36"/>
      <c r="P1153" s="36"/>
      <c r="Q1153" s="36"/>
      <c r="R1153" s="36"/>
    </row>
    <row r="1154" spans="1:18" s="155" customFormat="1">
      <c r="A1154" s="150"/>
      <c r="B1154" s="157"/>
      <c r="D1154" s="151"/>
      <c r="E1154" s="595"/>
      <c r="F1154" s="596"/>
      <c r="G1154" s="36"/>
      <c r="H1154" s="36"/>
      <c r="I1154" s="36"/>
      <c r="J1154" s="36"/>
      <c r="K1154" s="36"/>
      <c r="L1154" s="36"/>
      <c r="M1154" s="36"/>
      <c r="N1154" s="36"/>
      <c r="O1154" s="36"/>
      <c r="P1154" s="36"/>
      <c r="Q1154" s="36"/>
      <c r="R1154" s="36"/>
    </row>
    <row r="1155" spans="1:18" s="155" customFormat="1">
      <c r="A1155" s="150"/>
      <c r="B1155" s="157"/>
      <c r="D1155" s="151"/>
      <c r="E1155" s="595"/>
      <c r="F1155" s="596"/>
      <c r="G1155" s="36"/>
      <c r="H1155" s="36"/>
      <c r="I1155" s="36"/>
      <c r="J1155" s="36"/>
      <c r="K1155" s="36"/>
      <c r="L1155" s="36"/>
      <c r="M1155" s="36"/>
      <c r="N1155" s="36"/>
      <c r="O1155" s="36"/>
      <c r="P1155" s="36"/>
      <c r="Q1155" s="36"/>
      <c r="R1155" s="36"/>
    </row>
    <row r="1156" spans="1:18" s="155" customFormat="1">
      <c r="A1156" s="150"/>
      <c r="B1156" s="157"/>
      <c r="D1156" s="151"/>
      <c r="E1156" s="595"/>
      <c r="F1156" s="596"/>
      <c r="G1156" s="36"/>
      <c r="H1156" s="36"/>
      <c r="I1156" s="36"/>
      <c r="J1156" s="36"/>
      <c r="K1156" s="36"/>
      <c r="L1156" s="36"/>
      <c r="M1156" s="36"/>
      <c r="N1156" s="36"/>
      <c r="O1156" s="36"/>
      <c r="P1156" s="36"/>
      <c r="Q1156" s="36"/>
      <c r="R1156" s="36"/>
    </row>
    <row r="1157" spans="1:18" s="155" customFormat="1">
      <c r="A1157" s="150"/>
      <c r="B1157" s="157"/>
      <c r="D1157" s="151"/>
      <c r="E1157" s="595"/>
      <c r="F1157" s="596"/>
      <c r="G1157" s="36"/>
      <c r="H1157" s="36"/>
      <c r="I1157" s="36"/>
      <c r="J1157" s="36"/>
      <c r="K1157" s="36"/>
      <c r="L1157" s="36"/>
      <c r="M1157" s="36"/>
      <c r="N1157" s="36"/>
      <c r="O1157" s="36"/>
      <c r="P1157" s="36"/>
      <c r="Q1157" s="36"/>
      <c r="R1157" s="36"/>
    </row>
    <row r="1158" spans="1:18" s="155" customFormat="1">
      <c r="A1158" s="150"/>
      <c r="B1158" s="157"/>
      <c r="D1158" s="151"/>
      <c r="E1158" s="595"/>
      <c r="F1158" s="596"/>
      <c r="G1158" s="36"/>
      <c r="H1158" s="36"/>
      <c r="I1158" s="36"/>
      <c r="J1158" s="36"/>
      <c r="K1158" s="36"/>
      <c r="L1158" s="36"/>
      <c r="M1158" s="36"/>
      <c r="N1158" s="36"/>
      <c r="O1158" s="36"/>
      <c r="P1158" s="36"/>
      <c r="Q1158" s="36"/>
      <c r="R1158" s="36"/>
    </row>
    <row r="1159" spans="1:18" s="155" customFormat="1">
      <c r="A1159" s="150"/>
      <c r="B1159" s="157"/>
      <c r="D1159" s="151"/>
      <c r="E1159" s="595"/>
      <c r="F1159" s="596"/>
      <c r="G1159" s="36"/>
      <c r="H1159" s="36"/>
      <c r="I1159" s="36"/>
      <c r="J1159" s="36"/>
      <c r="K1159" s="36"/>
      <c r="L1159" s="36"/>
      <c r="M1159" s="36"/>
      <c r="N1159" s="36"/>
      <c r="O1159" s="36"/>
      <c r="P1159" s="36"/>
      <c r="Q1159" s="36"/>
      <c r="R1159" s="36"/>
    </row>
    <row r="1160" spans="1:18" s="155" customFormat="1">
      <c r="A1160" s="150"/>
      <c r="B1160" s="157"/>
      <c r="D1160" s="151"/>
      <c r="E1160" s="595"/>
      <c r="F1160" s="596"/>
      <c r="G1160" s="36"/>
      <c r="H1160" s="36"/>
      <c r="I1160" s="36"/>
      <c r="J1160" s="36"/>
      <c r="K1160" s="36"/>
      <c r="L1160" s="36"/>
      <c r="M1160" s="36"/>
      <c r="N1160" s="36"/>
      <c r="O1160" s="36"/>
      <c r="P1160" s="36"/>
      <c r="Q1160" s="36"/>
      <c r="R1160" s="36"/>
    </row>
    <row r="1161" spans="1:18" s="155" customFormat="1">
      <c r="A1161" s="150"/>
      <c r="B1161" s="157"/>
      <c r="D1161" s="151"/>
      <c r="E1161" s="595"/>
      <c r="F1161" s="596"/>
      <c r="G1161" s="36"/>
      <c r="H1161" s="36"/>
      <c r="I1161" s="36"/>
      <c r="J1161" s="36"/>
      <c r="K1161" s="36"/>
      <c r="L1161" s="36"/>
      <c r="M1161" s="36"/>
      <c r="N1161" s="36"/>
      <c r="O1161" s="36"/>
      <c r="P1161" s="36"/>
      <c r="Q1161" s="36"/>
      <c r="R1161" s="36"/>
    </row>
    <row r="1162" spans="1:18" s="155" customFormat="1">
      <c r="A1162" s="150"/>
      <c r="B1162" s="157"/>
      <c r="D1162" s="151"/>
      <c r="E1162" s="595"/>
      <c r="F1162" s="596"/>
      <c r="G1162" s="36"/>
      <c r="H1162" s="36"/>
      <c r="I1162" s="36"/>
      <c r="J1162" s="36"/>
      <c r="K1162" s="36"/>
      <c r="L1162" s="36"/>
      <c r="M1162" s="36"/>
      <c r="N1162" s="36"/>
      <c r="O1162" s="36"/>
      <c r="P1162" s="36"/>
      <c r="Q1162" s="36"/>
      <c r="R1162" s="36"/>
    </row>
    <row r="1163" spans="1:18" s="155" customFormat="1">
      <c r="A1163" s="150"/>
      <c r="B1163" s="157"/>
      <c r="D1163" s="151"/>
      <c r="E1163" s="595"/>
      <c r="F1163" s="596"/>
      <c r="G1163" s="36"/>
      <c r="H1163" s="36"/>
      <c r="I1163" s="36"/>
      <c r="J1163" s="36"/>
      <c r="K1163" s="36"/>
      <c r="L1163" s="36"/>
      <c r="M1163" s="36"/>
      <c r="N1163" s="36"/>
      <c r="O1163" s="36"/>
      <c r="P1163" s="36"/>
      <c r="Q1163" s="36"/>
      <c r="R1163" s="36"/>
    </row>
    <row r="1164" spans="1:18" s="155" customFormat="1">
      <c r="A1164" s="150"/>
      <c r="B1164" s="157"/>
      <c r="D1164" s="151"/>
      <c r="E1164" s="595"/>
      <c r="F1164" s="596"/>
      <c r="G1164" s="36"/>
      <c r="H1164" s="36"/>
      <c r="I1164" s="36"/>
      <c r="J1164" s="36"/>
      <c r="K1164" s="36"/>
      <c r="L1164" s="36"/>
      <c r="M1164" s="36"/>
      <c r="N1164" s="36"/>
      <c r="O1164" s="36"/>
      <c r="P1164" s="36"/>
      <c r="Q1164" s="36"/>
      <c r="R1164" s="36"/>
    </row>
    <row r="1165" spans="1:18" s="155" customFormat="1">
      <c r="A1165" s="150"/>
      <c r="B1165" s="157"/>
      <c r="D1165" s="151"/>
      <c r="E1165" s="595"/>
      <c r="F1165" s="596"/>
      <c r="G1165" s="36"/>
      <c r="H1165" s="36"/>
      <c r="I1165" s="36"/>
      <c r="J1165" s="36"/>
      <c r="K1165" s="36"/>
      <c r="L1165" s="36"/>
      <c r="M1165" s="36"/>
      <c r="N1165" s="36"/>
      <c r="O1165" s="36"/>
      <c r="P1165" s="36"/>
      <c r="Q1165" s="36"/>
      <c r="R1165" s="36"/>
    </row>
    <row r="1166" spans="1:18" s="155" customFormat="1">
      <c r="A1166" s="150"/>
      <c r="B1166" s="157"/>
      <c r="D1166" s="151"/>
      <c r="E1166" s="595"/>
      <c r="F1166" s="596"/>
      <c r="G1166" s="36"/>
      <c r="H1166" s="36"/>
      <c r="I1166" s="36"/>
      <c r="J1166" s="36"/>
      <c r="K1166" s="36"/>
      <c r="L1166" s="36"/>
      <c r="M1166" s="36"/>
      <c r="N1166" s="36"/>
      <c r="O1166" s="36"/>
      <c r="P1166" s="36"/>
      <c r="Q1166" s="36"/>
      <c r="R1166" s="36"/>
    </row>
    <row r="1167" spans="1:18" s="155" customFormat="1">
      <c r="A1167" s="150"/>
      <c r="B1167" s="157"/>
      <c r="D1167" s="151"/>
      <c r="E1167" s="595"/>
      <c r="F1167" s="596"/>
      <c r="G1167" s="36"/>
      <c r="H1167" s="36"/>
      <c r="I1167" s="36"/>
      <c r="J1167" s="36"/>
      <c r="K1167" s="36"/>
      <c r="L1167" s="36"/>
      <c r="M1167" s="36"/>
      <c r="N1167" s="36"/>
      <c r="O1167" s="36"/>
      <c r="P1167" s="36"/>
      <c r="Q1167" s="36"/>
      <c r="R1167" s="36"/>
    </row>
    <row r="1168" spans="1:18" s="155" customFormat="1">
      <c r="A1168" s="150"/>
      <c r="B1168" s="157"/>
      <c r="D1168" s="151"/>
      <c r="E1168" s="595"/>
      <c r="F1168" s="596"/>
      <c r="G1168" s="36"/>
      <c r="H1168" s="36"/>
      <c r="I1168" s="36"/>
      <c r="J1168" s="36"/>
      <c r="K1168" s="36"/>
      <c r="L1168" s="36"/>
      <c r="M1168" s="36"/>
      <c r="N1168" s="36"/>
      <c r="O1168" s="36"/>
      <c r="P1168" s="36"/>
      <c r="Q1168" s="36"/>
      <c r="R1168" s="36"/>
    </row>
    <row r="1169" spans="1:18" s="155" customFormat="1">
      <c r="A1169" s="150"/>
      <c r="B1169" s="157"/>
      <c r="D1169" s="151"/>
      <c r="E1169" s="595"/>
      <c r="F1169" s="596"/>
      <c r="G1169" s="36"/>
      <c r="H1169" s="36"/>
      <c r="I1169" s="36"/>
      <c r="J1169" s="36"/>
      <c r="K1169" s="36"/>
      <c r="L1169" s="36"/>
      <c r="M1169" s="36"/>
      <c r="N1169" s="36"/>
      <c r="O1169" s="36"/>
      <c r="P1169" s="36"/>
      <c r="Q1169" s="36"/>
      <c r="R1169" s="36"/>
    </row>
    <row r="1170" spans="1:18" s="155" customFormat="1">
      <c r="A1170" s="150"/>
      <c r="B1170" s="157"/>
      <c r="D1170" s="151"/>
      <c r="E1170" s="595"/>
      <c r="F1170" s="596"/>
      <c r="G1170" s="36"/>
      <c r="H1170" s="36"/>
      <c r="I1170" s="36"/>
      <c r="J1170" s="36"/>
      <c r="K1170" s="36"/>
      <c r="L1170" s="36"/>
      <c r="M1170" s="36"/>
      <c r="N1170" s="36"/>
      <c r="O1170" s="36"/>
      <c r="P1170" s="36"/>
      <c r="Q1170" s="36"/>
      <c r="R1170" s="36"/>
    </row>
    <row r="1171" spans="1:18" s="155" customFormat="1">
      <c r="A1171" s="150"/>
      <c r="B1171" s="157"/>
      <c r="D1171" s="151"/>
      <c r="E1171" s="595"/>
      <c r="F1171" s="596"/>
      <c r="G1171" s="36"/>
      <c r="H1171" s="36"/>
      <c r="I1171" s="36"/>
      <c r="J1171" s="36"/>
      <c r="K1171" s="36"/>
      <c r="L1171" s="36"/>
      <c r="M1171" s="36"/>
      <c r="N1171" s="36"/>
      <c r="O1171" s="36"/>
      <c r="P1171" s="36"/>
      <c r="Q1171" s="36"/>
      <c r="R1171" s="36"/>
    </row>
    <row r="1172" spans="1:18" s="155" customFormat="1">
      <c r="A1172" s="150"/>
      <c r="B1172" s="157"/>
      <c r="D1172" s="151"/>
      <c r="E1172" s="595"/>
      <c r="F1172" s="596"/>
      <c r="G1172" s="36"/>
      <c r="H1172" s="36"/>
      <c r="I1172" s="36"/>
      <c r="J1172" s="36"/>
      <c r="K1172" s="36"/>
      <c r="L1172" s="36"/>
      <c r="M1172" s="36"/>
      <c r="N1172" s="36"/>
      <c r="O1172" s="36"/>
      <c r="P1172" s="36"/>
      <c r="Q1172" s="36"/>
      <c r="R1172" s="36"/>
    </row>
    <row r="1173" spans="1:18" s="155" customFormat="1">
      <c r="A1173" s="150"/>
      <c r="B1173" s="157"/>
      <c r="D1173" s="151"/>
      <c r="E1173" s="595"/>
      <c r="F1173" s="596"/>
      <c r="G1173" s="36"/>
      <c r="H1173" s="36"/>
      <c r="I1173" s="36"/>
      <c r="J1173" s="36"/>
      <c r="K1173" s="36"/>
      <c r="L1173" s="36"/>
      <c r="M1173" s="36"/>
      <c r="N1173" s="36"/>
      <c r="O1173" s="36"/>
      <c r="P1173" s="36"/>
      <c r="Q1173" s="36"/>
      <c r="R1173" s="36"/>
    </row>
    <row r="1174" spans="1:18" s="155" customFormat="1">
      <c r="A1174" s="150"/>
      <c r="B1174" s="157"/>
      <c r="D1174" s="151"/>
      <c r="E1174" s="595"/>
      <c r="F1174" s="596"/>
      <c r="G1174" s="36"/>
      <c r="H1174" s="36"/>
      <c r="I1174" s="36"/>
      <c r="J1174" s="36"/>
      <c r="K1174" s="36"/>
      <c r="L1174" s="36"/>
      <c r="M1174" s="36"/>
      <c r="N1174" s="36"/>
      <c r="O1174" s="36"/>
      <c r="P1174" s="36"/>
      <c r="Q1174" s="36"/>
      <c r="R1174" s="36"/>
    </row>
    <row r="1175" spans="1:18" s="155" customFormat="1">
      <c r="A1175" s="150"/>
      <c r="B1175" s="157"/>
      <c r="D1175" s="151"/>
      <c r="E1175" s="595"/>
      <c r="F1175" s="596"/>
      <c r="G1175" s="36"/>
      <c r="H1175" s="36"/>
      <c r="I1175" s="36"/>
      <c r="J1175" s="36"/>
      <c r="K1175" s="36"/>
      <c r="L1175" s="36"/>
      <c r="M1175" s="36"/>
      <c r="N1175" s="36"/>
      <c r="O1175" s="36"/>
      <c r="P1175" s="36"/>
      <c r="Q1175" s="36"/>
      <c r="R1175" s="36"/>
    </row>
    <row r="1176" spans="1:18" s="155" customFormat="1">
      <c r="A1176" s="150"/>
      <c r="B1176" s="157"/>
      <c r="D1176" s="151"/>
      <c r="E1176" s="595"/>
      <c r="F1176" s="596"/>
      <c r="G1176" s="36"/>
      <c r="H1176" s="36"/>
      <c r="I1176" s="36"/>
      <c r="J1176" s="36"/>
      <c r="K1176" s="36"/>
      <c r="L1176" s="36"/>
      <c r="M1176" s="36"/>
      <c r="N1176" s="36"/>
      <c r="O1176" s="36"/>
      <c r="P1176" s="36"/>
      <c r="Q1176" s="36"/>
      <c r="R1176" s="36"/>
    </row>
    <row r="1177" spans="1:18" s="155" customFormat="1">
      <c r="A1177" s="150"/>
      <c r="B1177" s="157"/>
      <c r="D1177" s="151"/>
      <c r="E1177" s="595"/>
      <c r="F1177" s="596"/>
      <c r="G1177" s="36"/>
      <c r="H1177" s="36"/>
      <c r="I1177" s="36"/>
      <c r="J1177" s="36"/>
      <c r="K1177" s="36"/>
      <c r="L1177" s="36"/>
      <c r="M1177" s="36"/>
      <c r="N1177" s="36"/>
      <c r="O1177" s="36"/>
      <c r="P1177" s="36"/>
      <c r="Q1177" s="36"/>
      <c r="R1177" s="36"/>
    </row>
    <row r="1178" spans="1:18" s="155" customFormat="1">
      <c r="A1178" s="150"/>
      <c r="B1178" s="157"/>
      <c r="D1178" s="151"/>
      <c r="E1178" s="595"/>
      <c r="F1178" s="596"/>
      <c r="G1178" s="36"/>
      <c r="H1178" s="36"/>
      <c r="I1178" s="36"/>
      <c r="J1178" s="36"/>
      <c r="K1178" s="36"/>
      <c r="L1178" s="36"/>
      <c r="M1178" s="36"/>
      <c r="N1178" s="36"/>
      <c r="O1178" s="36"/>
      <c r="P1178" s="36"/>
      <c r="Q1178" s="36"/>
      <c r="R1178" s="36"/>
    </row>
    <row r="1179" spans="1:18" s="155" customFormat="1">
      <c r="A1179" s="150"/>
      <c r="B1179" s="157"/>
      <c r="D1179" s="151"/>
      <c r="E1179" s="595"/>
      <c r="F1179" s="596"/>
      <c r="G1179" s="36"/>
      <c r="H1179" s="36"/>
      <c r="I1179" s="36"/>
      <c r="J1179" s="36"/>
      <c r="K1179" s="36"/>
      <c r="L1179" s="36"/>
      <c r="M1179" s="36"/>
      <c r="N1179" s="36"/>
      <c r="O1179" s="36"/>
      <c r="P1179" s="36"/>
      <c r="Q1179" s="36"/>
      <c r="R1179" s="36"/>
    </row>
    <row r="1180" spans="1:18" s="155" customFormat="1">
      <c r="A1180" s="150"/>
      <c r="B1180" s="157"/>
      <c r="D1180" s="151"/>
      <c r="E1180" s="595"/>
      <c r="F1180" s="596"/>
      <c r="G1180" s="36"/>
      <c r="H1180" s="36"/>
      <c r="I1180" s="36"/>
      <c r="J1180" s="36"/>
      <c r="K1180" s="36"/>
      <c r="L1180" s="36"/>
      <c r="M1180" s="36"/>
      <c r="N1180" s="36"/>
      <c r="O1180" s="36"/>
      <c r="P1180" s="36"/>
      <c r="Q1180" s="36"/>
      <c r="R1180" s="36"/>
    </row>
    <row r="1181" spans="1:18" s="155" customFormat="1">
      <c r="A1181" s="150"/>
      <c r="B1181" s="157"/>
      <c r="D1181" s="151"/>
      <c r="E1181" s="595"/>
      <c r="F1181" s="596"/>
      <c r="G1181" s="36"/>
      <c r="H1181" s="36"/>
      <c r="I1181" s="36"/>
      <c r="J1181" s="36"/>
      <c r="K1181" s="36"/>
      <c r="L1181" s="36"/>
      <c r="M1181" s="36"/>
      <c r="N1181" s="36"/>
      <c r="O1181" s="36"/>
      <c r="P1181" s="36"/>
      <c r="Q1181" s="36"/>
      <c r="R1181" s="36"/>
    </row>
    <row r="1182" spans="1:18" s="155" customFormat="1">
      <c r="A1182" s="150"/>
      <c r="B1182" s="157"/>
      <c r="D1182" s="151"/>
      <c r="E1182" s="595"/>
      <c r="F1182" s="596"/>
      <c r="G1182" s="36"/>
      <c r="H1182" s="36"/>
      <c r="I1182" s="36"/>
      <c r="J1182" s="36"/>
      <c r="K1182" s="36"/>
      <c r="L1182" s="36"/>
      <c r="M1182" s="36"/>
      <c r="N1182" s="36"/>
      <c r="O1182" s="36"/>
      <c r="P1182" s="36"/>
      <c r="Q1182" s="36"/>
      <c r="R1182" s="36"/>
    </row>
    <row r="1183" spans="1:18" s="155" customFormat="1">
      <c r="A1183" s="150"/>
      <c r="B1183" s="157"/>
      <c r="D1183" s="151"/>
      <c r="E1183" s="595"/>
      <c r="F1183" s="596"/>
      <c r="G1183" s="36"/>
      <c r="H1183" s="36"/>
      <c r="I1183" s="36"/>
      <c r="J1183" s="36"/>
      <c r="K1183" s="36"/>
      <c r="L1183" s="36"/>
      <c r="M1183" s="36"/>
      <c r="N1183" s="36"/>
      <c r="O1183" s="36"/>
      <c r="P1183" s="36"/>
      <c r="Q1183" s="36"/>
      <c r="R1183" s="36"/>
    </row>
    <row r="1184" spans="1:18" s="155" customFormat="1">
      <c r="A1184" s="150"/>
      <c r="B1184" s="157"/>
      <c r="D1184" s="151"/>
      <c r="E1184" s="595"/>
      <c r="F1184" s="596"/>
      <c r="G1184" s="36"/>
      <c r="H1184" s="36"/>
      <c r="I1184" s="36"/>
      <c r="J1184" s="36"/>
      <c r="K1184" s="36"/>
      <c r="L1184" s="36"/>
      <c r="M1184" s="36"/>
      <c r="N1184" s="36"/>
      <c r="O1184" s="36"/>
      <c r="P1184" s="36"/>
      <c r="Q1184" s="36"/>
      <c r="R1184" s="36"/>
    </row>
    <row r="1185" spans="1:18" s="155" customFormat="1">
      <c r="A1185" s="150"/>
      <c r="B1185" s="157"/>
      <c r="D1185" s="151"/>
      <c r="E1185" s="595"/>
      <c r="F1185" s="596"/>
      <c r="G1185" s="36"/>
      <c r="H1185" s="36"/>
      <c r="I1185" s="36"/>
      <c r="J1185" s="36"/>
      <c r="K1185" s="36"/>
      <c r="L1185" s="36"/>
      <c r="M1185" s="36"/>
      <c r="N1185" s="36"/>
      <c r="O1185" s="36"/>
      <c r="P1185" s="36"/>
      <c r="Q1185" s="36"/>
      <c r="R1185" s="36"/>
    </row>
    <row r="1186" spans="1:18" s="155" customFormat="1">
      <c r="A1186" s="150"/>
      <c r="B1186" s="157"/>
      <c r="D1186" s="151"/>
      <c r="E1186" s="595"/>
      <c r="F1186" s="596"/>
      <c r="G1186" s="36"/>
      <c r="H1186" s="36"/>
      <c r="I1186" s="36"/>
      <c r="J1186" s="36"/>
      <c r="K1186" s="36"/>
      <c r="L1186" s="36"/>
      <c r="M1186" s="36"/>
      <c r="N1186" s="36"/>
      <c r="O1186" s="36"/>
      <c r="P1186" s="36"/>
      <c r="Q1186" s="36"/>
      <c r="R1186" s="36"/>
    </row>
    <row r="1187" spans="1:18" s="155" customFormat="1">
      <c r="A1187" s="150"/>
      <c r="B1187" s="157"/>
      <c r="D1187" s="151"/>
      <c r="E1187" s="595"/>
      <c r="F1187" s="596"/>
      <c r="G1187" s="36"/>
      <c r="H1187" s="36"/>
      <c r="I1187" s="36"/>
      <c r="J1187" s="36"/>
      <c r="K1187" s="36"/>
      <c r="L1187" s="36"/>
      <c r="M1187" s="36"/>
      <c r="N1187" s="36"/>
      <c r="O1187" s="36"/>
      <c r="P1187" s="36"/>
      <c r="Q1187" s="36"/>
      <c r="R1187" s="36"/>
    </row>
    <row r="1188" spans="1:18" s="155" customFormat="1">
      <c r="A1188" s="150"/>
      <c r="B1188" s="157"/>
      <c r="D1188" s="151"/>
      <c r="E1188" s="595"/>
      <c r="F1188" s="596"/>
      <c r="G1188" s="36"/>
      <c r="H1188" s="36"/>
      <c r="I1188" s="36"/>
      <c r="J1188" s="36"/>
      <c r="K1188" s="36"/>
      <c r="L1188" s="36"/>
      <c r="M1188" s="36"/>
      <c r="N1188" s="36"/>
      <c r="O1188" s="36"/>
      <c r="P1188" s="36"/>
      <c r="Q1188" s="36"/>
      <c r="R1188" s="36"/>
    </row>
    <row r="1189" spans="1:18" s="155" customFormat="1">
      <c r="A1189" s="150"/>
      <c r="B1189" s="157"/>
      <c r="D1189" s="151"/>
      <c r="E1189" s="595"/>
      <c r="F1189" s="596"/>
      <c r="G1189" s="36"/>
      <c r="H1189" s="36"/>
      <c r="I1189" s="36"/>
      <c r="J1189" s="36"/>
      <c r="K1189" s="36"/>
      <c r="L1189" s="36"/>
      <c r="M1189" s="36"/>
      <c r="N1189" s="36"/>
      <c r="O1189" s="36"/>
      <c r="P1189" s="36"/>
      <c r="Q1189" s="36"/>
      <c r="R1189" s="36"/>
    </row>
    <row r="1190" spans="1:18" s="155" customFormat="1">
      <c r="A1190" s="150"/>
      <c r="B1190" s="157"/>
      <c r="D1190" s="151"/>
      <c r="E1190" s="595"/>
      <c r="F1190" s="596"/>
      <c r="G1190" s="36"/>
      <c r="H1190" s="36"/>
      <c r="I1190" s="36"/>
      <c r="J1190" s="36"/>
      <c r="K1190" s="36"/>
      <c r="L1190" s="36"/>
      <c r="M1190" s="36"/>
      <c r="N1190" s="36"/>
      <c r="O1190" s="36"/>
      <c r="P1190" s="36"/>
      <c r="Q1190" s="36"/>
      <c r="R1190" s="36"/>
    </row>
    <row r="1191" spans="1:18" s="155" customFormat="1">
      <c r="A1191" s="150"/>
      <c r="B1191" s="157"/>
      <c r="D1191" s="151"/>
      <c r="E1191" s="595"/>
      <c r="F1191" s="596"/>
      <c r="G1191" s="36"/>
      <c r="H1191" s="36"/>
      <c r="I1191" s="36"/>
      <c r="J1191" s="36"/>
      <c r="K1191" s="36"/>
      <c r="L1191" s="36"/>
      <c r="M1191" s="36"/>
      <c r="N1191" s="36"/>
      <c r="O1191" s="36"/>
      <c r="P1191" s="36"/>
      <c r="Q1191" s="36"/>
      <c r="R1191" s="36"/>
    </row>
    <row r="1192" spans="1:18" s="155" customFormat="1">
      <c r="A1192" s="150"/>
      <c r="B1192" s="157"/>
      <c r="D1192" s="151"/>
      <c r="E1192" s="595"/>
      <c r="F1192" s="596"/>
      <c r="G1192" s="36"/>
      <c r="H1192" s="36"/>
      <c r="I1192" s="36"/>
      <c r="J1192" s="36"/>
      <c r="K1192" s="36"/>
      <c r="L1192" s="36"/>
      <c r="M1192" s="36"/>
      <c r="N1192" s="36"/>
      <c r="O1192" s="36"/>
      <c r="P1192" s="36"/>
      <c r="Q1192" s="36"/>
      <c r="R1192" s="36"/>
    </row>
    <row r="1193" spans="1:18" s="155" customFormat="1">
      <c r="A1193" s="150"/>
      <c r="B1193" s="157"/>
      <c r="D1193" s="151"/>
      <c r="E1193" s="595"/>
      <c r="F1193" s="596"/>
      <c r="G1193" s="36"/>
      <c r="H1193" s="36"/>
      <c r="I1193" s="36"/>
      <c r="J1193" s="36"/>
      <c r="K1193" s="36"/>
      <c r="L1193" s="36"/>
      <c r="M1193" s="36"/>
      <c r="N1193" s="36"/>
      <c r="O1193" s="36"/>
      <c r="P1193" s="36"/>
      <c r="Q1193" s="36"/>
      <c r="R1193" s="36"/>
    </row>
    <row r="1194" spans="1:18" s="155" customFormat="1">
      <c r="A1194" s="150"/>
      <c r="B1194" s="157"/>
      <c r="D1194" s="151"/>
      <c r="E1194" s="595"/>
      <c r="F1194" s="596"/>
      <c r="G1194" s="36"/>
      <c r="H1194" s="36"/>
      <c r="I1194" s="36"/>
      <c r="J1194" s="36"/>
      <c r="K1194" s="36"/>
      <c r="L1194" s="36"/>
      <c r="M1194" s="36"/>
      <c r="N1194" s="36"/>
      <c r="O1194" s="36"/>
      <c r="P1194" s="36"/>
      <c r="Q1194" s="36"/>
      <c r="R1194" s="36"/>
    </row>
    <row r="1195" spans="1:18" s="155" customFormat="1">
      <c r="A1195" s="150"/>
      <c r="B1195" s="157"/>
      <c r="D1195" s="151"/>
      <c r="E1195" s="595"/>
      <c r="F1195" s="596"/>
      <c r="G1195" s="36"/>
      <c r="H1195" s="36"/>
      <c r="I1195" s="36"/>
      <c r="J1195" s="36"/>
      <c r="K1195" s="36"/>
      <c r="L1195" s="36"/>
      <c r="M1195" s="36"/>
      <c r="N1195" s="36"/>
      <c r="O1195" s="36"/>
      <c r="P1195" s="36"/>
      <c r="Q1195" s="36"/>
      <c r="R1195" s="36"/>
    </row>
    <row r="1196" spans="1:18" s="155" customFormat="1">
      <c r="A1196" s="150"/>
      <c r="B1196" s="157"/>
      <c r="D1196" s="151"/>
      <c r="E1196" s="595"/>
      <c r="F1196" s="596"/>
      <c r="G1196" s="36"/>
      <c r="H1196" s="36"/>
      <c r="I1196" s="36"/>
      <c r="J1196" s="36"/>
      <c r="K1196" s="36"/>
      <c r="L1196" s="36"/>
      <c r="M1196" s="36"/>
      <c r="N1196" s="36"/>
      <c r="O1196" s="36"/>
      <c r="P1196" s="36"/>
      <c r="Q1196" s="36"/>
      <c r="R1196" s="36"/>
    </row>
    <row r="1197" spans="1:18" s="155" customFormat="1">
      <c r="A1197" s="150"/>
      <c r="B1197" s="157"/>
      <c r="D1197" s="151"/>
      <c r="E1197" s="595"/>
      <c r="F1197" s="596"/>
      <c r="G1197" s="36"/>
      <c r="H1197" s="36"/>
      <c r="I1197" s="36"/>
      <c r="J1197" s="36"/>
      <c r="K1197" s="36"/>
      <c r="L1197" s="36"/>
      <c r="M1197" s="36"/>
      <c r="N1197" s="36"/>
      <c r="O1197" s="36"/>
      <c r="P1197" s="36"/>
      <c r="Q1197" s="36"/>
      <c r="R1197" s="36"/>
    </row>
    <row r="1198" spans="1:18" s="155" customFormat="1">
      <c r="A1198" s="150"/>
      <c r="B1198" s="157"/>
      <c r="D1198" s="151"/>
      <c r="E1198" s="595"/>
      <c r="F1198" s="596"/>
      <c r="G1198" s="36"/>
      <c r="H1198" s="36"/>
      <c r="I1198" s="36"/>
      <c r="J1198" s="36"/>
      <c r="K1198" s="36"/>
      <c r="L1198" s="36"/>
      <c r="M1198" s="36"/>
      <c r="N1198" s="36"/>
      <c r="O1198" s="36"/>
      <c r="P1198" s="36"/>
      <c r="Q1198" s="36"/>
      <c r="R1198" s="36"/>
    </row>
    <row r="1199" spans="1:18" s="155" customFormat="1">
      <c r="A1199" s="150"/>
      <c r="B1199" s="157"/>
      <c r="D1199" s="151"/>
      <c r="E1199" s="595"/>
      <c r="F1199" s="596"/>
      <c r="G1199" s="36"/>
      <c r="H1199" s="36"/>
      <c r="I1199" s="36"/>
      <c r="J1199" s="36"/>
      <c r="K1199" s="36"/>
      <c r="L1199" s="36"/>
      <c r="M1199" s="36"/>
      <c r="N1199" s="36"/>
      <c r="O1199" s="36"/>
      <c r="P1199" s="36"/>
      <c r="Q1199" s="36"/>
      <c r="R1199" s="36"/>
    </row>
    <row r="1200" spans="1:18" s="155" customFormat="1">
      <c r="A1200" s="150"/>
      <c r="B1200" s="157"/>
      <c r="D1200" s="151"/>
      <c r="E1200" s="595"/>
      <c r="F1200" s="596"/>
      <c r="G1200" s="36"/>
      <c r="H1200" s="36"/>
      <c r="I1200" s="36"/>
      <c r="J1200" s="36"/>
      <c r="K1200" s="36"/>
      <c r="L1200" s="36"/>
      <c r="M1200" s="36"/>
      <c r="N1200" s="36"/>
      <c r="O1200" s="36"/>
      <c r="P1200" s="36"/>
      <c r="Q1200" s="36"/>
      <c r="R1200" s="36"/>
    </row>
    <row r="1201" spans="1:18" s="155" customFormat="1">
      <c r="A1201" s="150"/>
      <c r="B1201" s="157"/>
      <c r="D1201" s="151"/>
      <c r="E1201" s="595"/>
      <c r="F1201" s="596"/>
      <c r="G1201" s="36"/>
      <c r="H1201" s="36"/>
      <c r="I1201" s="36"/>
      <c r="J1201" s="36"/>
      <c r="K1201" s="36"/>
      <c r="L1201" s="36"/>
      <c r="M1201" s="36"/>
      <c r="N1201" s="36"/>
      <c r="O1201" s="36"/>
      <c r="P1201" s="36"/>
      <c r="Q1201" s="36"/>
      <c r="R1201" s="36"/>
    </row>
    <row r="1202" spans="1:18" s="155" customFormat="1">
      <c r="A1202" s="150"/>
      <c r="B1202" s="157"/>
      <c r="D1202" s="151"/>
      <c r="E1202" s="595"/>
      <c r="F1202" s="596"/>
      <c r="G1202" s="36"/>
      <c r="H1202" s="36"/>
      <c r="I1202" s="36"/>
      <c r="J1202" s="36"/>
      <c r="K1202" s="36"/>
      <c r="L1202" s="36"/>
      <c r="M1202" s="36"/>
      <c r="N1202" s="36"/>
      <c r="O1202" s="36"/>
      <c r="P1202" s="36"/>
      <c r="Q1202" s="36"/>
      <c r="R1202" s="36"/>
    </row>
    <row r="1203" spans="1:18" s="155" customFormat="1">
      <c r="A1203" s="150"/>
      <c r="B1203" s="157"/>
      <c r="D1203" s="151"/>
      <c r="E1203" s="595"/>
      <c r="F1203" s="596"/>
      <c r="G1203" s="36"/>
      <c r="H1203" s="36"/>
      <c r="I1203" s="36"/>
      <c r="J1203" s="36"/>
      <c r="K1203" s="36"/>
      <c r="L1203" s="36"/>
      <c r="M1203" s="36"/>
      <c r="N1203" s="36"/>
      <c r="O1203" s="36"/>
      <c r="P1203" s="36"/>
      <c r="Q1203" s="36"/>
      <c r="R1203" s="36"/>
    </row>
    <row r="1204" spans="1:18" s="155" customFormat="1">
      <c r="A1204" s="150"/>
      <c r="B1204" s="157"/>
      <c r="D1204" s="151"/>
      <c r="E1204" s="595"/>
      <c r="F1204" s="596"/>
      <c r="G1204" s="36"/>
      <c r="H1204" s="36"/>
      <c r="I1204" s="36"/>
      <c r="J1204" s="36"/>
      <c r="K1204" s="36"/>
      <c r="L1204" s="36"/>
      <c r="M1204" s="36"/>
      <c r="N1204" s="36"/>
      <c r="O1204" s="36"/>
      <c r="P1204" s="36"/>
      <c r="Q1204" s="36"/>
      <c r="R1204" s="36"/>
    </row>
    <row r="1205" spans="1:18" s="155" customFormat="1">
      <c r="A1205" s="150"/>
      <c r="B1205" s="157"/>
      <c r="D1205" s="151"/>
      <c r="E1205" s="595"/>
      <c r="F1205" s="596"/>
      <c r="G1205" s="36"/>
      <c r="H1205" s="36"/>
      <c r="I1205" s="36"/>
      <c r="J1205" s="36"/>
      <c r="K1205" s="36"/>
      <c r="L1205" s="36"/>
      <c r="M1205" s="36"/>
      <c r="N1205" s="36"/>
      <c r="O1205" s="36"/>
      <c r="P1205" s="36"/>
      <c r="Q1205" s="36"/>
      <c r="R1205" s="36"/>
    </row>
    <row r="1206" spans="1:18" s="155" customFormat="1">
      <c r="A1206" s="150"/>
      <c r="B1206" s="157"/>
      <c r="D1206" s="151"/>
      <c r="E1206" s="595"/>
      <c r="F1206" s="596"/>
      <c r="G1206" s="36"/>
      <c r="H1206" s="36"/>
      <c r="I1206" s="36"/>
      <c r="J1206" s="36"/>
      <c r="K1206" s="36"/>
      <c r="L1206" s="36"/>
      <c r="M1206" s="36"/>
      <c r="N1206" s="36"/>
      <c r="O1206" s="36"/>
      <c r="P1206" s="36"/>
      <c r="Q1206" s="36"/>
      <c r="R1206" s="36"/>
    </row>
    <row r="1207" spans="1:18" s="155" customFormat="1">
      <c r="A1207" s="150"/>
      <c r="B1207" s="157"/>
      <c r="D1207" s="151"/>
      <c r="E1207" s="595"/>
      <c r="F1207" s="596"/>
      <c r="G1207" s="36"/>
      <c r="H1207" s="36"/>
      <c r="I1207" s="36"/>
      <c r="J1207" s="36"/>
      <c r="K1207" s="36"/>
      <c r="L1207" s="36"/>
      <c r="M1207" s="36"/>
      <c r="N1207" s="36"/>
      <c r="O1207" s="36"/>
      <c r="P1207" s="36"/>
      <c r="Q1207" s="36"/>
      <c r="R1207" s="36"/>
    </row>
    <row r="1208" spans="1:18" s="155" customFormat="1">
      <c r="A1208" s="150"/>
      <c r="B1208" s="157"/>
      <c r="D1208" s="151"/>
      <c r="E1208" s="595"/>
      <c r="F1208" s="596"/>
      <c r="G1208" s="36"/>
      <c r="H1208" s="36"/>
      <c r="I1208" s="36"/>
      <c r="J1208" s="36"/>
      <c r="K1208" s="36"/>
      <c r="L1208" s="36"/>
      <c r="M1208" s="36"/>
      <c r="N1208" s="36"/>
      <c r="O1208" s="36"/>
      <c r="P1208" s="36"/>
      <c r="Q1208" s="36"/>
      <c r="R1208" s="36"/>
    </row>
    <row r="1209" spans="1:18" s="155" customFormat="1">
      <c r="A1209" s="150"/>
      <c r="B1209" s="157"/>
      <c r="D1209" s="151"/>
      <c r="E1209" s="595"/>
      <c r="F1209" s="596"/>
      <c r="G1209" s="36"/>
      <c r="H1209" s="36"/>
      <c r="I1209" s="36"/>
      <c r="J1209" s="36"/>
      <c r="K1209" s="36"/>
      <c r="L1209" s="36"/>
      <c r="M1209" s="36"/>
      <c r="N1209" s="36"/>
      <c r="O1209" s="36"/>
      <c r="P1209" s="36"/>
      <c r="Q1209" s="36"/>
      <c r="R1209" s="36"/>
    </row>
    <row r="1210" spans="1:18" s="155" customFormat="1">
      <c r="A1210" s="150"/>
      <c r="B1210" s="157"/>
      <c r="D1210" s="151"/>
      <c r="E1210" s="595"/>
      <c r="F1210" s="596"/>
      <c r="G1210" s="36"/>
      <c r="H1210" s="36"/>
      <c r="I1210" s="36"/>
      <c r="J1210" s="36"/>
      <c r="K1210" s="36"/>
      <c r="L1210" s="36"/>
      <c r="M1210" s="36"/>
      <c r="N1210" s="36"/>
      <c r="O1210" s="36"/>
      <c r="P1210" s="36"/>
      <c r="Q1210" s="36"/>
      <c r="R1210" s="36"/>
    </row>
    <row r="1211" spans="1:18" s="155" customFormat="1">
      <c r="A1211" s="150"/>
      <c r="B1211" s="157"/>
      <c r="D1211" s="151"/>
      <c r="E1211" s="595"/>
      <c r="F1211" s="596"/>
      <c r="G1211" s="36"/>
      <c r="H1211" s="36"/>
      <c r="I1211" s="36"/>
      <c r="J1211" s="36"/>
      <c r="K1211" s="36"/>
      <c r="L1211" s="36"/>
      <c r="M1211" s="36"/>
      <c r="N1211" s="36"/>
      <c r="O1211" s="36"/>
      <c r="P1211" s="36"/>
      <c r="Q1211" s="36"/>
      <c r="R1211" s="36"/>
    </row>
    <row r="1212" spans="1:18" s="155" customFormat="1">
      <c r="A1212" s="150"/>
      <c r="B1212" s="157"/>
      <c r="D1212" s="151"/>
      <c r="E1212" s="595"/>
      <c r="F1212" s="596"/>
      <c r="G1212" s="36"/>
      <c r="H1212" s="36"/>
      <c r="I1212" s="36"/>
      <c r="J1212" s="36"/>
      <c r="K1212" s="36"/>
      <c r="L1212" s="36"/>
      <c r="M1212" s="36"/>
      <c r="N1212" s="36"/>
      <c r="O1212" s="36"/>
      <c r="P1212" s="36"/>
      <c r="Q1212" s="36"/>
      <c r="R1212" s="36"/>
    </row>
    <row r="1213" spans="1:18" s="155" customFormat="1">
      <c r="A1213" s="150"/>
      <c r="B1213" s="157"/>
      <c r="D1213" s="151"/>
      <c r="E1213" s="595"/>
      <c r="F1213" s="596"/>
      <c r="G1213" s="36"/>
      <c r="H1213" s="36"/>
      <c r="I1213" s="36"/>
      <c r="J1213" s="36"/>
      <c r="K1213" s="36"/>
      <c r="L1213" s="36"/>
      <c r="M1213" s="36"/>
      <c r="N1213" s="36"/>
      <c r="O1213" s="36"/>
      <c r="P1213" s="36"/>
      <c r="Q1213" s="36"/>
      <c r="R1213" s="36"/>
    </row>
    <row r="1214" spans="1:18" s="155" customFormat="1">
      <c r="A1214" s="150"/>
      <c r="B1214" s="157"/>
      <c r="D1214" s="151"/>
      <c r="E1214" s="595"/>
      <c r="F1214" s="596"/>
      <c r="G1214" s="36"/>
      <c r="H1214" s="36"/>
      <c r="I1214" s="36"/>
      <c r="J1214" s="36"/>
      <c r="K1214" s="36"/>
      <c r="L1214" s="36"/>
      <c r="M1214" s="36"/>
      <c r="N1214" s="36"/>
      <c r="O1214" s="36"/>
      <c r="P1214" s="36"/>
      <c r="Q1214" s="36"/>
      <c r="R1214" s="36"/>
    </row>
    <row r="1215" spans="1:18" s="155" customFormat="1">
      <c r="A1215" s="150"/>
      <c r="B1215" s="157"/>
      <c r="D1215" s="151"/>
      <c r="E1215" s="595"/>
      <c r="F1215" s="596"/>
      <c r="G1215" s="36"/>
      <c r="H1215" s="36"/>
      <c r="I1215" s="36"/>
      <c r="J1215" s="36"/>
      <c r="K1215" s="36"/>
      <c r="L1215" s="36"/>
      <c r="M1215" s="36"/>
      <c r="N1215" s="36"/>
      <c r="O1215" s="36"/>
      <c r="P1215" s="36"/>
      <c r="Q1215" s="36"/>
      <c r="R1215" s="36"/>
    </row>
    <row r="1216" spans="1:18" s="155" customFormat="1">
      <c r="A1216" s="150"/>
      <c r="B1216" s="157"/>
      <c r="D1216" s="151"/>
      <c r="E1216" s="595"/>
      <c r="F1216" s="596"/>
      <c r="G1216" s="36"/>
      <c r="H1216" s="36"/>
      <c r="I1216" s="36"/>
      <c r="J1216" s="36"/>
      <c r="K1216" s="36"/>
      <c r="L1216" s="36"/>
      <c r="M1216" s="36"/>
      <c r="N1216" s="36"/>
      <c r="O1216" s="36"/>
      <c r="P1216" s="36"/>
      <c r="Q1216" s="36"/>
      <c r="R1216" s="36"/>
    </row>
    <row r="1217" spans="1:18" s="155" customFormat="1">
      <c r="A1217" s="150"/>
      <c r="B1217" s="157"/>
      <c r="D1217" s="151"/>
      <c r="E1217" s="595"/>
      <c r="F1217" s="596"/>
      <c r="G1217" s="36"/>
      <c r="H1217" s="36"/>
      <c r="I1217" s="36"/>
      <c r="J1217" s="36"/>
      <c r="K1217" s="36"/>
      <c r="L1217" s="36"/>
      <c r="M1217" s="36"/>
      <c r="N1217" s="36"/>
      <c r="O1217" s="36"/>
      <c r="P1217" s="36"/>
      <c r="Q1217" s="36"/>
      <c r="R1217" s="36"/>
    </row>
    <row r="1218" spans="1:18" s="155" customFormat="1">
      <c r="A1218" s="150"/>
      <c r="B1218" s="157"/>
      <c r="D1218" s="151"/>
      <c r="E1218" s="595"/>
      <c r="F1218" s="596"/>
      <c r="G1218" s="36"/>
      <c r="H1218" s="36"/>
      <c r="I1218" s="36"/>
      <c r="J1218" s="36"/>
      <c r="K1218" s="36"/>
      <c r="L1218" s="36"/>
      <c r="M1218" s="36"/>
      <c r="N1218" s="36"/>
      <c r="O1218" s="36"/>
      <c r="P1218" s="36"/>
      <c r="Q1218" s="36"/>
      <c r="R1218" s="36"/>
    </row>
    <row r="1219" spans="1:18" s="155" customFormat="1">
      <c r="A1219" s="150"/>
      <c r="B1219" s="157"/>
      <c r="D1219" s="151"/>
      <c r="E1219" s="595"/>
      <c r="F1219" s="596"/>
      <c r="G1219" s="36"/>
      <c r="H1219" s="36"/>
      <c r="I1219" s="36"/>
      <c r="J1219" s="36"/>
      <c r="K1219" s="36"/>
      <c r="L1219" s="36"/>
      <c r="M1219" s="36"/>
      <c r="N1219" s="36"/>
      <c r="O1219" s="36"/>
      <c r="P1219" s="36"/>
      <c r="Q1219" s="36"/>
      <c r="R1219" s="36"/>
    </row>
    <row r="1220" spans="1:18" s="155" customFormat="1">
      <c r="A1220" s="150"/>
      <c r="B1220" s="157"/>
      <c r="D1220" s="151"/>
      <c r="E1220" s="595"/>
      <c r="F1220" s="596"/>
      <c r="G1220" s="36"/>
      <c r="H1220" s="36"/>
      <c r="I1220" s="36"/>
      <c r="J1220" s="36"/>
      <c r="K1220" s="36"/>
      <c r="L1220" s="36"/>
      <c r="M1220" s="36"/>
      <c r="N1220" s="36"/>
      <c r="O1220" s="36"/>
      <c r="P1220" s="36"/>
      <c r="Q1220" s="36"/>
      <c r="R1220" s="36"/>
    </row>
    <row r="1221" spans="1:18" s="155" customFormat="1">
      <c r="A1221" s="150"/>
      <c r="B1221" s="157"/>
      <c r="D1221" s="151"/>
      <c r="E1221" s="595"/>
      <c r="F1221" s="596"/>
      <c r="G1221" s="36"/>
      <c r="H1221" s="36"/>
      <c r="I1221" s="36"/>
      <c r="J1221" s="36"/>
      <c r="K1221" s="36"/>
      <c r="L1221" s="36"/>
      <c r="M1221" s="36"/>
      <c r="N1221" s="36"/>
      <c r="O1221" s="36"/>
      <c r="P1221" s="36"/>
      <c r="Q1221" s="36"/>
      <c r="R1221" s="36"/>
    </row>
    <row r="1222" spans="1:18" s="155" customFormat="1">
      <c r="A1222" s="150"/>
      <c r="B1222" s="157"/>
      <c r="D1222" s="151"/>
      <c r="E1222" s="595"/>
      <c r="F1222" s="596"/>
      <c r="G1222" s="36"/>
      <c r="H1222" s="36"/>
      <c r="I1222" s="36"/>
      <c r="J1222" s="36"/>
      <c r="K1222" s="36"/>
      <c r="L1222" s="36"/>
      <c r="M1222" s="36"/>
      <c r="N1222" s="36"/>
      <c r="O1222" s="36"/>
      <c r="P1222" s="36"/>
      <c r="Q1222" s="36"/>
      <c r="R1222" s="36"/>
    </row>
    <row r="1223" spans="1:18" s="155" customFormat="1">
      <c r="A1223" s="150"/>
      <c r="B1223" s="157"/>
      <c r="D1223" s="151"/>
      <c r="E1223" s="595"/>
      <c r="F1223" s="596"/>
      <c r="G1223" s="36"/>
      <c r="H1223" s="36"/>
      <c r="I1223" s="36"/>
      <c r="J1223" s="36"/>
      <c r="K1223" s="36"/>
      <c r="L1223" s="36"/>
      <c r="M1223" s="36"/>
      <c r="N1223" s="36"/>
      <c r="O1223" s="36"/>
      <c r="P1223" s="36"/>
      <c r="Q1223" s="36"/>
      <c r="R1223" s="36"/>
    </row>
    <row r="1224" spans="1:18" s="155" customFormat="1">
      <c r="A1224" s="150"/>
      <c r="B1224" s="157"/>
      <c r="D1224" s="151"/>
      <c r="E1224" s="595"/>
      <c r="F1224" s="596"/>
      <c r="G1224" s="36"/>
      <c r="H1224" s="36"/>
      <c r="I1224" s="36"/>
      <c r="J1224" s="36"/>
      <c r="K1224" s="36"/>
      <c r="L1224" s="36"/>
      <c r="M1224" s="36"/>
      <c r="N1224" s="36"/>
      <c r="O1224" s="36"/>
      <c r="P1224" s="36"/>
      <c r="Q1224" s="36"/>
      <c r="R1224" s="36"/>
    </row>
    <row r="1225" spans="1:18" s="155" customFormat="1">
      <c r="A1225" s="150"/>
      <c r="B1225" s="157"/>
      <c r="D1225" s="151"/>
      <c r="E1225" s="595"/>
      <c r="F1225" s="596"/>
      <c r="G1225" s="36"/>
      <c r="H1225" s="36"/>
      <c r="I1225" s="36"/>
      <c r="J1225" s="36"/>
      <c r="K1225" s="36"/>
      <c r="L1225" s="36"/>
      <c r="M1225" s="36"/>
      <c r="N1225" s="36"/>
      <c r="O1225" s="36"/>
      <c r="P1225" s="36"/>
      <c r="Q1225" s="36"/>
      <c r="R1225" s="36"/>
    </row>
    <row r="1226" spans="1:18" s="155" customFormat="1">
      <c r="A1226" s="150"/>
      <c r="B1226" s="157"/>
      <c r="D1226" s="151"/>
      <c r="E1226" s="595"/>
      <c r="F1226" s="596"/>
      <c r="G1226" s="36"/>
      <c r="H1226" s="36"/>
      <c r="I1226" s="36"/>
      <c r="J1226" s="36"/>
      <c r="K1226" s="36"/>
      <c r="L1226" s="36"/>
      <c r="M1226" s="36"/>
      <c r="N1226" s="36"/>
      <c r="O1226" s="36"/>
      <c r="P1226" s="36"/>
      <c r="Q1226" s="36"/>
      <c r="R1226" s="36"/>
    </row>
    <row r="1227" spans="1:18" s="155" customFormat="1">
      <c r="A1227" s="150"/>
      <c r="B1227" s="157"/>
      <c r="D1227" s="151"/>
      <c r="E1227" s="595"/>
      <c r="F1227" s="596"/>
      <c r="G1227" s="36"/>
      <c r="H1227" s="36"/>
      <c r="I1227" s="36"/>
      <c r="J1227" s="36"/>
      <c r="K1227" s="36"/>
      <c r="L1227" s="36"/>
      <c r="M1227" s="36"/>
      <c r="N1227" s="36"/>
      <c r="O1227" s="36"/>
      <c r="P1227" s="36"/>
      <c r="Q1227" s="36"/>
      <c r="R1227" s="36"/>
    </row>
    <row r="1228" spans="1:18" s="155" customFormat="1">
      <c r="A1228" s="150"/>
      <c r="B1228" s="157"/>
      <c r="D1228" s="151"/>
      <c r="E1228" s="595"/>
      <c r="F1228" s="596"/>
      <c r="G1228" s="36"/>
      <c r="H1228" s="36"/>
      <c r="I1228" s="36"/>
      <c r="J1228" s="36"/>
      <c r="K1228" s="36"/>
      <c r="L1228" s="36"/>
      <c r="M1228" s="36"/>
      <c r="N1228" s="36"/>
      <c r="O1228" s="36"/>
      <c r="P1228" s="36"/>
      <c r="Q1228" s="36"/>
      <c r="R1228" s="36"/>
    </row>
    <row r="1229" spans="1:18" s="155" customFormat="1">
      <c r="A1229" s="150"/>
      <c r="B1229" s="157"/>
      <c r="D1229" s="151"/>
      <c r="E1229" s="595"/>
      <c r="F1229" s="596"/>
      <c r="G1229" s="36"/>
      <c r="H1229" s="36"/>
      <c r="I1229" s="36"/>
      <c r="J1229" s="36"/>
      <c r="K1229" s="36"/>
      <c r="L1229" s="36"/>
      <c r="M1229" s="36"/>
      <c r="N1229" s="36"/>
      <c r="O1229" s="36"/>
      <c r="P1229" s="36"/>
      <c r="Q1229" s="36"/>
      <c r="R1229" s="36"/>
    </row>
    <row r="1230" spans="1:18" s="155" customFormat="1">
      <c r="A1230" s="150"/>
      <c r="B1230" s="157"/>
      <c r="D1230" s="151"/>
      <c r="E1230" s="595"/>
      <c r="F1230" s="596"/>
      <c r="G1230" s="36"/>
      <c r="H1230" s="36"/>
      <c r="I1230" s="36"/>
      <c r="J1230" s="36"/>
      <c r="K1230" s="36"/>
      <c r="L1230" s="36"/>
      <c r="M1230" s="36"/>
      <c r="N1230" s="36"/>
      <c r="O1230" s="36"/>
      <c r="P1230" s="36"/>
      <c r="Q1230" s="36"/>
      <c r="R1230" s="36"/>
    </row>
    <row r="1231" spans="1:18" s="155" customFormat="1">
      <c r="A1231" s="150"/>
      <c r="B1231" s="157"/>
      <c r="D1231" s="151"/>
      <c r="E1231" s="595"/>
      <c r="F1231" s="596"/>
      <c r="G1231" s="36"/>
      <c r="H1231" s="36"/>
      <c r="I1231" s="36"/>
      <c r="J1231" s="36"/>
      <c r="K1231" s="36"/>
      <c r="L1231" s="36"/>
      <c r="M1231" s="36"/>
      <c r="N1231" s="36"/>
      <c r="O1231" s="36"/>
      <c r="P1231" s="36"/>
      <c r="Q1231" s="36"/>
      <c r="R1231" s="36"/>
    </row>
    <row r="1232" spans="1:18" s="155" customFormat="1">
      <c r="A1232" s="150"/>
      <c r="B1232" s="157"/>
      <c r="D1232" s="151"/>
      <c r="E1232" s="595"/>
      <c r="F1232" s="596"/>
      <c r="G1232" s="36"/>
      <c r="H1232" s="36"/>
      <c r="I1232" s="36"/>
      <c r="J1232" s="36"/>
      <c r="K1232" s="36"/>
      <c r="L1232" s="36"/>
      <c r="M1232" s="36"/>
      <c r="N1232" s="36"/>
      <c r="O1232" s="36"/>
      <c r="P1232" s="36"/>
      <c r="Q1232" s="36"/>
      <c r="R1232" s="36"/>
    </row>
    <row r="1233" spans="1:18" s="155" customFormat="1">
      <c r="A1233" s="150"/>
      <c r="B1233" s="157"/>
      <c r="D1233" s="151"/>
      <c r="E1233" s="595"/>
      <c r="F1233" s="596"/>
      <c r="G1233" s="36"/>
      <c r="H1233" s="36"/>
      <c r="I1233" s="36"/>
      <c r="J1233" s="36"/>
      <c r="K1233" s="36"/>
      <c r="L1233" s="36"/>
      <c r="M1233" s="36"/>
      <c r="N1233" s="36"/>
      <c r="O1233" s="36"/>
      <c r="P1233" s="36"/>
      <c r="Q1233" s="36"/>
      <c r="R1233" s="36"/>
    </row>
    <row r="1234" spans="1:18" s="155" customFormat="1">
      <c r="A1234" s="150"/>
      <c r="B1234" s="157"/>
      <c r="D1234" s="151"/>
      <c r="E1234" s="595"/>
      <c r="F1234" s="596"/>
      <c r="G1234" s="36"/>
      <c r="H1234" s="36"/>
      <c r="I1234" s="36"/>
      <c r="J1234" s="36"/>
      <c r="K1234" s="36"/>
      <c r="L1234" s="36"/>
      <c r="M1234" s="36"/>
      <c r="N1234" s="36"/>
      <c r="O1234" s="36"/>
      <c r="P1234" s="36"/>
      <c r="Q1234" s="36"/>
      <c r="R1234" s="36"/>
    </row>
    <row r="1235" spans="1:18" s="155" customFormat="1">
      <c r="A1235" s="150"/>
      <c r="B1235" s="157"/>
      <c r="D1235" s="151"/>
      <c r="E1235" s="595"/>
      <c r="F1235" s="596"/>
      <c r="G1235" s="36"/>
      <c r="H1235" s="36"/>
      <c r="I1235" s="36"/>
      <c r="J1235" s="36"/>
      <c r="K1235" s="36"/>
      <c r="L1235" s="36"/>
      <c r="M1235" s="36"/>
      <c r="N1235" s="36"/>
      <c r="O1235" s="36"/>
      <c r="P1235" s="36"/>
      <c r="Q1235" s="36"/>
      <c r="R1235" s="36"/>
    </row>
    <row r="1236" spans="1:18" s="155" customFormat="1">
      <c r="A1236" s="150"/>
      <c r="B1236" s="157"/>
      <c r="D1236" s="151"/>
      <c r="E1236" s="595"/>
      <c r="F1236" s="596"/>
      <c r="G1236" s="36"/>
      <c r="H1236" s="36"/>
      <c r="I1236" s="36"/>
      <c r="J1236" s="36"/>
      <c r="K1236" s="36"/>
      <c r="L1236" s="36"/>
      <c r="M1236" s="36"/>
      <c r="N1236" s="36"/>
      <c r="O1236" s="36"/>
      <c r="P1236" s="36"/>
      <c r="Q1236" s="36"/>
      <c r="R1236" s="36"/>
    </row>
    <row r="1237" spans="1:18" s="155" customFormat="1">
      <c r="A1237" s="150"/>
      <c r="B1237" s="157"/>
      <c r="D1237" s="151"/>
      <c r="E1237" s="595"/>
      <c r="F1237" s="596"/>
      <c r="G1237" s="36"/>
      <c r="H1237" s="36"/>
      <c r="I1237" s="36"/>
      <c r="J1237" s="36"/>
      <c r="K1237" s="36"/>
      <c r="L1237" s="36"/>
      <c r="M1237" s="36"/>
      <c r="N1237" s="36"/>
      <c r="O1237" s="36"/>
      <c r="P1237" s="36"/>
      <c r="Q1237" s="36"/>
      <c r="R1237" s="36"/>
    </row>
    <row r="1238" spans="1:18" s="155" customFormat="1">
      <c r="A1238" s="150"/>
      <c r="B1238" s="157"/>
      <c r="D1238" s="151"/>
      <c r="E1238" s="595"/>
      <c r="F1238" s="596"/>
      <c r="G1238" s="36"/>
      <c r="H1238" s="36"/>
      <c r="I1238" s="36"/>
      <c r="J1238" s="36"/>
      <c r="K1238" s="36"/>
      <c r="L1238" s="36"/>
      <c r="M1238" s="36"/>
      <c r="N1238" s="36"/>
      <c r="O1238" s="36"/>
      <c r="P1238" s="36"/>
      <c r="Q1238" s="36"/>
      <c r="R1238" s="36"/>
    </row>
    <row r="1239" spans="1:18" s="155" customFormat="1">
      <c r="A1239" s="150"/>
      <c r="B1239" s="157"/>
      <c r="D1239" s="151"/>
      <c r="E1239" s="595"/>
      <c r="F1239" s="596"/>
      <c r="G1239" s="36"/>
      <c r="H1239" s="36"/>
      <c r="I1239" s="36"/>
      <c r="J1239" s="36"/>
      <c r="K1239" s="36"/>
      <c r="L1239" s="36"/>
      <c r="M1239" s="36"/>
      <c r="N1239" s="36"/>
      <c r="O1239" s="36"/>
      <c r="P1239" s="36"/>
      <c r="Q1239" s="36"/>
      <c r="R1239" s="36"/>
    </row>
    <row r="1240" spans="1:18" s="155" customFormat="1">
      <c r="A1240" s="150"/>
      <c r="B1240" s="157"/>
      <c r="D1240" s="151"/>
      <c r="E1240" s="595"/>
      <c r="F1240" s="596"/>
      <c r="G1240" s="36"/>
      <c r="H1240" s="36"/>
      <c r="I1240" s="36"/>
      <c r="J1240" s="36"/>
      <c r="K1240" s="36"/>
      <c r="L1240" s="36"/>
      <c r="M1240" s="36"/>
      <c r="N1240" s="36"/>
      <c r="O1240" s="36"/>
      <c r="P1240" s="36"/>
      <c r="Q1240" s="36"/>
      <c r="R1240" s="36"/>
    </row>
    <row r="1241" spans="1:18" s="155" customFormat="1">
      <c r="A1241" s="150"/>
      <c r="B1241" s="157"/>
      <c r="D1241" s="151"/>
      <c r="E1241" s="595"/>
      <c r="F1241" s="596"/>
      <c r="G1241" s="36"/>
      <c r="H1241" s="36"/>
      <c r="I1241" s="36"/>
      <c r="J1241" s="36"/>
      <c r="K1241" s="36"/>
      <c r="L1241" s="36"/>
      <c r="M1241" s="36"/>
      <c r="N1241" s="36"/>
      <c r="O1241" s="36"/>
      <c r="P1241" s="36"/>
      <c r="Q1241" s="36"/>
      <c r="R1241" s="36"/>
    </row>
    <row r="1242" spans="1:18" s="155" customFormat="1">
      <c r="A1242" s="150"/>
      <c r="B1242" s="157"/>
      <c r="D1242" s="151"/>
      <c r="E1242" s="595"/>
      <c r="F1242" s="596"/>
      <c r="G1242" s="36"/>
      <c r="H1242" s="36"/>
      <c r="I1242" s="36"/>
      <c r="J1242" s="36"/>
      <c r="K1242" s="36"/>
      <c r="L1242" s="36"/>
      <c r="M1242" s="36"/>
      <c r="N1242" s="36"/>
      <c r="O1242" s="36"/>
      <c r="P1242" s="36"/>
      <c r="Q1242" s="36"/>
      <c r="R1242" s="36"/>
    </row>
    <row r="1243" spans="1:18" s="155" customFormat="1">
      <c r="A1243" s="150"/>
      <c r="B1243" s="157"/>
      <c r="D1243" s="151"/>
      <c r="E1243" s="595"/>
      <c r="F1243" s="596"/>
      <c r="G1243" s="36"/>
      <c r="H1243" s="36"/>
      <c r="I1243" s="36"/>
      <c r="J1243" s="36"/>
      <c r="K1243" s="36"/>
      <c r="L1243" s="36"/>
      <c r="M1243" s="36"/>
      <c r="N1243" s="36"/>
      <c r="O1243" s="36"/>
      <c r="P1243" s="36"/>
      <c r="Q1243" s="36"/>
      <c r="R1243" s="36"/>
    </row>
    <row r="1244" spans="1:18" s="155" customFormat="1">
      <c r="A1244" s="150"/>
      <c r="B1244" s="157"/>
      <c r="D1244" s="151"/>
      <c r="E1244" s="595"/>
      <c r="F1244" s="596"/>
      <c r="G1244" s="36"/>
      <c r="H1244" s="36"/>
      <c r="I1244" s="36"/>
      <c r="J1244" s="36"/>
      <c r="K1244" s="36"/>
      <c r="L1244" s="36"/>
      <c r="M1244" s="36"/>
      <c r="N1244" s="36"/>
      <c r="O1244" s="36"/>
      <c r="P1244" s="36"/>
      <c r="Q1244" s="36"/>
      <c r="R1244" s="36"/>
    </row>
    <row r="1245" spans="1:18" s="155" customFormat="1">
      <c r="A1245" s="150"/>
      <c r="B1245" s="157"/>
      <c r="D1245" s="151"/>
      <c r="E1245" s="595"/>
      <c r="F1245" s="596"/>
      <c r="G1245" s="36"/>
      <c r="H1245" s="36"/>
      <c r="I1245" s="36"/>
      <c r="J1245" s="36"/>
      <c r="K1245" s="36"/>
      <c r="L1245" s="36"/>
      <c r="M1245" s="36"/>
      <c r="N1245" s="36"/>
      <c r="O1245" s="36"/>
      <c r="P1245" s="36"/>
      <c r="Q1245" s="36"/>
      <c r="R1245" s="36"/>
    </row>
    <row r="1246" spans="1:18" s="155" customFormat="1">
      <c r="A1246" s="150"/>
      <c r="B1246" s="157"/>
      <c r="D1246" s="151"/>
      <c r="E1246" s="595"/>
      <c r="F1246" s="596"/>
      <c r="G1246" s="36"/>
      <c r="H1246" s="36"/>
      <c r="I1246" s="36"/>
      <c r="J1246" s="36"/>
      <c r="K1246" s="36"/>
      <c r="L1246" s="36"/>
      <c r="M1246" s="36"/>
      <c r="N1246" s="36"/>
      <c r="O1246" s="36"/>
      <c r="P1246" s="36"/>
      <c r="Q1246" s="36"/>
      <c r="R1246" s="36"/>
    </row>
    <row r="1247" spans="1:18" s="155" customFormat="1">
      <c r="A1247" s="150"/>
      <c r="B1247" s="157"/>
      <c r="D1247" s="151"/>
      <c r="E1247" s="595"/>
      <c r="F1247" s="596"/>
      <c r="G1247" s="36"/>
      <c r="H1247" s="36"/>
      <c r="I1247" s="36"/>
      <c r="J1247" s="36"/>
      <c r="K1247" s="36"/>
      <c r="L1247" s="36"/>
      <c r="M1247" s="36"/>
      <c r="N1247" s="36"/>
      <c r="O1247" s="36"/>
      <c r="P1247" s="36"/>
      <c r="Q1247" s="36"/>
      <c r="R1247" s="36"/>
    </row>
    <row r="1248" spans="1:18" s="155" customFormat="1">
      <c r="A1248" s="150"/>
      <c r="B1248" s="157"/>
      <c r="D1248" s="151"/>
      <c r="E1248" s="595"/>
      <c r="F1248" s="596"/>
      <c r="G1248" s="36"/>
      <c r="H1248" s="36"/>
      <c r="I1248" s="36"/>
      <c r="J1248" s="36"/>
      <c r="K1248" s="36"/>
      <c r="L1248" s="36"/>
      <c r="M1248" s="36"/>
      <c r="N1248" s="36"/>
      <c r="O1248" s="36"/>
      <c r="P1248" s="36"/>
      <c r="Q1248" s="36"/>
      <c r="R1248" s="36"/>
    </row>
    <row r="1249" spans="1:18" s="155" customFormat="1">
      <c r="A1249" s="150"/>
      <c r="B1249" s="157"/>
      <c r="D1249" s="151"/>
      <c r="E1249" s="595"/>
      <c r="F1249" s="596"/>
      <c r="G1249" s="36"/>
      <c r="H1249" s="36"/>
      <c r="I1249" s="36"/>
      <c r="J1249" s="36"/>
      <c r="K1249" s="36"/>
      <c r="L1249" s="36"/>
      <c r="M1249" s="36"/>
      <c r="N1249" s="36"/>
      <c r="O1249" s="36"/>
      <c r="P1249" s="36"/>
      <c r="Q1249" s="36"/>
      <c r="R1249" s="36"/>
    </row>
    <row r="1250" spans="1:18" s="155" customFormat="1">
      <c r="A1250" s="150"/>
      <c r="B1250" s="157"/>
      <c r="D1250" s="151"/>
      <c r="E1250" s="595"/>
      <c r="F1250" s="596"/>
      <c r="G1250" s="36"/>
      <c r="H1250" s="36"/>
      <c r="I1250" s="36"/>
      <c r="J1250" s="36"/>
      <c r="K1250" s="36"/>
      <c r="L1250" s="36"/>
      <c r="M1250" s="36"/>
      <c r="N1250" s="36"/>
      <c r="O1250" s="36"/>
      <c r="P1250" s="36"/>
      <c r="Q1250" s="36"/>
      <c r="R1250" s="36"/>
    </row>
    <row r="1251" spans="1:18" s="155" customFormat="1">
      <c r="A1251" s="150"/>
      <c r="B1251" s="157"/>
      <c r="D1251" s="151"/>
      <c r="E1251" s="595"/>
      <c r="F1251" s="596"/>
      <c r="G1251" s="36"/>
      <c r="H1251" s="36"/>
      <c r="I1251" s="36"/>
      <c r="J1251" s="36"/>
      <c r="K1251" s="36"/>
      <c r="L1251" s="36"/>
      <c r="M1251" s="36"/>
      <c r="N1251" s="36"/>
      <c r="O1251" s="36"/>
      <c r="P1251" s="36"/>
      <c r="Q1251" s="36"/>
      <c r="R1251" s="36"/>
    </row>
    <row r="1252" spans="1:18" s="155" customFormat="1">
      <c r="A1252" s="150"/>
      <c r="B1252" s="157"/>
      <c r="D1252" s="151"/>
      <c r="E1252" s="595"/>
      <c r="F1252" s="596"/>
      <c r="G1252" s="36"/>
      <c r="H1252" s="36"/>
      <c r="I1252" s="36"/>
      <c r="J1252" s="36"/>
      <c r="K1252" s="36"/>
      <c r="L1252" s="36"/>
      <c r="M1252" s="36"/>
      <c r="N1252" s="36"/>
      <c r="O1252" s="36"/>
      <c r="P1252" s="36"/>
      <c r="Q1252" s="36"/>
      <c r="R1252" s="36"/>
    </row>
    <row r="1253" spans="1:18" s="155" customFormat="1">
      <c r="A1253" s="150"/>
      <c r="B1253" s="157"/>
      <c r="D1253" s="151"/>
      <c r="E1253" s="595"/>
      <c r="F1253" s="596"/>
      <c r="G1253" s="36"/>
      <c r="H1253" s="36"/>
      <c r="I1253" s="36"/>
      <c r="J1253" s="36"/>
      <c r="K1253" s="36"/>
      <c r="L1253" s="36"/>
      <c r="M1253" s="36"/>
      <c r="N1253" s="36"/>
      <c r="O1253" s="36"/>
      <c r="P1253" s="36"/>
      <c r="Q1253" s="36"/>
      <c r="R1253" s="36"/>
    </row>
    <row r="1254" spans="1:18" s="155" customFormat="1">
      <c r="A1254" s="150"/>
      <c r="B1254" s="157"/>
      <c r="D1254" s="151"/>
      <c r="E1254" s="595"/>
      <c r="F1254" s="596"/>
      <c r="G1254" s="36"/>
      <c r="H1254" s="36"/>
      <c r="I1254" s="36"/>
      <c r="J1254" s="36"/>
      <c r="K1254" s="36"/>
      <c r="L1254" s="36"/>
      <c r="M1254" s="36"/>
      <c r="N1254" s="36"/>
      <c r="O1254" s="36"/>
      <c r="P1254" s="36"/>
      <c r="Q1254" s="36"/>
      <c r="R1254" s="36"/>
    </row>
    <row r="1255" spans="1:18" s="155" customFormat="1">
      <c r="A1255" s="150"/>
      <c r="B1255" s="157"/>
      <c r="D1255" s="151"/>
      <c r="E1255" s="595"/>
      <c r="F1255" s="596"/>
      <c r="G1255" s="36"/>
      <c r="H1255" s="36"/>
      <c r="I1255" s="36"/>
      <c r="J1255" s="36"/>
      <c r="K1255" s="36"/>
      <c r="L1255" s="36"/>
      <c r="M1255" s="36"/>
      <c r="N1255" s="36"/>
      <c r="O1255" s="36"/>
      <c r="P1255" s="36"/>
      <c r="Q1255" s="36"/>
      <c r="R1255" s="36"/>
    </row>
    <row r="1256" spans="1:18" s="155" customFormat="1">
      <c r="A1256" s="150"/>
      <c r="B1256" s="157"/>
      <c r="D1256" s="151"/>
      <c r="E1256" s="595"/>
      <c r="F1256" s="596"/>
      <c r="G1256" s="36"/>
      <c r="H1256" s="36"/>
      <c r="I1256" s="36"/>
      <c r="J1256" s="36"/>
      <c r="K1256" s="36"/>
      <c r="L1256" s="36"/>
      <c r="M1256" s="36"/>
      <c r="N1256" s="36"/>
      <c r="O1256" s="36"/>
      <c r="P1256" s="36"/>
      <c r="Q1256" s="36"/>
      <c r="R1256" s="36"/>
    </row>
    <row r="1257" spans="1:18" s="155" customFormat="1">
      <c r="A1257" s="150"/>
      <c r="B1257" s="157"/>
      <c r="D1257" s="151"/>
      <c r="E1257" s="595"/>
      <c r="F1257" s="596"/>
      <c r="G1257" s="36"/>
      <c r="H1257" s="36"/>
      <c r="I1257" s="36"/>
      <c r="J1257" s="36"/>
      <c r="K1257" s="36"/>
      <c r="L1257" s="36"/>
      <c r="M1257" s="36"/>
      <c r="N1257" s="36"/>
      <c r="O1257" s="36"/>
      <c r="P1257" s="36"/>
      <c r="Q1257" s="36"/>
      <c r="R1257" s="36"/>
    </row>
    <row r="1258" spans="1:18" s="155" customFormat="1">
      <c r="A1258" s="150"/>
      <c r="B1258" s="157"/>
      <c r="D1258" s="151"/>
      <c r="E1258" s="595"/>
      <c r="F1258" s="596"/>
      <c r="G1258" s="36"/>
      <c r="H1258" s="36"/>
      <c r="I1258" s="36"/>
      <c r="J1258" s="36"/>
      <c r="K1258" s="36"/>
      <c r="L1258" s="36"/>
      <c r="M1258" s="36"/>
      <c r="N1258" s="36"/>
      <c r="O1258" s="36"/>
      <c r="P1258" s="36"/>
      <c r="Q1258" s="36"/>
      <c r="R1258" s="36"/>
    </row>
    <row r="1259" spans="1:18" s="155" customFormat="1">
      <c r="A1259" s="150"/>
      <c r="B1259" s="157"/>
      <c r="D1259" s="151"/>
      <c r="E1259" s="595"/>
      <c r="F1259" s="596"/>
      <c r="G1259" s="36"/>
      <c r="H1259" s="36"/>
      <c r="I1259" s="36"/>
      <c r="J1259" s="36"/>
      <c r="K1259" s="36"/>
      <c r="L1259" s="36"/>
      <c r="M1259" s="36"/>
      <c r="N1259" s="36"/>
      <c r="O1259" s="36"/>
      <c r="P1259" s="36"/>
      <c r="Q1259" s="36"/>
      <c r="R1259" s="36"/>
    </row>
    <row r="1260" spans="1:18" s="155" customFormat="1">
      <c r="A1260" s="150"/>
      <c r="B1260" s="157"/>
      <c r="D1260" s="151"/>
      <c r="E1260" s="595"/>
      <c r="F1260" s="596"/>
      <c r="G1260" s="36"/>
      <c r="H1260" s="36"/>
      <c r="I1260" s="36"/>
      <c r="J1260" s="36"/>
      <c r="K1260" s="36"/>
      <c r="L1260" s="36"/>
      <c r="M1260" s="36"/>
      <c r="N1260" s="36"/>
      <c r="O1260" s="36"/>
      <c r="P1260" s="36"/>
      <c r="Q1260" s="36"/>
      <c r="R1260" s="36"/>
    </row>
    <row r="1261" spans="1:18" s="155" customFormat="1">
      <c r="A1261" s="150"/>
      <c r="B1261" s="157"/>
      <c r="D1261" s="151"/>
      <c r="E1261" s="595"/>
      <c r="F1261" s="596"/>
      <c r="G1261" s="36"/>
      <c r="H1261" s="36"/>
      <c r="I1261" s="36"/>
      <c r="J1261" s="36"/>
      <c r="K1261" s="36"/>
      <c r="L1261" s="36"/>
      <c r="M1261" s="36"/>
      <c r="N1261" s="36"/>
      <c r="O1261" s="36"/>
      <c r="P1261" s="36"/>
      <c r="Q1261" s="36"/>
      <c r="R1261" s="36"/>
    </row>
    <row r="1262" spans="1:18" s="155" customFormat="1">
      <c r="A1262" s="150"/>
      <c r="B1262" s="157"/>
      <c r="D1262" s="151"/>
      <c r="E1262" s="595"/>
      <c r="F1262" s="596"/>
      <c r="G1262" s="36"/>
      <c r="H1262" s="36"/>
      <c r="I1262" s="36"/>
      <c r="J1262" s="36"/>
      <c r="K1262" s="36"/>
      <c r="L1262" s="36"/>
      <c r="M1262" s="36"/>
      <c r="N1262" s="36"/>
      <c r="O1262" s="36"/>
      <c r="P1262" s="36"/>
      <c r="Q1262" s="36"/>
      <c r="R1262" s="36"/>
    </row>
    <row r="1263" spans="1:18" s="155" customFormat="1">
      <c r="A1263" s="150"/>
      <c r="B1263" s="157"/>
      <c r="D1263" s="151"/>
      <c r="E1263" s="595"/>
      <c r="F1263" s="596"/>
      <c r="G1263" s="36"/>
      <c r="H1263" s="36"/>
      <c r="I1263" s="36"/>
      <c r="J1263" s="36"/>
      <c r="K1263" s="36"/>
      <c r="L1263" s="36"/>
      <c r="M1263" s="36"/>
      <c r="N1263" s="36"/>
      <c r="O1263" s="36"/>
      <c r="P1263" s="36"/>
      <c r="Q1263" s="36"/>
      <c r="R1263" s="36"/>
    </row>
    <row r="1264" spans="1:18" s="155" customFormat="1">
      <c r="A1264" s="150"/>
      <c r="B1264" s="157"/>
      <c r="D1264" s="151"/>
      <c r="E1264" s="595"/>
      <c r="F1264" s="596"/>
      <c r="G1264" s="36"/>
      <c r="H1264" s="36"/>
      <c r="I1264" s="36"/>
      <c r="J1264" s="36"/>
      <c r="K1264" s="36"/>
      <c r="L1264" s="36"/>
      <c r="M1264" s="36"/>
      <c r="N1264" s="36"/>
      <c r="O1264" s="36"/>
      <c r="P1264" s="36"/>
      <c r="Q1264" s="36"/>
      <c r="R1264" s="36"/>
    </row>
    <row r="1265" spans="1:18" s="155" customFormat="1">
      <c r="A1265" s="150"/>
      <c r="B1265" s="157"/>
      <c r="D1265" s="151"/>
      <c r="E1265" s="595"/>
      <c r="F1265" s="596"/>
      <c r="G1265" s="36"/>
      <c r="H1265" s="36"/>
      <c r="I1265" s="36"/>
      <c r="J1265" s="36"/>
      <c r="K1265" s="36"/>
      <c r="L1265" s="36"/>
      <c r="M1265" s="36"/>
      <c r="N1265" s="36"/>
      <c r="O1265" s="36"/>
      <c r="P1265" s="36"/>
      <c r="Q1265" s="36"/>
      <c r="R1265" s="36"/>
    </row>
    <row r="1266" spans="1:18" s="155" customFormat="1">
      <c r="A1266" s="150"/>
      <c r="B1266" s="157"/>
      <c r="D1266" s="151"/>
      <c r="E1266" s="595"/>
      <c r="F1266" s="596"/>
      <c r="G1266" s="36"/>
      <c r="H1266" s="36"/>
      <c r="I1266" s="36"/>
      <c r="J1266" s="36"/>
      <c r="K1266" s="36"/>
      <c r="L1266" s="36"/>
      <c r="M1266" s="36"/>
      <c r="N1266" s="36"/>
      <c r="O1266" s="36"/>
      <c r="P1266" s="36"/>
      <c r="Q1266" s="36"/>
      <c r="R1266" s="36"/>
    </row>
    <row r="1267" spans="1:18" s="155" customFormat="1">
      <c r="A1267" s="150"/>
      <c r="B1267" s="157"/>
      <c r="D1267" s="151"/>
      <c r="E1267" s="595"/>
      <c r="F1267" s="596"/>
      <c r="G1267" s="36"/>
      <c r="H1267" s="36"/>
      <c r="I1267" s="36"/>
      <c r="J1267" s="36"/>
      <c r="K1267" s="36"/>
      <c r="L1267" s="36"/>
      <c r="M1267" s="36"/>
      <c r="N1267" s="36"/>
      <c r="O1267" s="36"/>
      <c r="P1267" s="36"/>
      <c r="Q1267" s="36"/>
      <c r="R1267" s="36"/>
    </row>
    <row r="1268" spans="1:18" s="155" customFormat="1">
      <c r="A1268" s="150"/>
      <c r="B1268" s="157"/>
      <c r="D1268" s="151"/>
      <c r="E1268" s="595"/>
      <c r="F1268" s="596"/>
      <c r="G1268" s="36"/>
      <c r="H1268" s="36"/>
      <c r="I1268" s="36"/>
      <c r="J1268" s="36"/>
      <c r="K1268" s="36"/>
      <c r="L1268" s="36"/>
      <c r="M1268" s="36"/>
      <c r="N1268" s="36"/>
      <c r="O1268" s="36"/>
      <c r="P1268" s="36"/>
      <c r="Q1268" s="36"/>
      <c r="R1268" s="36"/>
    </row>
    <row r="1269" spans="1:18" s="155" customFormat="1">
      <c r="A1269" s="150"/>
      <c r="B1269" s="157"/>
      <c r="D1269" s="151"/>
      <c r="E1269" s="595"/>
      <c r="F1269" s="596"/>
      <c r="G1269" s="36"/>
      <c r="H1269" s="36"/>
      <c r="I1269" s="36"/>
      <c r="J1269" s="36"/>
      <c r="K1269" s="36"/>
      <c r="L1269" s="36"/>
      <c r="M1269" s="36"/>
      <c r="N1269" s="36"/>
      <c r="O1269" s="36"/>
      <c r="P1269" s="36"/>
      <c r="Q1269" s="36"/>
      <c r="R1269" s="36"/>
    </row>
    <row r="1270" spans="1:18" s="155" customFormat="1">
      <c r="A1270" s="150"/>
      <c r="B1270" s="157"/>
      <c r="D1270" s="151"/>
      <c r="E1270" s="595"/>
      <c r="F1270" s="596"/>
      <c r="G1270" s="36"/>
      <c r="H1270" s="36"/>
      <c r="I1270" s="36"/>
      <c r="J1270" s="36"/>
      <c r="K1270" s="36"/>
      <c r="L1270" s="36"/>
      <c r="M1270" s="36"/>
      <c r="N1270" s="36"/>
      <c r="O1270" s="36"/>
      <c r="P1270" s="36"/>
      <c r="Q1270" s="36"/>
      <c r="R1270" s="36"/>
    </row>
    <row r="1271" spans="1:18" s="155" customFormat="1">
      <c r="A1271" s="150"/>
      <c r="B1271" s="157"/>
      <c r="D1271" s="151"/>
      <c r="E1271" s="595"/>
      <c r="F1271" s="596"/>
      <c r="G1271" s="36"/>
      <c r="H1271" s="36"/>
      <c r="I1271" s="36"/>
      <c r="J1271" s="36"/>
      <c r="K1271" s="36"/>
      <c r="L1271" s="36"/>
      <c r="M1271" s="36"/>
      <c r="N1271" s="36"/>
      <c r="O1271" s="36"/>
      <c r="P1271" s="36"/>
      <c r="Q1271" s="36"/>
      <c r="R1271" s="36"/>
    </row>
    <row r="1272" spans="1:18" s="155" customFormat="1">
      <c r="A1272" s="150"/>
      <c r="B1272" s="157"/>
      <c r="D1272" s="151"/>
      <c r="E1272" s="595"/>
      <c r="F1272" s="596"/>
      <c r="G1272" s="36"/>
      <c r="H1272" s="36"/>
      <c r="I1272" s="36"/>
      <c r="J1272" s="36"/>
      <c r="K1272" s="36"/>
      <c r="L1272" s="36"/>
      <c r="M1272" s="36"/>
      <c r="N1272" s="36"/>
      <c r="O1272" s="36"/>
      <c r="P1272" s="36"/>
      <c r="Q1272" s="36"/>
      <c r="R1272" s="36"/>
    </row>
    <row r="1273" spans="1:18" s="155" customFormat="1">
      <c r="A1273" s="150"/>
      <c r="B1273" s="157"/>
      <c r="D1273" s="151"/>
      <c r="E1273" s="595"/>
      <c r="F1273" s="596"/>
      <c r="G1273" s="36"/>
      <c r="H1273" s="36"/>
      <c r="I1273" s="36"/>
      <c r="J1273" s="36"/>
      <c r="K1273" s="36"/>
      <c r="L1273" s="36"/>
      <c r="M1273" s="36"/>
      <c r="N1273" s="36"/>
      <c r="O1273" s="36"/>
      <c r="P1273" s="36"/>
      <c r="Q1273" s="36"/>
      <c r="R1273" s="36"/>
    </row>
    <row r="1274" spans="1:18" s="155" customFormat="1">
      <c r="A1274" s="150"/>
      <c r="B1274" s="157"/>
      <c r="D1274" s="151"/>
      <c r="E1274" s="595"/>
      <c r="F1274" s="596"/>
      <c r="G1274" s="36"/>
      <c r="H1274" s="36"/>
      <c r="I1274" s="36"/>
      <c r="J1274" s="36"/>
      <c r="K1274" s="36"/>
      <c r="L1274" s="36"/>
      <c r="M1274" s="36"/>
      <c r="N1274" s="36"/>
      <c r="O1274" s="36"/>
      <c r="P1274" s="36"/>
      <c r="Q1274" s="36"/>
      <c r="R1274" s="36"/>
    </row>
    <row r="1275" spans="1:18" s="155" customFormat="1">
      <c r="A1275" s="150"/>
      <c r="B1275" s="157"/>
      <c r="D1275" s="151"/>
      <c r="E1275" s="595"/>
      <c r="F1275" s="596"/>
      <c r="G1275" s="36"/>
      <c r="H1275" s="36"/>
      <c r="I1275" s="36"/>
      <c r="J1275" s="36"/>
      <c r="K1275" s="36"/>
      <c r="L1275" s="36"/>
      <c r="M1275" s="36"/>
      <c r="N1275" s="36"/>
      <c r="O1275" s="36"/>
      <c r="P1275" s="36"/>
      <c r="Q1275" s="36"/>
      <c r="R1275" s="36"/>
    </row>
    <row r="1276" spans="1:18" s="155" customFormat="1">
      <c r="A1276" s="150"/>
      <c r="B1276" s="157"/>
      <c r="D1276" s="151"/>
      <c r="E1276" s="595"/>
      <c r="F1276" s="596"/>
      <c r="G1276" s="36"/>
      <c r="H1276" s="36"/>
      <c r="I1276" s="36"/>
      <c r="J1276" s="36"/>
      <c r="K1276" s="36"/>
      <c r="L1276" s="36"/>
      <c r="M1276" s="36"/>
      <c r="N1276" s="36"/>
      <c r="O1276" s="36"/>
      <c r="P1276" s="36"/>
      <c r="Q1276" s="36"/>
      <c r="R1276" s="36"/>
    </row>
    <row r="1277" spans="1:18" s="155" customFormat="1">
      <c r="A1277" s="150"/>
      <c r="B1277" s="157"/>
      <c r="D1277" s="151"/>
      <c r="E1277" s="595"/>
      <c r="F1277" s="596"/>
      <c r="G1277" s="36"/>
      <c r="H1277" s="36"/>
      <c r="I1277" s="36"/>
      <c r="J1277" s="36"/>
      <c r="K1277" s="36"/>
      <c r="L1277" s="36"/>
      <c r="M1277" s="36"/>
      <c r="N1277" s="36"/>
      <c r="O1277" s="36"/>
      <c r="P1277" s="36"/>
      <c r="Q1277" s="36"/>
      <c r="R1277" s="36"/>
    </row>
    <row r="1278" spans="1:18" s="155" customFormat="1">
      <c r="A1278" s="150"/>
      <c r="B1278" s="157"/>
      <c r="D1278" s="151"/>
      <c r="E1278" s="595"/>
      <c r="F1278" s="596"/>
      <c r="G1278" s="36"/>
      <c r="H1278" s="36"/>
      <c r="I1278" s="36"/>
      <c r="J1278" s="36"/>
      <c r="K1278" s="36"/>
      <c r="L1278" s="36"/>
      <c r="M1278" s="36"/>
      <c r="N1278" s="36"/>
      <c r="O1278" s="36"/>
      <c r="P1278" s="36"/>
      <c r="Q1278" s="36"/>
      <c r="R1278" s="36"/>
    </row>
    <row r="1279" spans="1:18" s="155" customFormat="1">
      <c r="A1279" s="150"/>
      <c r="B1279" s="157"/>
      <c r="D1279" s="151"/>
      <c r="E1279" s="595"/>
      <c r="F1279" s="596"/>
      <c r="G1279" s="36"/>
      <c r="H1279" s="36"/>
      <c r="I1279" s="36"/>
      <c r="J1279" s="36"/>
      <c r="K1279" s="36"/>
      <c r="L1279" s="36"/>
      <c r="M1279" s="36"/>
      <c r="N1279" s="36"/>
      <c r="O1279" s="36"/>
      <c r="P1279" s="36"/>
      <c r="Q1279" s="36"/>
      <c r="R1279" s="36"/>
    </row>
    <row r="1280" spans="1:18" s="155" customFormat="1">
      <c r="A1280" s="150"/>
      <c r="B1280" s="157"/>
      <c r="D1280" s="151"/>
      <c r="E1280" s="595"/>
      <c r="F1280" s="596"/>
      <c r="G1280" s="36"/>
      <c r="H1280" s="36"/>
      <c r="I1280" s="36"/>
      <c r="J1280" s="36"/>
      <c r="K1280" s="36"/>
      <c r="L1280" s="36"/>
      <c r="M1280" s="36"/>
      <c r="N1280" s="36"/>
      <c r="O1280" s="36"/>
      <c r="P1280" s="36"/>
      <c r="Q1280" s="36"/>
      <c r="R1280" s="36"/>
    </row>
    <row r="1281" spans="1:18" s="155" customFormat="1">
      <c r="A1281" s="150"/>
      <c r="B1281" s="157"/>
      <c r="D1281" s="151"/>
      <c r="E1281" s="595"/>
      <c r="F1281" s="596"/>
      <c r="G1281" s="36"/>
      <c r="H1281" s="36"/>
      <c r="I1281" s="36"/>
      <c r="J1281" s="36"/>
      <c r="K1281" s="36"/>
      <c r="L1281" s="36"/>
      <c r="M1281" s="36"/>
      <c r="N1281" s="36"/>
      <c r="O1281" s="36"/>
      <c r="P1281" s="36"/>
      <c r="Q1281" s="36"/>
      <c r="R1281" s="36"/>
    </row>
    <row r="1282" spans="1:18" s="155" customFormat="1">
      <c r="A1282" s="150"/>
      <c r="B1282" s="157"/>
      <c r="D1282" s="151"/>
      <c r="E1282" s="595"/>
      <c r="F1282" s="596"/>
      <c r="G1282" s="36"/>
      <c r="H1282" s="36"/>
      <c r="I1282" s="36"/>
      <c r="J1282" s="36"/>
      <c r="K1282" s="36"/>
      <c r="L1282" s="36"/>
      <c r="M1282" s="36"/>
      <c r="N1282" s="36"/>
      <c r="O1282" s="36"/>
      <c r="P1282" s="36"/>
      <c r="Q1282" s="36"/>
      <c r="R1282" s="36"/>
    </row>
    <row r="1283" spans="1:18" s="155" customFormat="1">
      <c r="A1283" s="150"/>
      <c r="B1283" s="157"/>
      <c r="D1283" s="151"/>
      <c r="E1283" s="595"/>
      <c r="F1283" s="596"/>
      <c r="G1283" s="36"/>
      <c r="H1283" s="36"/>
      <c r="I1283" s="36"/>
      <c r="J1283" s="36"/>
      <c r="K1283" s="36"/>
      <c r="L1283" s="36"/>
      <c r="M1283" s="36"/>
      <c r="N1283" s="36"/>
      <c r="O1283" s="36"/>
      <c r="P1283" s="36"/>
      <c r="Q1283" s="36"/>
      <c r="R1283" s="36"/>
    </row>
    <row r="1284" spans="1:18" s="155" customFormat="1">
      <c r="A1284" s="150"/>
      <c r="B1284" s="157"/>
      <c r="D1284" s="151"/>
      <c r="E1284" s="595"/>
      <c r="F1284" s="596"/>
      <c r="G1284" s="36"/>
      <c r="H1284" s="36"/>
      <c r="I1284" s="36"/>
      <c r="J1284" s="36"/>
      <c r="K1284" s="36"/>
      <c r="L1284" s="36"/>
      <c r="M1284" s="36"/>
      <c r="N1284" s="36"/>
      <c r="O1284" s="36"/>
      <c r="P1284" s="36"/>
      <c r="Q1284" s="36"/>
      <c r="R1284" s="36"/>
    </row>
    <row r="1285" spans="1:18" s="155" customFormat="1">
      <c r="A1285" s="150"/>
      <c r="B1285" s="157"/>
      <c r="D1285" s="151"/>
      <c r="E1285" s="595"/>
      <c r="F1285" s="596"/>
      <c r="G1285" s="36"/>
      <c r="H1285" s="36"/>
      <c r="I1285" s="36"/>
      <c r="J1285" s="36"/>
      <c r="K1285" s="36"/>
      <c r="L1285" s="36"/>
      <c r="M1285" s="36"/>
      <c r="N1285" s="36"/>
      <c r="O1285" s="36"/>
      <c r="P1285" s="36"/>
      <c r="Q1285" s="36"/>
      <c r="R1285" s="36"/>
    </row>
    <row r="1286" spans="1:18" s="155" customFormat="1">
      <c r="A1286" s="150"/>
      <c r="B1286" s="157"/>
      <c r="D1286" s="151"/>
      <c r="E1286" s="595"/>
      <c r="F1286" s="596"/>
      <c r="G1286" s="36"/>
      <c r="H1286" s="36"/>
      <c r="I1286" s="36"/>
      <c r="J1286" s="36"/>
      <c r="K1286" s="36"/>
      <c r="L1286" s="36"/>
      <c r="M1286" s="36"/>
      <c r="N1286" s="36"/>
      <c r="O1286" s="36"/>
      <c r="P1286" s="36"/>
      <c r="Q1286" s="36"/>
      <c r="R1286" s="36"/>
    </row>
    <row r="1287" spans="1:18" s="155" customFormat="1">
      <c r="A1287" s="150"/>
      <c r="B1287" s="157"/>
      <c r="D1287" s="151"/>
      <c r="E1287" s="595"/>
      <c r="F1287" s="596"/>
      <c r="G1287" s="36"/>
      <c r="H1287" s="36"/>
      <c r="I1287" s="36"/>
      <c r="J1287" s="36"/>
      <c r="K1287" s="36"/>
      <c r="L1287" s="36"/>
      <c r="M1287" s="36"/>
      <c r="N1287" s="36"/>
      <c r="O1287" s="36"/>
      <c r="P1287" s="36"/>
      <c r="Q1287" s="36"/>
      <c r="R1287" s="36"/>
    </row>
    <row r="1288" spans="1:18" s="155" customFormat="1">
      <c r="A1288" s="150"/>
      <c r="B1288" s="157"/>
      <c r="D1288" s="151"/>
      <c r="E1288" s="595"/>
      <c r="F1288" s="596"/>
      <c r="G1288" s="36"/>
      <c r="H1288" s="36"/>
      <c r="I1288" s="36"/>
      <c r="J1288" s="36"/>
      <c r="K1288" s="36"/>
      <c r="L1288" s="36"/>
      <c r="M1288" s="36"/>
      <c r="N1288" s="36"/>
      <c r="O1288" s="36"/>
      <c r="P1288" s="36"/>
      <c r="Q1288" s="36"/>
      <c r="R1288" s="36"/>
    </row>
    <row r="1289" spans="1:18" s="155" customFormat="1">
      <c r="A1289" s="150"/>
      <c r="B1289" s="157"/>
      <c r="D1289" s="151"/>
      <c r="E1289" s="595"/>
      <c r="F1289" s="596"/>
      <c r="G1289" s="36"/>
      <c r="H1289" s="36"/>
      <c r="I1289" s="36"/>
      <c r="J1289" s="36"/>
      <c r="K1289" s="36"/>
      <c r="L1289" s="36"/>
      <c r="M1289" s="36"/>
      <c r="N1289" s="36"/>
      <c r="O1289" s="36"/>
      <c r="P1289" s="36"/>
      <c r="Q1289" s="36"/>
      <c r="R1289" s="36"/>
    </row>
    <row r="1290" spans="1:18" s="155" customFormat="1">
      <c r="A1290" s="150"/>
      <c r="B1290" s="157"/>
      <c r="D1290" s="151"/>
      <c r="E1290" s="595"/>
      <c r="F1290" s="596"/>
      <c r="G1290" s="36"/>
      <c r="H1290" s="36"/>
      <c r="I1290" s="36"/>
      <c r="J1290" s="36"/>
      <c r="K1290" s="36"/>
      <c r="L1290" s="36"/>
      <c r="M1290" s="36"/>
      <c r="N1290" s="36"/>
      <c r="O1290" s="36"/>
      <c r="P1290" s="36"/>
      <c r="Q1290" s="36"/>
      <c r="R1290" s="36"/>
    </row>
    <row r="1291" spans="1:18" s="155" customFormat="1">
      <c r="A1291" s="150"/>
      <c r="B1291" s="157"/>
      <c r="D1291" s="151"/>
      <c r="E1291" s="595"/>
      <c r="F1291" s="596"/>
      <c r="G1291" s="36"/>
      <c r="H1291" s="36"/>
      <c r="I1291" s="36"/>
      <c r="J1291" s="36"/>
      <c r="K1291" s="36"/>
      <c r="L1291" s="36"/>
      <c r="M1291" s="36"/>
      <c r="N1291" s="36"/>
      <c r="O1291" s="36"/>
      <c r="P1291" s="36"/>
      <c r="Q1291" s="36"/>
      <c r="R1291" s="36"/>
    </row>
    <row r="1292" spans="1:18" s="155" customFormat="1">
      <c r="A1292" s="150"/>
      <c r="B1292" s="157"/>
      <c r="D1292" s="151"/>
      <c r="E1292" s="595"/>
      <c r="F1292" s="596"/>
      <c r="G1292" s="36"/>
      <c r="H1292" s="36"/>
      <c r="I1292" s="36"/>
      <c r="J1292" s="36"/>
      <c r="K1292" s="36"/>
      <c r="L1292" s="36"/>
      <c r="M1292" s="36"/>
      <c r="N1292" s="36"/>
      <c r="O1292" s="36"/>
      <c r="P1292" s="36"/>
      <c r="Q1292" s="36"/>
      <c r="R1292" s="36"/>
    </row>
    <row r="1293" spans="1:18" s="155" customFormat="1">
      <c r="A1293" s="150"/>
      <c r="B1293" s="157"/>
      <c r="D1293" s="151"/>
      <c r="E1293" s="595"/>
      <c r="F1293" s="596"/>
      <c r="G1293" s="36"/>
      <c r="H1293" s="36"/>
      <c r="I1293" s="36"/>
      <c r="J1293" s="36"/>
      <c r="K1293" s="36"/>
      <c r="L1293" s="36"/>
      <c r="M1293" s="36"/>
      <c r="N1293" s="36"/>
      <c r="O1293" s="36"/>
      <c r="P1293" s="36"/>
      <c r="Q1293" s="36"/>
      <c r="R1293" s="36"/>
    </row>
    <row r="1294" spans="1:18" s="155" customFormat="1">
      <c r="A1294" s="150"/>
      <c r="B1294" s="157"/>
      <c r="D1294" s="151"/>
      <c r="E1294" s="595"/>
      <c r="F1294" s="596"/>
      <c r="G1294" s="36"/>
      <c r="H1294" s="36"/>
      <c r="I1294" s="36"/>
      <c r="J1294" s="36"/>
      <c r="K1294" s="36"/>
      <c r="L1294" s="36"/>
      <c r="M1294" s="36"/>
      <c r="N1294" s="36"/>
      <c r="O1294" s="36"/>
      <c r="P1294" s="36"/>
      <c r="Q1294" s="36"/>
      <c r="R1294" s="36"/>
    </row>
    <row r="1295" spans="1:18" s="155" customFormat="1">
      <c r="A1295" s="150"/>
      <c r="B1295" s="157"/>
      <c r="D1295" s="151"/>
      <c r="E1295" s="595"/>
      <c r="F1295" s="596"/>
      <c r="G1295" s="36"/>
      <c r="H1295" s="36"/>
      <c r="I1295" s="36"/>
      <c r="J1295" s="36"/>
      <c r="K1295" s="36"/>
      <c r="L1295" s="36"/>
      <c r="M1295" s="36"/>
      <c r="N1295" s="36"/>
      <c r="O1295" s="36"/>
      <c r="P1295" s="36"/>
      <c r="Q1295" s="36"/>
      <c r="R1295" s="36"/>
    </row>
    <row r="1296" spans="1:18" s="155" customFormat="1">
      <c r="A1296" s="150"/>
      <c r="B1296" s="157"/>
      <c r="D1296" s="151"/>
      <c r="E1296" s="595"/>
      <c r="F1296" s="596"/>
      <c r="G1296" s="36"/>
      <c r="H1296" s="36"/>
      <c r="I1296" s="36"/>
      <c r="J1296" s="36"/>
      <c r="K1296" s="36"/>
      <c r="L1296" s="36"/>
      <c r="M1296" s="36"/>
      <c r="N1296" s="36"/>
      <c r="O1296" s="36"/>
      <c r="P1296" s="36"/>
      <c r="Q1296" s="36"/>
      <c r="R1296" s="36"/>
    </row>
    <row r="1297" spans="1:18" s="155" customFormat="1">
      <c r="A1297" s="150"/>
      <c r="B1297" s="157"/>
      <c r="D1297" s="151"/>
      <c r="E1297" s="595"/>
      <c r="F1297" s="596"/>
      <c r="G1297" s="36"/>
      <c r="H1297" s="36"/>
      <c r="I1297" s="36"/>
      <c r="J1297" s="36"/>
      <c r="K1297" s="36"/>
      <c r="L1297" s="36"/>
      <c r="M1297" s="36"/>
      <c r="N1297" s="36"/>
      <c r="O1297" s="36"/>
      <c r="P1297" s="36"/>
      <c r="Q1297" s="36"/>
      <c r="R1297" s="36"/>
    </row>
    <row r="1298" spans="1:18" s="155" customFormat="1">
      <c r="A1298" s="150"/>
      <c r="B1298" s="157"/>
      <c r="D1298" s="151"/>
      <c r="E1298" s="595"/>
      <c r="F1298" s="596"/>
      <c r="G1298" s="36"/>
      <c r="H1298" s="36"/>
      <c r="I1298" s="36"/>
      <c r="J1298" s="36"/>
      <c r="K1298" s="36"/>
      <c r="L1298" s="36"/>
      <c r="M1298" s="36"/>
      <c r="N1298" s="36"/>
      <c r="O1298" s="36"/>
      <c r="P1298" s="36"/>
      <c r="Q1298" s="36"/>
      <c r="R1298" s="36"/>
    </row>
    <row r="1299" spans="1:18" s="155" customFormat="1">
      <c r="A1299" s="150"/>
      <c r="B1299" s="157"/>
      <c r="D1299" s="151"/>
      <c r="E1299" s="595"/>
      <c r="F1299" s="596"/>
      <c r="G1299" s="36"/>
      <c r="H1299" s="36"/>
      <c r="I1299" s="36"/>
      <c r="J1299" s="36"/>
      <c r="K1299" s="36"/>
      <c r="L1299" s="36"/>
      <c r="M1299" s="36"/>
      <c r="N1299" s="36"/>
      <c r="O1299" s="36"/>
      <c r="P1299" s="36"/>
      <c r="Q1299" s="36"/>
      <c r="R1299" s="36"/>
    </row>
    <row r="1300" spans="1:18" s="155" customFormat="1">
      <c r="A1300" s="150"/>
      <c r="B1300" s="157"/>
      <c r="D1300" s="151"/>
      <c r="E1300" s="595"/>
      <c r="F1300" s="596"/>
      <c r="G1300" s="36"/>
      <c r="H1300" s="36"/>
      <c r="I1300" s="36"/>
      <c r="J1300" s="36"/>
      <c r="K1300" s="36"/>
      <c r="L1300" s="36"/>
      <c r="M1300" s="36"/>
      <c r="N1300" s="36"/>
      <c r="O1300" s="36"/>
      <c r="P1300" s="36"/>
      <c r="Q1300" s="36"/>
      <c r="R1300" s="36"/>
    </row>
    <row r="1301" spans="1:18" s="155" customFormat="1">
      <c r="A1301" s="150"/>
      <c r="B1301" s="157"/>
      <c r="D1301" s="151"/>
      <c r="E1301" s="595"/>
      <c r="F1301" s="596"/>
      <c r="G1301" s="36"/>
      <c r="H1301" s="36"/>
      <c r="I1301" s="36"/>
      <c r="J1301" s="36"/>
      <c r="K1301" s="36"/>
      <c r="L1301" s="36"/>
      <c r="M1301" s="36"/>
      <c r="N1301" s="36"/>
      <c r="O1301" s="36"/>
      <c r="P1301" s="36"/>
      <c r="Q1301" s="36"/>
      <c r="R1301" s="36"/>
    </row>
    <row r="1302" spans="1:18" s="155" customFormat="1">
      <c r="A1302" s="150"/>
      <c r="B1302" s="157"/>
      <c r="D1302" s="151"/>
      <c r="E1302" s="595"/>
      <c r="F1302" s="596"/>
      <c r="G1302" s="36"/>
      <c r="H1302" s="36"/>
      <c r="I1302" s="36"/>
      <c r="J1302" s="36"/>
      <c r="K1302" s="36"/>
      <c r="L1302" s="36"/>
      <c r="M1302" s="36"/>
      <c r="N1302" s="36"/>
      <c r="O1302" s="36"/>
      <c r="P1302" s="36"/>
      <c r="Q1302" s="36"/>
      <c r="R1302" s="36"/>
    </row>
    <row r="1303" spans="1:18" s="155" customFormat="1">
      <c r="A1303" s="150"/>
      <c r="B1303" s="157"/>
      <c r="D1303" s="151"/>
      <c r="E1303" s="595"/>
      <c r="F1303" s="596"/>
      <c r="G1303" s="36"/>
      <c r="H1303" s="36"/>
      <c r="I1303" s="36"/>
      <c r="J1303" s="36"/>
      <c r="K1303" s="36"/>
      <c r="L1303" s="36"/>
      <c r="M1303" s="36"/>
      <c r="N1303" s="36"/>
      <c r="O1303" s="36"/>
      <c r="P1303" s="36"/>
      <c r="Q1303" s="36"/>
      <c r="R1303" s="36"/>
    </row>
    <row r="1304" spans="1:18" s="155" customFormat="1">
      <c r="A1304" s="150"/>
      <c r="B1304" s="157"/>
      <c r="D1304" s="151"/>
      <c r="E1304" s="595"/>
      <c r="F1304" s="596"/>
      <c r="G1304" s="36"/>
      <c r="H1304" s="36"/>
      <c r="I1304" s="36"/>
      <c r="J1304" s="36"/>
      <c r="K1304" s="36"/>
      <c r="L1304" s="36"/>
      <c r="M1304" s="36"/>
      <c r="N1304" s="36"/>
      <c r="O1304" s="36"/>
      <c r="P1304" s="36"/>
      <c r="Q1304" s="36"/>
      <c r="R1304" s="36"/>
    </row>
    <row r="1305" spans="1:18" s="155" customFormat="1">
      <c r="A1305" s="150"/>
      <c r="B1305" s="157"/>
      <c r="D1305" s="151"/>
      <c r="E1305" s="595"/>
      <c r="F1305" s="596"/>
      <c r="G1305" s="36"/>
      <c r="H1305" s="36"/>
      <c r="I1305" s="36"/>
      <c r="J1305" s="36"/>
      <c r="K1305" s="36"/>
      <c r="L1305" s="36"/>
      <c r="M1305" s="36"/>
      <c r="N1305" s="36"/>
      <c r="O1305" s="36"/>
      <c r="P1305" s="36"/>
      <c r="Q1305" s="36"/>
      <c r="R1305" s="36"/>
    </row>
    <row r="1306" spans="1:18" s="155" customFormat="1">
      <c r="A1306" s="150"/>
      <c r="B1306" s="157"/>
      <c r="D1306" s="151"/>
      <c r="E1306" s="595"/>
      <c r="F1306" s="596"/>
      <c r="G1306" s="36"/>
      <c r="H1306" s="36"/>
      <c r="I1306" s="36"/>
      <c r="J1306" s="36"/>
      <c r="K1306" s="36"/>
      <c r="L1306" s="36"/>
      <c r="M1306" s="36"/>
      <c r="N1306" s="36"/>
      <c r="O1306" s="36"/>
      <c r="P1306" s="36"/>
      <c r="Q1306" s="36"/>
      <c r="R1306" s="36"/>
    </row>
    <row r="1307" spans="1:18" s="155" customFormat="1">
      <c r="A1307" s="150"/>
      <c r="B1307" s="157"/>
      <c r="D1307" s="151"/>
      <c r="E1307" s="595"/>
      <c r="F1307" s="596"/>
      <c r="G1307" s="36"/>
      <c r="H1307" s="36"/>
      <c r="I1307" s="36"/>
      <c r="J1307" s="36"/>
      <c r="K1307" s="36"/>
      <c r="L1307" s="36"/>
      <c r="M1307" s="36"/>
      <c r="N1307" s="36"/>
      <c r="O1307" s="36"/>
      <c r="P1307" s="36"/>
      <c r="Q1307" s="36"/>
      <c r="R1307" s="36"/>
    </row>
    <row r="1308" spans="1:18" s="155" customFormat="1">
      <c r="A1308" s="150"/>
      <c r="B1308" s="157"/>
      <c r="D1308" s="151"/>
      <c r="E1308" s="595"/>
      <c r="F1308" s="596"/>
      <c r="G1308" s="36"/>
      <c r="H1308" s="36"/>
      <c r="I1308" s="36"/>
      <c r="J1308" s="36"/>
      <c r="K1308" s="36"/>
      <c r="L1308" s="36"/>
      <c r="M1308" s="36"/>
      <c r="N1308" s="36"/>
      <c r="O1308" s="36"/>
      <c r="P1308" s="36"/>
      <c r="Q1308" s="36"/>
      <c r="R1308" s="36"/>
    </row>
    <row r="1309" spans="1:18" s="155" customFormat="1">
      <c r="A1309" s="150"/>
      <c r="B1309" s="157"/>
      <c r="D1309" s="151"/>
      <c r="E1309" s="595"/>
      <c r="F1309" s="596"/>
      <c r="G1309" s="36"/>
      <c r="H1309" s="36"/>
      <c r="I1309" s="36"/>
      <c r="J1309" s="36"/>
      <c r="K1309" s="36"/>
      <c r="L1309" s="36"/>
      <c r="M1309" s="36"/>
      <c r="N1309" s="36"/>
      <c r="O1309" s="36"/>
      <c r="P1309" s="36"/>
      <c r="Q1309" s="36"/>
      <c r="R1309" s="36"/>
    </row>
    <row r="1310" spans="1:18" s="155" customFormat="1">
      <c r="A1310" s="150"/>
      <c r="B1310" s="157"/>
      <c r="D1310" s="151"/>
      <c r="E1310" s="595"/>
      <c r="F1310" s="596"/>
      <c r="G1310" s="36"/>
      <c r="H1310" s="36"/>
      <c r="I1310" s="36"/>
      <c r="J1310" s="36"/>
      <c r="K1310" s="36"/>
      <c r="L1310" s="36"/>
      <c r="M1310" s="36"/>
      <c r="N1310" s="36"/>
      <c r="O1310" s="36"/>
      <c r="P1310" s="36"/>
      <c r="Q1310" s="36"/>
      <c r="R1310" s="36"/>
    </row>
    <row r="1311" spans="1:18" s="155" customFormat="1">
      <c r="A1311" s="150"/>
      <c r="B1311" s="157"/>
      <c r="D1311" s="151"/>
      <c r="E1311" s="595"/>
      <c r="F1311" s="596"/>
      <c r="G1311" s="36"/>
      <c r="H1311" s="36"/>
      <c r="I1311" s="36"/>
      <c r="J1311" s="36"/>
      <c r="K1311" s="36"/>
      <c r="L1311" s="36"/>
      <c r="M1311" s="36"/>
      <c r="N1311" s="36"/>
      <c r="O1311" s="36"/>
      <c r="P1311" s="36"/>
      <c r="Q1311" s="36"/>
      <c r="R1311" s="36"/>
    </row>
    <row r="1312" spans="1:18" s="155" customFormat="1">
      <c r="A1312" s="150"/>
      <c r="B1312" s="157"/>
      <c r="D1312" s="151"/>
      <c r="E1312" s="595"/>
      <c r="F1312" s="596"/>
      <c r="G1312" s="36"/>
      <c r="H1312" s="36"/>
      <c r="I1312" s="36"/>
      <c r="J1312" s="36"/>
      <c r="K1312" s="36"/>
      <c r="L1312" s="36"/>
      <c r="M1312" s="36"/>
      <c r="N1312" s="36"/>
      <c r="O1312" s="36"/>
      <c r="P1312" s="36"/>
      <c r="Q1312" s="36"/>
      <c r="R1312" s="36"/>
    </row>
    <row r="1313" spans="1:18" s="155" customFormat="1">
      <c r="A1313" s="150"/>
      <c r="B1313" s="157"/>
      <c r="D1313" s="151"/>
      <c r="E1313" s="595"/>
      <c r="F1313" s="596"/>
      <c r="G1313" s="36"/>
      <c r="H1313" s="36"/>
      <c r="I1313" s="36"/>
      <c r="J1313" s="36"/>
      <c r="K1313" s="36"/>
      <c r="L1313" s="36"/>
      <c r="M1313" s="36"/>
      <c r="N1313" s="36"/>
      <c r="O1313" s="36"/>
      <c r="P1313" s="36"/>
      <c r="Q1313" s="36"/>
      <c r="R1313" s="36"/>
    </row>
    <row r="1314" spans="1:18" s="155" customFormat="1">
      <c r="A1314" s="150"/>
      <c r="B1314" s="157"/>
      <c r="D1314" s="151"/>
      <c r="E1314" s="595"/>
      <c r="F1314" s="596"/>
      <c r="G1314" s="36"/>
      <c r="H1314" s="36"/>
      <c r="I1314" s="36"/>
      <c r="J1314" s="36"/>
      <c r="K1314" s="36"/>
      <c r="L1314" s="36"/>
      <c r="M1314" s="36"/>
      <c r="N1314" s="36"/>
      <c r="O1314" s="36"/>
      <c r="P1314" s="36"/>
      <c r="Q1314" s="36"/>
      <c r="R1314" s="36"/>
    </row>
    <row r="1315" spans="1:18" s="155" customFormat="1">
      <c r="A1315" s="150"/>
      <c r="B1315" s="157"/>
      <c r="D1315" s="151"/>
      <c r="E1315" s="595"/>
      <c r="F1315" s="596"/>
      <c r="G1315" s="36"/>
      <c r="H1315" s="36"/>
      <c r="I1315" s="36"/>
      <c r="J1315" s="36"/>
      <c r="K1315" s="36"/>
      <c r="L1315" s="36"/>
      <c r="M1315" s="36"/>
      <c r="N1315" s="36"/>
      <c r="O1315" s="36"/>
      <c r="P1315" s="36"/>
      <c r="Q1315" s="36"/>
      <c r="R1315" s="36"/>
    </row>
    <row r="1316" spans="1:18" s="155" customFormat="1">
      <c r="A1316" s="150"/>
      <c r="B1316" s="157"/>
      <c r="D1316" s="151"/>
      <c r="E1316" s="595"/>
      <c r="F1316" s="596"/>
      <c r="G1316" s="36"/>
      <c r="H1316" s="36"/>
      <c r="I1316" s="36"/>
      <c r="J1316" s="36"/>
      <c r="K1316" s="36"/>
      <c r="L1316" s="36"/>
      <c r="M1316" s="36"/>
      <c r="N1316" s="36"/>
      <c r="O1316" s="36"/>
      <c r="P1316" s="36"/>
      <c r="Q1316" s="36"/>
      <c r="R1316" s="36"/>
    </row>
    <row r="1317" spans="1:18" s="155" customFormat="1">
      <c r="A1317" s="150"/>
      <c r="B1317" s="157"/>
      <c r="D1317" s="151"/>
      <c r="E1317" s="595"/>
      <c r="F1317" s="596"/>
      <c r="G1317" s="36"/>
      <c r="H1317" s="36"/>
      <c r="I1317" s="36"/>
      <c r="J1317" s="36"/>
      <c r="K1317" s="36"/>
      <c r="L1317" s="36"/>
      <c r="M1317" s="36"/>
      <c r="N1317" s="36"/>
      <c r="O1317" s="36"/>
      <c r="P1317" s="36"/>
      <c r="Q1317" s="36"/>
      <c r="R1317" s="36"/>
    </row>
    <row r="1318" spans="1:18" s="155" customFormat="1">
      <c r="A1318" s="150"/>
      <c r="B1318" s="157"/>
      <c r="D1318" s="151"/>
      <c r="E1318" s="595"/>
      <c r="F1318" s="596"/>
      <c r="G1318" s="36"/>
      <c r="H1318" s="36"/>
      <c r="I1318" s="36"/>
      <c r="J1318" s="36"/>
      <c r="K1318" s="36"/>
      <c r="L1318" s="36"/>
      <c r="M1318" s="36"/>
      <c r="N1318" s="36"/>
      <c r="O1318" s="36"/>
      <c r="P1318" s="36"/>
      <c r="Q1318" s="36"/>
      <c r="R1318" s="36"/>
    </row>
    <row r="1319" spans="1:18" s="155" customFormat="1">
      <c r="A1319" s="150"/>
      <c r="B1319" s="157"/>
      <c r="D1319" s="151"/>
      <c r="E1319" s="595"/>
      <c r="F1319" s="596"/>
      <c r="G1319" s="36"/>
      <c r="H1319" s="36"/>
      <c r="I1319" s="36"/>
      <c r="J1319" s="36"/>
      <c r="K1319" s="36"/>
      <c r="L1319" s="36"/>
      <c r="M1319" s="36"/>
      <c r="N1319" s="36"/>
      <c r="O1319" s="36"/>
      <c r="P1319" s="36"/>
      <c r="Q1319" s="36"/>
      <c r="R1319" s="36"/>
    </row>
    <row r="1320" spans="1:18" s="155" customFormat="1">
      <c r="A1320" s="150"/>
      <c r="B1320" s="157"/>
      <c r="D1320" s="151"/>
      <c r="E1320" s="595"/>
      <c r="F1320" s="596"/>
      <c r="G1320" s="36"/>
      <c r="H1320" s="36"/>
      <c r="I1320" s="36"/>
      <c r="J1320" s="36"/>
      <c r="K1320" s="36"/>
      <c r="L1320" s="36"/>
      <c r="M1320" s="36"/>
      <c r="N1320" s="36"/>
      <c r="O1320" s="36"/>
      <c r="P1320" s="36"/>
      <c r="Q1320" s="36"/>
      <c r="R1320" s="36"/>
    </row>
    <row r="1321" spans="1:18" s="155" customFormat="1">
      <c r="A1321" s="150"/>
      <c r="B1321" s="157"/>
      <c r="D1321" s="151"/>
      <c r="E1321" s="595"/>
      <c r="F1321" s="596"/>
      <c r="G1321" s="36"/>
      <c r="H1321" s="36"/>
      <c r="I1321" s="36"/>
      <c r="J1321" s="36"/>
      <c r="K1321" s="36"/>
      <c r="L1321" s="36"/>
      <c r="M1321" s="36"/>
      <c r="N1321" s="36"/>
      <c r="O1321" s="36"/>
      <c r="P1321" s="36"/>
      <c r="Q1321" s="36"/>
      <c r="R1321" s="36"/>
    </row>
    <row r="1322" spans="1:18" s="155" customFormat="1">
      <c r="A1322" s="150"/>
      <c r="B1322" s="157"/>
      <c r="D1322" s="151"/>
      <c r="E1322" s="595"/>
      <c r="F1322" s="596"/>
      <c r="G1322" s="36"/>
      <c r="H1322" s="36"/>
      <c r="I1322" s="36"/>
      <c r="J1322" s="36"/>
      <c r="K1322" s="36"/>
      <c r="L1322" s="36"/>
      <c r="M1322" s="36"/>
      <c r="N1322" s="36"/>
      <c r="O1322" s="36"/>
      <c r="P1322" s="36"/>
      <c r="Q1322" s="36"/>
      <c r="R1322" s="36"/>
    </row>
    <row r="1323" spans="1:18" s="155" customFormat="1">
      <c r="A1323" s="150"/>
      <c r="B1323" s="157"/>
      <c r="D1323" s="151"/>
      <c r="E1323" s="595"/>
      <c r="F1323" s="596"/>
      <c r="G1323" s="36"/>
      <c r="H1323" s="36"/>
      <c r="I1323" s="36"/>
      <c r="J1323" s="36"/>
      <c r="K1323" s="36"/>
      <c r="L1323" s="36"/>
      <c r="M1323" s="36"/>
      <c r="N1323" s="36"/>
      <c r="O1323" s="36"/>
      <c r="P1323" s="36"/>
      <c r="Q1323" s="36"/>
      <c r="R1323" s="36"/>
    </row>
    <row r="1324" spans="1:18" s="155" customFormat="1">
      <c r="A1324" s="150"/>
      <c r="B1324" s="157"/>
      <c r="D1324" s="151"/>
      <c r="E1324" s="595"/>
      <c r="F1324" s="596"/>
      <c r="G1324" s="36"/>
      <c r="H1324" s="36"/>
      <c r="I1324" s="36"/>
      <c r="J1324" s="36"/>
      <c r="K1324" s="36"/>
      <c r="L1324" s="36"/>
      <c r="M1324" s="36"/>
      <c r="N1324" s="36"/>
      <c r="O1324" s="36"/>
      <c r="P1324" s="36"/>
      <c r="Q1324" s="36"/>
      <c r="R1324" s="36"/>
    </row>
    <row r="1325" spans="1:18" s="155" customFormat="1">
      <c r="A1325" s="150"/>
      <c r="B1325" s="157"/>
      <c r="D1325" s="151"/>
      <c r="E1325" s="595"/>
      <c r="F1325" s="596"/>
      <c r="G1325" s="36"/>
      <c r="H1325" s="36"/>
      <c r="I1325" s="36"/>
      <c r="J1325" s="36"/>
      <c r="K1325" s="36"/>
      <c r="L1325" s="36"/>
      <c r="M1325" s="36"/>
      <c r="N1325" s="36"/>
      <c r="O1325" s="36"/>
      <c r="P1325" s="36"/>
      <c r="Q1325" s="36"/>
      <c r="R1325" s="36"/>
    </row>
    <row r="1326" spans="1:18" s="155" customFormat="1">
      <c r="A1326" s="150"/>
      <c r="B1326" s="157"/>
      <c r="D1326" s="151"/>
      <c r="E1326" s="595"/>
      <c r="F1326" s="596"/>
      <c r="G1326" s="36"/>
      <c r="H1326" s="36"/>
      <c r="I1326" s="36"/>
      <c r="J1326" s="36"/>
      <c r="K1326" s="36"/>
      <c r="L1326" s="36"/>
      <c r="M1326" s="36"/>
      <c r="N1326" s="36"/>
      <c r="O1326" s="36"/>
      <c r="P1326" s="36"/>
      <c r="Q1326" s="36"/>
      <c r="R1326" s="36"/>
    </row>
    <row r="1327" spans="1:18" s="155" customFormat="1">
      <c r="A1327" s="150"/>
      <c r="B1327" s="157"/>
      <c r="D1327" s="151"/>
      <c r="E1327" s="595"/>
      <c r="F1327" s="596"/>
      <c r="G1327" s="36"/>
      <c r="H1327" s="36"/>
      <c r="I1327" s="36"/>
      <c r="J1327" s="36"/>
      <c r="K1327" s="36"/>
      <c r="L1327" s="36"/>
      <c r="M1327" s="36"/>
      <c r="N1327" s="36"/>
      <c r="O1327" s="36"/>
      <c r="P1327" s="36"/>
      <c r="Q1327" s="36"/>
      <c r="R1327" s="36"/>
    </row>
    <row r="1328" spans="1:18" s="155" customFormat="1">
      <c r="A1328" s="150"/>
      <c r="B1328" s="157"/>
      <c r="D1328" s="151"/>
      <c r="E1328" s="595"/>
      <c r="F1328" s="596"/>
      <c r="G1328" s="36"/>
      <c r="H1328" s="36"/>
      <c r="I1328" s="36"/>
      <c r="J1328" s="36"/>
      <c r="K1328" s="36"/>
      <c r="L1328" s="36"/>
      <c r="M1328" s="36"/>
      <c r="N1328" s="36"/>
      <c r="O1328" s="36"/>
      <c r="P1328" s="36"/>
      <c r="Q1328" s="36"/>
      <c r="R1328" s="36"/>
    </row>
    <row r="1329" spans="1:18" s="155" customFormat="1">
      <c r="A1329" s="150"/>
      <c r="B1329" s="157"/>
      <c r="D1329" s="151"/>
      <c r="E1329" s="595"/>
      <c r="F1329" s="596"/>
      <c r="G1329" s="36"/>
      <c r="H1329" s="36"/>
      <c r="I1329" s="36"/>
      <c r="J1329" s="36"/>
      <c r="K1329" s="36"/>
      <c r="L1329" s="36"/>
      <c r="M1329" s="36"/>
      <c r="N1329" s="36"/>
      <c r="O1329" s="36"/>
      <c r="P1329" s="36"/>
      <c r="Q1329" s="36"/>
      <c r="R1329" s="36"/>
    </row>
    <row r="1330" spans="1:18" s="155" customFormat="1">
      <c r="A1330" s="150"/>
      <c r="B1330" s="157"/>
      <c r="D1330" s="151"/>
      <c r="E1330" s="595"/>
      <c r="F1330" s="596"/>
      <c r="G1330" s="36"/>
      <c r="H1330" s="36"/>
      <c r="I1330" s="36"/>
      <c r="J1330" s="36"/>
      <c r="K1330" s="36"/>
      <c r="L1330" s="36"/>
      <c r="M1330" s="36"/>
      <c r="N1330" s="36"/>
      <c r="O1330" s="36"/>
      <c r="P1330" s="36"/>
      <c r="Q1330" s="36"/>
      <c r="R1330" s="36"/>
    </row>
    <row r="1331" spans="1:18" s="155" customFormat="1">
      <c r="A1331" s="150"/>
      <c r="B1331" s="157"/>
      <c r="D1331" s="151"/>
      <c r="E1331" s="595"/>
      <c r="F1331" s="596"/>
      <c r="G1331" s="36"/>
      <c r="H1331" s="36"/>
      <c r="I1331" s="36"/>
      <c r="J1331" s="36"/>
      <c r="K1331" s="36"/>
      <c r="L1331" s="36"/>
      <c r="M1331" s="36"/>
      <c r="N1331" s="36"/>
      <c r="O1331" s="36"/>
      <c r="P1331" s="36"/>
      <c r="Q1331" s="36"/>
      <c r="R1331" s="36"/>
    </row>
    <row r="1332" spans="1:18" s="155" customFormat="1">
      <c r="A1332" s="150"/>
      <c r="B1332" s="157"/>
      <c r="D1332" s="151"/>
      <c r="E1332" s="595"/>
      <c r="F1332" s="596"/>
      <c r="G1332" s="36"/>
      <c r="H1332" s="36"/>
      <c r="I1332" s="36"/>
      <c r="J1332" s="36"/>
      <c r="K1332" s="36"/>
      <c r="L1332" s="36"/>
      <c r="M1332" s="36"/>
      <c r="N1332" s="36"/>
      <c r="O1332" s="36"/>
      <c r="P1332" s="36"/>
      <c r="Q1332" s="36"/>
      <c r="R1332" s="36"/>
    </row>
    <row r="1333" spans="1:18" s="155" customFormat="1">
      <c r="A1333" s="150"/>
      <c r="B1333" s="157"/>
      <c r="D1333" s="151"/>
      <c r="E1333" s="595"/>
      <c r="F1333" s="596"/>
      <c r="G1333" s="36"/>
      <c r="H1333" s="36"/>
      <c r="I1333" s="36"/>
      <c r="J1333" s="36"/>
      <c r="K1333" s="36"/>
      <c r="L1333" s="36"/>
      <c r="M1333" s="36"/>
      <c r="N1333" s="36"/>
      <c r="O1333" s="36"/>
      <c r="P1333" s="36"/>
      <c r="Q1333" s="36"/>
      <c r="R1333" s="36"/>
    </row>
    <row r="1334" spans="1:18" s="155" customFormat="1">
      <c r="A1334" s="150"/>
      <c r="B1334" s="157"/>
      <c r="D1334" s="151"/>
      <c r="E1334" s="595"/>
      <c r="F1334" s="596"/>
      <c r="G1334" s="36"/>
      <c r="H1334" s="36"/>
      <c r="I1334" s="36"/>
      <c r="J1334" s="36"/>
      <c r="K1334" s="36"/>
      <c r="L1334" s="36"/>
      <c r="M1334" s="36"/>
      <c r="N1334" s="36"/>
      <c r="O1334" s="36"/>
      <c r="P1334" s="36"/>
      <c r="Q1334" s="36"/>
      <c r="R1334" s="36"/>
    </row>
    <row r="1335" spans="1:18" s="155" customFormat="1">
      <c r="A1335" s="150"/>
      <c r="B1335" s="157"/>
      <c r="D1335" s="151"/>
      <c r="E1335" s="595"/>
      <c r="F1335" s="596"/>
      <c r="G1335" s="36"/>
      <c r="H1335" s="36"/>
      <c r="I1335" s="36"/>
      <c r="J1335" s="36"/>
      <c r="K1335" s="36"/>
      <c r="L1335" s="36"/>
      <c r="M1335" s="36"/>
      <c r="N1335" s="36"/>
      <c r="O1335" s="36"/>
      <c r="P1335" s="36"/>
      <c r="Q1335" s="36"/>
      <c r="R1335" s="36"/>
    </row>
    <row r="1336" spans="1:18" s="155" customFormat="1">
      <c r="A1336" s="150"/>
      <c r="B1336" s="157"/>
      <c r="D1336" s="151"/>
      <c r="E1336" s="595"/>
      <c r="F1336" s="596"/>
      <c r="G1336" s="36"/>
      <c r="H1336" s="36"/>
      <c r="I1336" s="36"/>
      <c r="J1336" s="36"/>
      <c r="K1336" s="36"/>
      <c r="L1336" s="36"/>
      <c r="M1336" s="36"/>
      <c r="N1336" s="36"/>
      <c r="O1336" s="36"/>
      <c r="P1336" s="36"/>
      <c r="Q1336" s="36"/>
      <c r="R1336" s="36"/>
    </row>
    <row r="1337" spans="1:18" s="155" customFormat="1">
      <c r="A1337" s="150"/>
      <c r="B1337" s="157"/>
      <c r="D1337" s="151"/>
      <c r="E1337" s="595"/>
      <c r="F1337" s="596"/>
      <c r="G1337" s="36"/>
      <c r="H1337" s="36"/>
      <c r="I1337" s="36"/>
      <c r="J1337" s="36"/>
      <c r="K1337" s="36"/>
      <c r="L1337" s="36"/>
      <c r="M1337" s="36"/>
      <c r="N1337" s="36"/>
      <c r="O1337" s="36"/>
      <c r="P1337" s="36"/>
      <c r="Q1337" s="36"/>
      <c r="R1337" s="36"/>
    </row>
    <row r="1338" spans="1:18" s="155" customFormat="1">
      <c r="A1338" s="150"/>
      <c r="B1338" s="157"/>
      <c r="D1338" s="151"/>
      <c r="E1338" s="595"/>
      <c r="F1338" s="596"/>
      <c r="G1338" s="36"/>
      <c r="H1338" s="36"/>
      <c r="I1338" s="36"/>
      <c r="J1338" s="36"/>
      <c r="K1338" s="36"/>
      <c r="L1338" s="36"/>
      <c r="M1338" s="36"/>
      <c r="N1338" s="36"/>
      <c r="O1338" s="36"/>
      <c r="P1338" s="36"/>
      <c r="Q1338" s="36"/>
      <c r="R1338" s="36"/>
    </row>
    <row r="1339" spans="1:18" s="155" customFormat="1">
      <c r="A1339" s="150"/>
      <c r="B1339" s="157"/>
      <c r="D1339" s="151"/>
      <c r="E1339" s="595"/>
      <c r="F1339" s="596"/>
      <c r="G1339" s="36"/>
      <c r="H1339" s="36"/>
      <c r="I1339" s="36"/>
      <c r="J1339" s="36"/>
      <c r="K1339" s="36"/>
      <c r="L1339" s="36"/>
      <c r="M1339" s="36"/>
      <c r="N1339" s="36"/>
      <c r="O1339" s="36"/>
      <c r="P1339" s="36"/>
      <c r="Q1339" s="36"/>
      <c r="R1339" s="36"/>
    </row>
    <row r="1340" spans="1:18" s="155" customFormat="1">
      <c r="A1340" s="150"/>
      <c r="B1340" s="157"/>
      <c r="D1340" s="151"/>
      <c r="E1340" s="595"/>
      <c r="F1340" s="596"/>
      <c r="G1340" s="36"/>
      <c r="H1340" s="36"/>
      <c r="I1340" s="36"/>
      <c r="J1340" s="36"/>
      <c r="K1340" s="36"/>
      <c r="L1340" s="36"/>
      <c r="M1340" s="36"/>
      <c r="N1340" s="36"/>
      <c r="O1340" s="36"/>
      <c r="P1340" s="36"/>
      <c r="Q1340" s="36"/>
      <c r="R1340" s="36"/>
    </row>
    <row r="1341" spans="1:18" s="155" customFormat="1">
      <c r="A1341" s="150"/>
      <c r="B1341" s="157"/>
      <c r="D1341" s="151"/>
      <c r="E1341" s="595"/>
      <c r="F1341" s="596"/>
      <c r="G1341" s="36"/>
      <c r="H1341" s="36"/>
      <c r="I1341" s="36"/>
      <c r="J1341" s="36"/>
      <c r="K1341" s="36"/>
      <c r="L1341" s="36"/>
      <c r="M1341" s="36"/>
      <c r="N1341" s="36"/>
      <c r="O1341" s="36"/>
      <c r="P1341" s="36"/>
      <c r="Q1341" s="36"/>
      <c r="R1341" s="36"/>
    </row>
    <row r="1342" spans="1:18" s="155" customFormat="1">
      <c r="A1342" s="150"/>
      <c r="B1342" s="157"/>
      <c r="D1342" s="151"/>
      <c r="E1342" s="595"/>
      <c r="F1342" s="596"/>
      <c r="G1342" s="36"/>
      <c r="H1342" s="36"/>
      <c r="I1342" s="36"/>
      <c r="J1342" s="36"/>
      <c r="K1342" s="36"/>
      <c r="L1342" s="36"/>
      <c r="M1342" s="36"/>
      <c r="N1342" s="36"/>
      <c r="O1342" s="36"/>
      <c r="P1342" s="36"/>
      <c r="Q1342" s="36"/>
      <c r="R1342" s="36"/>
    </row>
    <row r="1343" spans="1:18" s="155" customFormat="1">
      <c r="A1343" s="150"/>
      <c r="B1343" s="157"/>
      <c r="D1343" s="151"/>
      <c r="E1343" s="595"/>
      <c r="F1343" s="596"/>
      <c r="G1343" s="36"/>
      <c r="H1343" s="36"/>
      <c r="I1343" s="36"/>
      <c r="J1343" s="36"/>
      <c r="K1343" s="36"/>
      <c r="L1343" s="36"/>
      <c r="M1343" s="36"/>
      <c r="N1343" s="36"/>
      <c r="O1343" s="36"/>
      <c r="P1343" s="36"/>
      <c r="Q1343" s="36"/>
      <c r="R1343" s="36"/>
    </row>
    <row r="1344" spans="1:18" s="155" customFormat="1">
      <c r="A1344" s="150"/>
      <c r="B1344" s="157"/>
      <c r="D1344" s="151"/>
      <c r="E1344" s="595"/>
      <c r="F1344" s="596"/>
      <c r="G1344" s="36"/>
      <c r="H1344" s="36"/>
      <c r="I1344" s="36"/>
      <c r="J1344" s="36"/>
      <c r="K1344" s="36"/>
      <c r="L1344" s="36"/>
      <c r="M1344" s="36"/>
      <c r="N1344" s="36"/>
      <c r="O1344" s="36"/>
      <c r="P1344" s="36"/>
      <c r="Q1344" s="36"/>
      <c r="R1344" s="36"/>
    </row>
    <row r="1345" spans="1:18" s="155" customFormat="1">
      <c r="A1345" s="150"/>
      <c r="B1345" s="157"/>
      <c r="D1345" s="151"/>
      <c r="E1345" s="595"/>
      <c r="F1345" s="596"/>
      <c r="G1345" s="36"/>
      <c r="H1345" s="36"/>
      <c r="I1345" s="36"/>
      <c r="J1345" s="36"/>
      <c r="K1345" s="36"/>
      <c r="L1345" s="36"/>
      <c r="M1345" s="36"/>
      <c r="N1345" s="36"/>
      <c r="O1345" s="36"/>
      <c r="P1345" s="36"/>
      <c r="Q1345" s="36"/>
      <c r="R1345" s="36"/>
    </row>
    <row r="1346" spans="1:18" s="155" customFormat="1">
      <c r="A1346" s="150"/>
      <c r="B1346" s="157"/>
      <c r="D1346" s="151"/>
      <c r="E1346" s="595"/>
      <c r="F1346" s="596"/>
      <c r="G1346" s="36"/>
      <c r="H1346" s="36"/>
      <c r="I1346" s="36"/>
      <c r="J1346" s="36"/>
      <c r="K1346" s="36"/>
      <c r="L1346" s="36"/>
      <c r="M1346" s="36"/>
      <c r="N1346" s="36"/>
      <c r="O1346" s="36"/>
      <c r="P1346" s="36"/>
      <c r="Q1346" s="36"/>
      <c r="R1346" s="36"/>
    </row>
    <row r="1347" spans="1:18" s="155" customFormat="1">
      <c r="A1347" s="150"/>
      <c r="B1347" s="157"/>
      <c r="D1347" s="151"/>
      <c r="E1347" s="595"/>
      <c r="F1347" s="596"/>
      <c r="G1347" s="36"/>
      <c r="H1347" s="36"/>
      <c r="I1347" s="36"/>
      <c r="J1347" s="36"/>
      <c r="K1347" s="36"/>
      <c r="L1347" s="36"/>
      <c r="M1347" s="36"/>
      <c r="N1347" s="36"/>
      <c r="O1347" s="36"/>
      <c r="P1347" s="36"/>
      <c r="Q1347" s="36"/>
      <c r="R1347" s="36"/>
    </row>
    <row r="1348" spans="1:18" s="155" customFormat="1">
      <c r="A1348" s="150"/>
      <c r="B1348" s="157"/>
      <c r="D1348" s="151"/>
      <c r="E1348" s="595"/>
      <c r="F1348" s="596"/>
      <c r="G1348" s="36"/>
      <c r="H1348" s="36"/>
      <c r="I1348" s="36"/>
      <c r="J1348" s="36"/>
      <c r="K1348" s="36"/>
      <c r="L1348" s="36"/>
      <c r="M1348" s="36"/>
      <c r="N1348" s="36"/>
      <c r="O1348" s="36"/>
      <c r="P1348" s="36"/>
      <c r="Q1348" s="36"/>
      <c r="R1348" s="36"/>
    </row>
    <row r="1349" spans="1:18" s="155" customFormat="1">
      <c r="A1349" s="150"/>
      <c r="B1349" s="157"/>
      <c r="D1349" s="151"/>
      <c r="E1349" s="595"/>
      <c r="F1349" s="596"/>
      <c r="G1349" s="36"/>
      <c r="H1349" s="36"/>
      <c r="I1349" s="36"/>
      <c r="J1349" s="36"/>
      <c r="K1349" s="36"/>
      <c r="L1349" s="36"/>
      <c r="M1349" s="36"/>
      <c r="N1349" s="36"/>
      <c r="O1349" s="36"/>
      <c r="P1349" s="36"/>
      <c r="Q1349" s="36"/>
      <c r="R1349" s="36"/>
    </row>
    <row r="1350" spans="1:18" s="155" customFormat="1">
      <c r="A1350" s="150"/>
      <c r="B1350" s="157"/>
      <c r="D1350" s="151"/>
      <c r="E1350" s="595"/>
      <c r="F1350" s="596"/>
      <c r="G1350" s="36"/>
      <c r="H1350" s="36"/>
      <c r="I1350" s="36"/>
      <c r="J1350" s="36"/>
      <c r="K1350" s="36"/>
      <c r="L1350" s="36"/>
      <c r="M1350" s="36"/>
      <c r="N1350" s="36"/>
      <c r="O1350" s="36"/>
      <c r="P1350" s="36"/>
      <c r="Q1350" s="36"/>
      <c r="R1350" s="36"/>
    </row>
    <row r="1351" spans="1:18" s="155" customFormat="1">
      <c r="A1351" s="150"/>
      <c r="B1351" s="157"/>
      <c r="D1351" s="151"/>
      <c r="E1351" s="595"/>
      <c r="F1351" s="596"/>
      <c r="G1351" s="36"/>
      <c r="H1351" s="36"/>
      <c r="I1351" s="36"/>
      <c r="J1351" s="36"/>
      <c r="K1351" s="36"/>
      <c r="L1351" s="36"/>
      <c r="M1351" s="36"/>
      <c r="N1351" s="36"/>
      <c r="O1351" s="36"/>
      <c r="P1351" s="36"/>
      <c r="Q1351" s="36"/>
      <c r="R1351" s="36"/>
    </row>
    <row r="1352" spans="1:18" s="155" customFormat="1">
      <c r="A1352" s="150"/>
      <c r="B1352" s="157"/>
      <c r="D1352" s="151"/>
      <c r="E1352" s="595"/>
      <c r="F1352" s="596"/>
      <c r="G1352" s="36"/>
      <c r="H1352" s="36"/>
      <c r="I1352" s="36"/>
      <c r="J1352" s="36"/>
      <c r="K1352" s="36"/>
      <c r="L1352" s="36"/>
      <c r="M1352" s="36"/>
      <c r="N1352" s="36"/>
      <c r="O1352" s="36"/>
      <c r="P1352" s="36"/>
      <c r="Q1352" s="36"/>
      <c r="R1352" s="36"/>
    </row>
    <row r="1353" spans="1:18" s="155" customFormat="1">
      <c r="A1353" s="150"/>
      <c r="B1353" s="157"/>
      <c r="D1353" s="151"/>
      <c r="E1353" s="595"/>
      <c r="F1353" s="596"/>
      <c r="G1353" s="36"/>
      <c r="H1353" s="36"/>
      <c r="I1353" s="36"/>
      <c r="J1353" s="36"/>
      <c r="K1353" s="36"/>
      <c r="L1353" s="36"/>
      <c r="M1353" s="36"/>
      <c r="N1353" s="36"/>
      <c r="O1353" s="36"/>
      <c r="P1353" s="36"/>
      <c r="Q1353" s="36"/>
      <c r="R1353" s="36"/>
    </row>
    <row r="1354" spans="1:18" s="155" customFormat="1">
      <c r="A1354" s="150"/>
      <c r="B1354" s="157"/>
      <c r="D1354" s="151"/>
      <c r="E1354" s="595"/>
      <c r="F1354" s="596"/>
      <c r="G1354" s="36"/>
      <c r="H1354" s="36"/>
      <c r="I1354" s="36"/>
      <c r="J1354" s="36"/>
      <c r="K1354" s="36"/>
      <c r="L1354" s="36"/>
      <c r="M1354" s="36"/>
      <c r="N1354" s="36"/>
      <c r="O1354" s="36"/>
      <c r="P1354" s="36"/>
      <c r="Q1354" s="36"/>
      <c r="R1354" s="36"/>
    </row>
    <row r="1355" spans="1:18" s="155" customFormat="1">
      <c r="A1355" s="150"/>
      <c r="B1355" s="157"/>
      <c r="D1355" s="151"/>
      <c r="E1355" s="595"/>
      <c r="F1355" s="596"/>
      <c r="G1355" s="36"/>
      <c r="H1355" s="36"/>
      <c r="I1355" s="36"/>
      <c r="J1355" s="36"/>
      <c r="K1355" s="36"/>
      <c r="L1355" s="36"/>
      <c r="M1355" s="36"/>
      <c r="N1355" s="36"/>
      <c r="O1355" s="36"/>
      <c r="P1355" s="36"/>
      <c r="Q1355" s="36"/>
      <c r="R1355" s="36"/>
    </row>
    <row r="1356" spans="1:18" s="155" customFormat="1">
      <c r="A1356" s="150"/>
      <c r="B1356" s="157"/>
      <c r="D1356" s="151"/>
      <c r="E1356" s="595"/>
      <c r="F1356" s="596"/>
      <c r="G1356" s="36"/>
      <c r="H1356" s="36"/>
      <c r="I1356" s="36"/>
      <c r="J1356" s="36"/>
      <c r="K1356" s="36"/>
      <c r="L1356" s="36"/>
      <c r="M1356" s="36"/>
      <c r="N1356" s="36"/>
      <c r="O1356" s="36"/>
      <c r="P1356" s="36"/>
      <c r="Q1356" s="36"/>
      <c r="R1356" s="36"/>
    </row>
    <row r="1357" spans="1:18" s="155" customFormat="1">
      <c r="A1357" s="150"/>
      <c r="B1357" s="157"/>
      <c r="D1357" s="151"/>
      <c r="E1357" s="595"/>
      <c r="F1357" s="596"/>
      <c r="G1357" s="36"/>
      <c r="H1357" s="36"/>
      <c r="I1357" s="36"/>
      <c r="J1357" s="36"/>
      <c r="K1357" s="36"/>
      <c r="L1357" s="36"/>
      <c r="M1357" s="36"/>
      <c r="N1357" s="36"/>
      <c r="O1357" s="36"/>
      <c r="P1357" s="36"/>
      <c r="Q1357" s="36"/>
      <c r="R1357" s="36"/>
    </row>
    <row r="1358" spans="1:18" s="155" customFormat="1">
      <c r="A1358" s="150"/>
      <c r="B1358" s="157"/>
      <c r="D1358" s="151"/>
      <c r="E1358" s="595"/>
      <c r="F1358" s="596"/>
      <c r="G1358" s="36"/>
      <c r="H1358" s="36"/>
      <c r="I1358" s="36"/>
      <c r="J1358" s="36"/>
      <c r="K1358" s="36"/>
      <c r="L1358" s="36"/>
      <c r="M1358" s="36"/>
      <c r="N1358" s="36"/>
      <c r="O1358" s="36"/>
      <c r="P1358" s="36"/>
      <c r="Q1358" s="36"/>
      <c r="R1358" s="36"/>
    </row>
    <row r="1359" spans="1:18" s="155" customFormat="1">
      <c r="A1359" s="150"/>
      <c r="B1359" s="157"/>
      <c r="D1359" s="151"/>
      <c r="E1359" s="595"/>
      <c r="F1359" s="596"/>
      <c r="G1359" s="36"/>
      <c r="H1359" s="36"/>
      <c r="I1359" s="36"/>
      <c r="J1359" s="36"/>
      <c r="K1359" s="36"/>
      <c r="L1359" s="36"/>
      <c r="M1359" s="36"/>
      <c r="N1359" s="36"/>
      <c r="O1359" s="36"/>
      <c r="P1359" s="36"/>
      <c r="Q1359" s="36"/>
      <c r="R1359" s="36"/>
    </row>
    <row r="1360" spans="1:18" s="155" customFormat="1">
      <c r="A1360" s="150"/>
      <c r="B1360" s="157"/>
      <c r="D1360" s="151"/>
      <c r="E1360" s="595"/>
      <c r="F1360" s="596"/>
      <c r="G1360" s="36"/>
      <c r="H1360" s="36"/>
      <c r="I1360" s="36"/>
      <c r="J1360" s="36"/>
      <c r="K1360" s="36"/>
      <c r="L1360" s="36"/>
      <c r="M1360" s="36"/>
      <c r="N1360" s="36"/>
      <c r="O1360" s="36"/>
      <c r="P1360" s="36"/>
      <c r="Q1360" s="36"/>
      <c r="R1360" s="36"/>
    </row>
    <row r="1361" spans="1:18" s="155" customFormat="1">
      <c r="A1361" s="150"/>
      <c r="B1361" s="157"/>
      <c r="D1361" s="151"/>
      <c r="E1361" s="595"/>
      <c r="F1361" s="596"/>
      <c r="G1361" s="36"/>
      <c r="H1361" s="36"/>
      <c r="I1361" s="36"/>
      <c r="J1361" s="36"/>
      <c r="K1361" s="36"/>
      <c r="L1361" s="36"/>
      <c r="M1361" s="36"/>
      <c r="N1361" s="36"/>
      <c r="O1361" s="36"/>
      <c r="P1361" s="36"/>
      <c r="Q1361" s="36"/>
      <c r="R1361" s="36"/>
    </row>
    <row r="1362" spans="1:18" s="155" customFormat="1">
      <c r="A1362" s="150"/>
      <c r="B1362" s="157"/>
      <c r="D1362" s="151"/>
      <c r="E1362" s="595"/>
      <c r="F1362" s="596"/>
      <c r="G1362" s="36"/>
      <c r="H1362" s="36"/>
      <c r="I1362" s="36"/>
      <c r="J1362" s="36"/>
      <c r="K1362" s="36"/>
      <c r="L1362" s="36"/>
      <c r="M1362" s="36"/>
      <c r="N1362" s="36"/>
      <c r="O1362" s="36"/>
      <c r="P1362" s="36"/>
      <c r="Q1362" s="36"/>
      <c r="R1362" s="36"/>
    </row>
    <row r="1363" spans="1:18" s="155" customFormat="1">
      <c r="A1363" s="150"/>
      <c r="B1363" s="157"/>
      <c r="D1363" s="151"/>
      <c r="E1363" s="595"/>
      <c r="F1363" s="596"/>
      <c r="G1363" s="36"/>
      <c r="H1363" s="36"/>
      <c r="I1363" s="36"/>
      <c r="J1363" s="36"/>
      <c r="K1363" s="36"/>
      <c r="L1363" s="36"/>
      <c r="M1363" s="36"/>
      <c r="N1363" s="36"/>
      <c r="O1363" s="36"/>
      <c r="P1363" s="36"/>
      <c r="Q1363" s="36"/>
      <c r="R1363" s="36"/>
    </row>
    <row r="1364" spans="1:18" s="155" customFormat="1">
      <c r="A1364" s="150"/>
      <c r="B1364" s="157"/>
      <c r="D1364" s="151"/>
      <c r="E1364" s="595"/>
      <c r="F1364" s="596"/>
      <c r="G1364" s="36"/>
      <c r="H1364" s="36"/>
      <c r="I1364" s="36"/>
      <c r="J1364" s="36"/>
      <c r="K1364" s="36"/>
      <c r="L1364" s="36"/>
      <c r="M1364" s="36"/>
      <c r="N1364" s="36"/>
      <c r="O1364" s="36"/>
      <c r="P1364" s="36"/>
      <c r="Q1364" s="36"/>
      <c r="R1364" s="36"/>
    </row>
    <row r="1365" spans="1:18" s="155" customFormat="1">
      <c r="A1365" s="150"/>
      <c r="B1365" s="157"/>
      <c r="D1365" s="151"/>
      <c r="E1365" s="595"/>
      <c r="F1365" s="596"/>
      <c r="G1365" s="36"/>
      <c r="H1365" s="36"/>
      <c r="I1365" s="36"/>
      <c r="J1365" s="36"/>
      <c r="K1365" s="36"/>
      <c r="L1365" s="36"/>
      <c r="M1365" s="36"/>
      <c r="N1365" s="36"/>
      <c r="O1365" s="36"/>
      <c r="P1365" s="36"/>
      <c r="Q1365" s="36"/>
      <c r="R1365" s="36"/>
    </row>
    <row r="1366" spans="1:18" s="155" customFormat="1">
      <c r="A1366" s="150"/>
      <c r="B1366" s="157"/>
      <c r="D1366" s="151"/>
      <c r="E1366" s="595"/>
      <c r="F1366" s="596"/>
      <c r="G1366" s="36"/>
      <c r="H1366" s="36"/>
      <c r="I1366" s="36"/>
      <c r="J1366" s="36"/>
      <c r="K1366" s="36"/>
      <c r="L1366" s="36"/>
      <c r="M1366" s="36"/>
      <c r="N1366" s="36"/>
      <c r="O1366" s="36"/>
      <c r="P1366" s="36"/>
      <c r="Q1366" s="36"/>
      <c r="R1366" s="36"/>
    </row>
    <row r="1367" spans="1:18" s="155" customFormat="1">
      <c r="A1367" s="150"/>
      <c r="B1367" s="157"/>
      <c r="D1367" s="151"/>
      <c r="E1367" s="595"/>
      <c r="F1367" s="596"/>
      <c r="G1367" s="36"/>
      <c r="H1367" s="36"/>
      <c r="I1367" s="36"/>
      <c r="J1367" s="36"/>
      <c r="K1367" s="36"/>
      <c r="L1367" s="36"/>
      <c r="M1367" s="36"/>
      <c r="N1367" s="36"/>
      <c r="O1367" s="36"/>
      <c r="P1367" s="36"/>
      <c r="Q1367" s="36"/>
      <c r="R1367" s="36"/>
    </row>
    <row r="1368" spans="1:18" s="155" customFormat="1">
      <c r="A1368" s="150"/>
      <c r="B1368" s="157"/>
      <c r="D1368" s="151"/>
      <c r="E1368" s="595"/>
      <c r="F1368" s="596"/>
      <c r="G1368" s="36"/>
      <c r="H1368" s="36"/>
      <c r="I1368" s="36"/>
      <c r="J1368" s="36"/>
      <c r="K1368" s="36"/>
      <c r="L1368" s="36"/>
      <c r="M1368" s="36"/>
      <c r="N1368" s="36"/>
      <c r="O1368" s="36"/>
      <c r="P1368" s="36"/>
      <c r="Q1368" s="36"/>
      <c r="R1368" s="36"/>
    </row>
    <row r="1369" spans="1:18" s="155" customFormat="1">
      <c r="A1369" s="150"/>
      <c r="B1369" s="157"/>
      <c r="D1369" s="151"/>
      <c r="E1369" s="595"/>
      <c r="F1369" s="596"/>
      <c r="G1369" s="36"/>
      <c r="H1369" s="36"/>
      <c r="I1369" s="36"/>
      <c r="J1369" s="36"/>
      <c r="K1369" s="36"/>
      <c r="L1369" s="36"/>
      <c r="M1369" s="36"/>
      <c r="N1369" s="36"/>
      <c r="O1369" s="36"/>
      <c r="P1369" s="36"/>
      <c r="Q1369" s="36"/>
      <c r="R1369" s="36"/>
    </row>
    <row r="1370" spans="1:18" s="155" customFormat="1">
      <c r="A1370" s="150"/>
      <c r="B1370" s="157"/>
      <c r="D1370" s="151"/>
      <c r="E1370" s="595"/>
      <c r="F1370" s="596"/>
      <c r="G1370" s="36"/>
      <c r="H1370" s="36"/>
      <c r="I1370" s="36"/>
      <c r="J1370" s="36"/>
      <c r="K1370" s="36"/>
      <c r="L1370" s="36"/>
      <c r="M1370" s="36"/>
      <c r="N1370" s="36"/>
      <c r="O1370" s="36"/>
      <c r="P1370" s="36"/>
      <c r="Q1370" s="36"/>
      <c r="R1370" s="36"/>
    </row>
    <row r="1371" spans="1:18" s="155" customFormat="1">
      <c r="A1371" s="150"/>
      <c r="B1371" s="157"/>
      <c r="D1371" s="151"/>
      <c r="E1371" s="595"/>
      <c r="F1371" s="596"/>
      <c r="G1371" s="36"/>
      <c r="H1371" s="36"/>
      <c r="I1371" s="36"/>
      <c r="J1371" s="36"/>
      <c r="K1371" s="36"/>
      <c r="L1371" s="36"/>
      <c r="M1371" s="36"/>
      <c r="N1371" s="36"/>
      <c r="O1371" s="36"/>
      <c r="P1371" s="36"/>
      <c r="Q1371" s="36"/>
      <c r="R1371" s="36"/>
    </row>
    <row r="1372" spans="1:18" s="155" customFormat="1">
      <c r="A1372" s="150"/>
      <c r="B1372" s="157"/>
      <c r="D1372" s="151"/>
      <c r="E1372" s="595"/>
      <c r="F1372" s="596"/>
      <c r="G1372" s="36"/>
      <c r="H1372" s="36"/>
      <c r="I1372" s="36"/>
      <c r="J1372" s="36"/>
      <c r="K1372" s="36"/>
      <c r="L1372" s="36"/>
      <c r="M1372" s="36"/>
      <c r="N1372" s="36"/>
      <c r="O1372" s="36"/>
      <c r="P1372" s="36"/>
      <c r="Q1372" s="36"/>
      <c r="R1372" s="36"/>
    </row>
    <row r="1373" spans="1:18" s="155" customFormat="1">
      <c r="A1373" s="150"/>
      <c r="B1373" s="157"/>
      <c r="D1373" s="151"/>
      <c r="E1373" s="595"/>
      <c r="F1373" s="596"/>
      <c r="G1373" s="36"/>
      <c r="H1373" s="36"/>
      <c r="I1373" s="36"/>
      <c r="J1373" s="36"/>
      <c r="K1373" s="36"/>
      <c r="L1373" s="36"/>
      <c r="M1373" s="36"/>
      <c r="N1373" s="36"/>
      <c r="O1373" s="36"/>
      <c r="P1373" s="36"/>
      <c r="Q1373" s="36"/>
      <c r="R1373" s="36"/>
    </row>
    <row r="1374" spans="1:18" s="155" customFormat="1">
      <c r="A1374" s="150"/>
      <c r="B1374" s="157"/>
      <c r="D1374" s="151"/>
      <c r="E1374" s="595"/>
      <c r="F1374" s="596"/>
      <c r="G1374" s="36"/>
      <c r="H1374" s="36"/>
      <c r="I1374" s="36"/>
      <c r="J1374" s="36"/>
      <c r="K1374" s="36"/>
      <c r="L1374" s="36"/>
      <c r="M1374" s="36"/>
      <c r="N1374" s="36"/>
      <c r="O1374" s="36"/>
      <c r="P1374" s="36"/>
      <c r="Q1374" s="36"/>
      <c r="R1374" s="36"/>
    </row>
    <row r="1375" spans="1:18" s="155" customFormat="1">
      <c r="A1375" s="150"/>
      <c r="B1375" s="157"/>
      <c r="D1375" s="151"/>
      <c r="E1375" s="595"/>
      <c r="F1375" s="596"/>
      <c r="G1375" s="36"/>
      <c r="H1375" s="36"/>
      <c r="I1375" s="36"/>
      <c r="J1375" s="36"/>
      <c r="K1375" s="36"/>
      <c r="L1375" s="36"/>
      <c r="M1375" s="36"/>
      <c r="N1375" s="36"/>
      <c r="O1375" s="36"/>
      <c r="P1375" s="36"/>
      <c r="Q1375" s="36"/>
      <c r="R1375" s="36"/>
    </row>
    <row r="1376" spans="1:18" s="155" customFormat="1">
      <c r="A1376" s="150"/>
      <c r="B1376" s="157"/>
      <c r="D1376" s="151"/>
      <c r="E1376" s="595"/>
      <c r="F1376" s="596"/>
      <c r="G1376" s="36"/>
      <c r="H1376" s="36"/>
      <c r="I1376" s="36"/>
      <c r="J1376" s="36"/>
      <c r="K1376" s="36"/>
      <c r="L1376" s="36"/>
      <c r="M1376" s="36"/>
      <c r="N1376" s="36"/>
      <c r="O1376" s="36"/>
      <c r="P1376" s="36"/>
      <c r="Q1376" s="36"/>
      <c r="R1376" s="36"/>
    </row>
    <row r="1377" spans="1:18" s="155" customFormat="1">
      <c r="A1377" s="150"/>
      <c r="B1377" s="157"/>
      <c r="D1377" s="151"/>
      <c r="E1377" s="595"/>
      <c r="F1377" s="596"/>
      <c r="G1377" s="36"/>
      <c r="H1377" s="36"/>
      <c r="I1377" s="36"/>
      <c r="J1377" s="36"/>
      <c r="K1377" s="36"/>
      <c r="L1377" s="36"/>
      <c r="M1377" s="36"/>
      <c r="N1377" s="36"/>
      <c r="O1377" s="36"/>
      <c r="P1377" s="36"/>
      <c r="Q1377" s="36"/>
      <c r="R1377" s="36"/>
    </row>
    <row r="1378" spans="1:18" s="155" customFormat="1">
      <c r="A1378" s="150"/>
      <c r="B1378" s="157"/>
      <c r="D1378" s="151"/>
      <c r="E1378" s="595"/>
      <c r="F1378" s="596"/>
      <c r="G1378" s="36"/>
      <c r="H1378" s="36"/>
      <c r="I1378" s="36"/>
      <c r="J1378" s="36"/>
      <c r="K1378" s="36"/>
      <c r="L1378" s="36"/>
      <c r="M1378" s="36"/>
      <c r="N1378" s="36"/>
      <c r="O1378" s="36"/>
      <c r="P1378" s="36"/>
      <c r="Q1378" s="36"/>
      <c r="R1378" s="36"/>
    </row>
    <row r="1379" spans="1:18" s="155" customFormat="1">
      <c r="A1379" s="150"/>
      <c r="B1379" s="157"/>
      <c r="D1379" s="151"/>
      <c r="E1379" s="595"/>
      <c r="F1379" s="596"/>
      <c r="G1379" s="36"/>
      <c r="H1379" s="36"/>
      <c r="I1379" s="36"/>
      <c r="J1379" s="36"/>
      <c r="K1379" s="36"/>
      <c r="L1379" s="36"/>
      <c r="M1379" s="36"/>
      <c r="N1379" s="36"/>
      <c r="O1379" s="36"/>
      <c r="P1379" s="36"/>
      <c r="Q1379" s="36"/>
      <c r="R1379" s="36"/>
    </row>
    <row r="1380" spans="1:18" s="155" customFormat="1">
      <c r="A1380" s="150"/>
      <c r="B1380" s="157"/>
      <c r="D1380" s="151"/>
      <c r="E1380" s="595"/>
      <c r="F1380" s="596"/>
      <c r="G1380" s="36"/>
      <c r="H1380" s="36"/>
      <c r="I1380" s="36"/>
      <c r="J1380" s="36"/>
      <c r="K1380" s="36"/>
      <c r="L1380" s="36"/>
      <c r="M1380" s="36"/>
      <c r="N1380" s="36"/>
      <c r="O1380" s="36"/>
      <c r="P1380" s="36"/>
      <c r="Q1380" s="36"/>
      <c r="R1380" s="36"/>
    </row>
    <row r="1381" spans="1:18" s="155" customFormat="1">
      <c r="A1381" s="150"/>
      <c r="B1381" s="157"/>
      <c r="D1381" s="151"/>
      <c r="E1381" s="595"/>
      <c r="F1381" s="596"/>
      <c r="G1381" s="36"/>
      <c r="H1381" s="36"/>
      <c r="I1381" s="36"/>
      <c r="J1381" s="36"/>
      <c r="K1381" s="36"/>
      <c r="L1381" s="36"/>
      <c r="M1381" s="36"/>
      <c r="N1381" s="36"/>
      <c r="O1381" s="36"/>
      <c r="P1381" s="36"/>
      <c r="Q1381" s="36"/>
      <c r="R1381" s="36"/>
    </row>
    <row r="1382" spans="1:18" s="155" customFormat="1">
      <c r="A1382" s="150"/>
      <c r="B1382" s="157"/>
      <c r="D1382" s="151"/>
      <c r="E1382" s="595"/>
      <c r="F1382" s="596"/>
      <c r="G1382" s="36"/>
      <c r="H1382" s="36"/>
      <c r="I1382" s="36"/>
      <c r="J1382" s="36"/>
      <c r="K1382" s="36"/>
      <c r="L1382" s="36"/>
      <c r="M1382" s="36"/>
      <c r="N1382" s="36"/>
      <c r="O1382" s="36"/>
      <c r="P1382" s="36"/>
      <c r="Q1382" s="36"/>
      <c r="R1382" s="36"/>
    </row>
    <row r="1383" spans="1:18" s="155" customFormat="1">
      <c r="A1383" s="150"/>
      <c r="B1383" s="157"/>
      <c r="D1383" s="151"/>
      <c r="E1383" s="595"/>
      <c r="F1383" s="596"/>
      <c r="G1383" s="36"/>
      <c r="H1383" s="36"/>
      <c r="I1383" s="36"/>
      <c r="J1383" s="36"/>
      <c r="K1383" s="36"/>
      <c r="L1383" s="36"/>
      <c r="M1383" s="36"/>
      <c r="N1383" s="36"/>
      <c r="O1383" s="36"/>
      <c r="P1383" s="36"/>
      <c r="Q1383" s="36"/>
      <c r="R1383" s="36"/>
    </row>
    <row r="1384" spans="1:18" s="155" customFormat="1">
      <c r="A1384" s="150"/>
      <c r="B1384" s="157"/>
      <c r="D1384" s="151"/>
      <c r="E1384" s="595"/>
      <c r="F1384" s="596"/>
      <c r="G1384" s="36"/>
      <c r="H1384" s="36"/>
      <c r="I1384" s="36"/>
      <c r="J1384" s="36"/>
      <c r="K1384" s="36"/>
      <c r="L1384" s="36"/>
      <c r="M1384" s="36"/>
      <c r="N1384" s="36"/>
      <c r="O1384" s="36"/>
      <c r="P1384" s="36"/>
      <c r="Q1384" s="36"/>
      <c r="R1384" s="36"/>
    </row>
    <row r="1385" spans="1:18" s="155" customFormat="1">
      <c r="A1385" s="150"/>
      <c r="B1385" s="157"/>
      <c r="D1385" s="151"/>
      <c r="E1385" s="595"/>
      <c r="F1385" s="596"/>
      <c r="G1385" s="36"/>
      <c r="H1385" s="36"/>
      <c r="I1385" s="36"/>
      <c r="J1385" s="36"/>
      <c r="K1385" s="36"/>
      <c r="L1385" s="36"/>
      <c r="M1385" s="36"/>
      <c r="N1385" s="36"/>
      <c r="O1385" s="36"/>
      <c r="P1385" s="36"/>
      <c r="Q1385" s="36"/>
      <c r="R1385" s="36"/>
    </row>
    <row r="1386" spans="1:18" s="155" customFormat="1">
      <c r="A1386" s="150"/>
      <c r="B1386" s="157"/>
      <c r="D1386" s="151"/>
      <c r="E1386" s="595"/>
      <c r="F1386" s="596"/>
      <c r="G1386" s="36"/>
      <c r="H1386" s="36"/>
      <c r="I1386" s="36"/>
      <c r="J1386" s="36"/>
      <c r="K1386" s="36"/>
      <c r="L1386" s="36"/>
      <c r="M1386" s="36"/>
      <c r="N1386" s="36"/>
      <c r="O1386" s="36"/>
      <c r="P1386" s="36"/>
      <c r="Q1386" s="36"/>
      <c r="R1386" s="36"/>
    </row>
    <row r="1387" spans="1:18" s="155" customFormat="1">
      <c r="A1387" s="150"/>
      <c r="B1387" s="157"/>
      <c r="D1387" s="151"/>
      <c r="E1387" s="595"/>
      <c r="F1387" s="596"/>
      <c r="G1387" s="36"/>
      <c r="H1387" s="36"/>
      <c r="I1387" s="36"/>
      <c r="J1387" s="36"/>
      <c r="K1387" s="36"/>
      <c r="L1387" s="36"/>
      <c r="M1387" s="36"/>
      <c r="N1387" s="36"/>
      <c r="O1387" s="36"/>
      <c r="P1387" s="36"/>
      <c r="Q1387" s="36"/>
      <c r="R1387" s="36"/>
    </row>
    <row r="1388" spans="1:18" s="155" customFormat="1">
      <c r="A1388" s="150"/>
      <c r="B1388" s="157"/>
      <c r="D1388" s="151"/>
      <c r="E1388" s="595"/>
      <c r="F1388" s="596"/>
      <c r="G1388" s="36"/>
      <c r="H1388" s="36"/>
      <c r="I1388" s="36"/>
      <c r="J1388" s="36"/>
      <c r="K1388" s="36"/>
      <c r="L1388" s="36"/>
      <c r="M1388" s="36"/>
      <c r="N1388" s="36"/>
      <c r="O1388" s="36"/>
      <c r="P1388" s="36"/>
      <c r="Q1388" s="36"/>
      <c r="R1388" s="36"/>
    </row>
    <row r="1389" spans="1:18" s="155" customFormat="1">
      <c r="A1389" s="150"/>
      <c r="B1389" s="157"/>
      <c r="D1389" s="151"/>
      <c r="E1389" s="595"/>
      <c r="F1389" s="596"/>
      <c r="G1389" s="36"/>
      <c r="H1389" s="36"/>
      <c r="I1389" s="36"/>
      <c r="J1389" s="36"/>
      <c r="K1389" s="36"/>
      <c r="L1389" s="36"/>
      <c r="M1389" s="36"/>
      <c r="N1389" s="36"/>
      <c r="O1389" s="36"/>
      <c r="P1389" s="36"/>
      <c r="Q1389" s="36"/>
      <c r="R1389" s="36"/>
    </row>
    <row r="1390" spans="1:18" s="155" customFormat="1">
      <c r="A1390" s="150"/>
      <c r="B1390" s="157"/>
      <c r="D1390" s="151"/>
      <c r="E1390" s="595"/>
      <c r="F1390" s="596"/>
      <c r="G1390" s="36"/>
      <c r="H1390" s="36"/>
      <c r="I1390" s="36"/>
      <c r="J1390" s="36"/>
      <c r="K1390" s="36"/>
      <c r="L1390" s="36"/>
      <c r="M1390" s="36"/>
      <c r="N1390" s="36"/>
      <c r="O1390" s="36"/>
      <c r="P1390" s="36"/>
      <c r="Q1390" s="36"/>
      <c r="R1390" s="36"/>
    </row>
    <row r="1391" spans="1:18" s="155" customFormat="1">
      <c r="A1391" s="150"/>
      <c r="B1391" s="157"/>
      <c r="D1391" s="151"/>
      <c r="E1391" s="595"/>
      <c r="F1391" s="596"/>
      <c r="G1391" s="36"/>
      <c r="H1391" s="36"/>
      <c r="I1391" s="36"/>
      <c r="J1391" s="36"/>
      <c r="K1391" s="36"/>
      <c r="L1391" s="36"/>
      <c r="M1391" s="36"/>
      <c r="N1391" s="36"/>
      <c r="O1391" s="36"/>
      <c r="P1391" s="36"/>
      <c r="Q1391" s="36"/>
      <c r="R1391" s="36"/>
    </row>
    <row r="1392" spans="1:18" s="155" customFormat="1">
      <c r="A1392" s="150"/>
      <c r="B1392" s="157"/>
      <c r="D1392" s="151"/>
      <c r="E1392" s="595"/>
      <c r="F1392" s="596"/>
      <c r="G1392" s="36"/>
      <c r="H1392" s="36"/>
      <c r="I1392" s="36"/>
      <c r="J1392" s="36"/>
      <c r="K1392" s="36"/>
      <c r="L1392" s="36"/>
      <c r="M1392" s="36"/>
      <c r="N1392" s="36"/>
      <c r="O1392" s="36"/>
      <c r="P1392" s="36"/>
      <c r="Q1392" s="36"/>
      <c r="R1392" s="36"/>
    </row>
    <row r="1393" spans="1:18" s="155" customFormat="1">
      <c r="A1393" s="150"/>
      <c r="B1393" s="157"/>
      <c r="D1393" s="151"/>
      <c r="E1393" s="595"/>
      <c r="F1393" s="596"/>
      <c r="G1393" s="36"/>
      <c r="H1393" s="36"/>
      <c r="I1393" s="36"/>
      <c r="J1393" s="36"/>
      <c r="K1393" s="36"/>
      <c r="L1393" s="36"/>
      <c r="M1393" s="36"/>
      <c r="N1393" s="36"/>
      <c r="O1393" s="36"/>
      <c r="P1393" s="36"/>
      <c r="Q1393" s="36"/>
      <c r="R1393" s="36"/>
    </row>
    <row r="1394" spans="1:18" s="155" customFormat="1">
      <c r="A1394" s="150"/>
      <c r="B1394" s="157"/>
      <c r="D1394" s="151"/>
      <c r="E1394" s="595"/>
      <c r="F1394" s="596"/>
      <c r="G1394" s="36"/>
      <c r="H1394" s="36"/>
      <c r="I1394" s="36"/>
      <c r="J1394" s="36"/>
      <c r="K1394" s="36"/>
      <c r="L1394" s="36"/>
      <c r="M1394" s="36"/>
      <c r="N1394" s="36"/>
      <c r="O1394" s="36"/>
      <c r="P1394" s="36"/>
      <c r="Q1394" s="36"/>
      <c r="R1394" s="36"/>
    </row>
    <row r="1395" spans="1:18" s="155" customFormat="1">
      <c r="A1395" s="150"/>
      <c r="B1395" s="157"/>
      <c r="D1395" s="151"/>
      <c r="E1395" s="595"/>
      <c r="F1395" s="596"/>
      <c r="G1395" s="36"/>
      <c r="H1395" s="36"/>
      <c r="I1395" s="36"/>
      <c r="J1395" s="36"/>
      <c r="K1395" s="36"/>
      <c r="L1395" s="36"/>
      <c r="M1395" s="36"/>
      <c r="N1395" s="36"/>
      <c r="O1395" s="36"/>
      <c r="P1395" s="36"/>
      <c r="Q1395" s="36"/>
      <c r="R1395" s="36"/>
    </row>
    <row r="1396" spans="1:18" s="155" customFormat="1">
      <c r="A1396" s="150"/>
      <c r="B1396" s="157"/>
      <c r="D1396" s="151"/>
      <c r="E1396" s="595"/>
      <c r="F1396" s="596"/>
      <c r="G1396" s="36"/>
      <c r="H1396" s="36"/>
      <c r="I1396" s="36"/>
      <c r="J1396" s="36"/>
      <c r="K1396" s="36"/>
      <c r="L1396" s="36"/>
      <c r="M1396" s="36"/>
      <c r="N1396" s="36"/>
      <c r="O1396" s="36"/>
      <c r="P1396" s="36"/>
      <c r="Q1396" s="36"/>
      <c r="R1396" s="36"/>
    </row>
    <row r="1397" spans="1:18" s="155" customFormat="1">
      <c r="A1397" s="150"/>
      <c r="B1397" s="157"/>
      <c r="D1397" s="151"/>
      <c r="E1397" s="595"/>
      <c r="F1397" s="596"/>
      <c r="G1397" s="36"/>
      <c r="H1397" s="36"/>
      <c r="I1397" s="36"/>
      <c r="J1397" s="36"/>
      <c r="K1397" s="36"/>
      <c r="L1397" s="36"/>
      <c r="M1397" s="36"/>
      <c r="N1397" s="36"/>
      <c r="O1397" s="36"/>
      <c r="P1397" s="36"/>
      <c r="Q1397" s="36"/>
      <c r="R1397" s="36"/>
    </row>
    <row r="1398" spans="1:18" s="155" customFormat="1">
      <c r="A1398" s="150"/>
      <c r="B1398" s="157"/>
      <c r="D1398" s="151"/>
      <c r="E1398" s="595"/>
      <c r="F1398" s="596"/>
      <c r="G1398" s="36"/>
      <c r="H1398" s="36"/>
      <c r="I1398" s="36"/>
      <c r="J1398" s="36"/>
      <c r="K1398" s="36"/>
      <c r="L1398" s="36"/>
      <c r="M1398" s="36"/>
      <c r="N1398" s="36"/>
      <c r="O1398" s="36"/>
      <c r="P1398" s="36"/>
      <c r="Q1398" s="36"/>
      <c r="R1398" s="36"/>
    </row>
    <row r="1399" spans="1:18" s="155" customFormat="1">
      <c r="A1399" s="150"/>
      <c r="B1399" s="157"/>
      <c r="D1399" s="151"/>
      <c r="E1399" s="595"/>
      <c r="F1399" s="596"/>
      <c r="G1399" s="36"/>
      <c r="H1399" s="36"/>
      <c r="I1399" s="36"/>
      <c r="J1399" s="36"/>
      <c r="K1399" s="36"/>
      <c r="L1399" s="36"/>
      <c r="M1399" s="36"/>
      <c r="N1399" s="36"/>
      <c r="O1399" s="36"/>
      <c r="P1399" s="36"/>
      <c r="Q1399" s="36"/>
      <c r="R1399" s="36"/>
    </row>
    <row r="1400" spans="1:18" s="155" customFormat="1">
      <c r="A1400" s="150"/>
      <c r="B1400" s="157"/>
      <c r="D1400" s="151"/>
      <c r="E1400" s="595"/>
      <c r="F1400" s="596"/>
      <c r="G1400" s="36"/>
      <c r="H1400" s="36"/>
      <c r="I1400" s="36"/>
      <c r="J1400" s="36"/>
      <c r="K1400" s="36"/>
      <c r="L1400" s="36"/>
      <c r="M1400" s="36"/>
      <c r="N1400" s="36"/>
      <c r="O1400" s="36"/>
      <c r="P1400" s="36"/>
      <c r="Q1400" s="36"/>
      <c r="R1400" s="36"/>
    </row>
    <row r="1401" spans="1:18" s="155" customFormat="1">
      <c r="A1401" s="150"/>
      <c r="B1401" s="157"/>
      <c r="D1401" s="151"/>
      <c r="E1401" s="595"/>
      <c r="F1401" s="596"/>
      <c r="G1401" s="36"/>
      <c r="H1401" s="36"/>
      <c r="I1401" s="36"/>
      <c r="J1401" s="36"/>
      <c r="K1401" s="36"/>
      <c r="L1401" s="36"/>
      <c r="M1401" s="36"/>
      <c r="N1401" s="36"/>
      <c r="O1401" s="36"/>
      <c r="P1401" s="36"/>
      <c r="Q1401" s="36"/>
      <c r="R1401" s="36"/>
    </row>
    <row r="1402" spans="1:18" s="155" customFormat="1">
      <c r="A1402" s="150"/>
      <c r="B1402" s="157"/>
      <c r="D1402" s="151"/>
      <c r="E1402" s="595"/>
      <c r="F1402" s="596"/>
      <c r="G1402" s="36"/>
      <c r="H1402" s="36"/>
      <c r="I1402" s="36"/>
      <c r="J1402" s="36"/>
      <c r="K1402" s="36"/>
      <c r="L1402" s="36"/>
      <c r="M1402" s="36"/>
      <c r="N1402" s="36"/>
      <c r="O1402" s="36"/>
      <c r="P1402" s="36"/>
      <c r="Q1402" s="36"/>
      <c r="R1402" s="36"/>
    </row>
    <row r="1403" spans="1:18" s="155" customFormat="1">
      <c r="A1403" s="150"/>
      <c r="B1403" s="157"/>
      <c r="D1403" s="151"/>
      <c r="E1403" s="595"/>
      <c r="F1403" s="596"/>
      <c r="G1403" s="36"/>
      <c r="H1403" s="36"/>
      <c r="I1403" s="36"/>
      <c r="J1403" s="36"/>
      <c r="K1403" s="36"/>
      <c r="L1403" s="36"/>
      <c r="M1403" s="36"/>
      <c r="N1403" s="36"/>
      <c r="O1403" s="36"/>
      <c r="P1403" s="36"/>
      <c r="Q1403" s="36"/>
      <c r="R1403" s="36"/>
    </row>
    <row r="1404" spans="1:18" s="155" customFormat="1">
      <c r="A1404" s="150"/>
      <c r="B1404" s="157"/>
      <c r="D1404" s="151"/>
      <c r="E1404" s="595"/>
      <c r="F1404" s="596"/>
      <c r="G1404" s="36"/>
      <c r="H1404" s="36"/>
      <c r="I1404" s="36"/>
      <c r="J1404" s="36"/>
      <c r="K1404" s="36"/>
      <c r="L1404" s="36"/>
      <c r="M1404" s="36"/>
      <c r="N1404" s="36"/>
      <c r="O1404" s="36"/>
      <c r="P1404" s="36"/>
      <c r="Q1404" s="36"/>
      <c r="R1404" s="36"/>
    </row>
    <row r="1405" spans="1:18" s="155" customFormat="1">
      <c r="A1405" s="150"/>
      <c r="B1405" s="157"/>
      <c r="D1405" s="151"/>
      <c r="E1405" s="595"/>
      <c r="F1405" s="596"/>
      <c r="G1405" s="36"/>
      <c r="H1405" s="36"/>
      <c r="I1405" s="36"/>
      <c r="J1405" s="36"/>
      <c r="K1405" s="36"/>
      <c r="L1405" s="36"/>
      <c r="M1405" s="36"/>
      <c r="N1405" s="36"/>
      <c r="O1405" s="36"/>
      <c r="P1405" s="36"/>
      <c r="Q1405" s="36"/>
      <c r="R1405" s="36"/>
    </row>
    <row r="1406" spans="1:18" s="155" customFormat="1">
      <c r="A1406" s="150"/>
      <c r="B1406" s="157"/>
      <c r="D1406" s="151"/>
      <c r="E1406" s="595"/>
      <c r="F1406" s="596"/>
      <c r="G1406" s="36"/>
      <c r="H1406" s="36"/>
      <c r="I1406" s="36"/>
      <c r="J1406" s="36"/>
      <c r="K1406" s="36"/>
      <c r="L1406" s="36"/>
      <c r="M1406" s="36"/>
      <c r="N1406" s="36"/>
      <c r="O1406" s="36"/>
      <c r="P1406" s="36"/>
      <c r="Q1406" s="36"/>
      <c r="R1406" s="36"/>
    </row>
    <row r="1407" spans="1:18" s="155" customFormat="1">
      <c r="A1407" s="150"/>
      <c r="B1407" s="157"/>
      <c r="D1407" s="151"/>
      <c r="E1407" s="595"/>
      <c r="F1407" s="596"/>
      <c r="G1407" s="36"/>
      <c r="H1407" s="36"/>
      <c r="I1407" s="36"/>
      <c r="J1407" s="36"/>
      <c r="K1407" s="36"/>
      <c r="L1407" s="36"/>
      <c r="M1407" s="36"/>
      <c r="N1407" s="36"/>
      <c r="O1407" s="36"/>
      <c r="P1407" s="36"/>
      <c r="Q1407" s="36"/>
      <c r="R1407" s="36"/>
    </row>
    <row r="1408" spans="1:18" s="155" customFormat="1">
      <c r="A1408" s="150"/>
      <c r="B1408" s="157"/>
      <c r="D1408" s="151"/>
      <c r="E1408" s="595"/>
      <c r="F1408" s="596"/>
      <c r="G1408" s="36"/>
      <c r="H1408" s="36"/>
      <c r="I1408" s="36"/>
      <c r="J1408" s="36"/>
      <c r="K1408" s="36"/>
      <c r="L1408" s="36"/>
      <c r="M1408" s="36"/>
      <c r="N1408" s="36"/>
      <c r="O1408" s="36"/>
      <c r="P1408" s="36"/>
      <c r="Q1408" s="36"/>
      <c r="R1408" s="36"/>
    </row>
    <row r="1409" spans="1:18" s="155" customFormat="1">
      <c r="A1409" s="150"/>
      <c r="B1409" s="157"/>
      <c r="D1409" s="151"/>
      <c r="E1409" s="595"/>
      <c r="F1409" s="596"/>
      <c r="G1409" s="36"/>
      <c r="H1409" s="36"/>
      <c r="I1409" s="36"/>
      <c r="J1409" s="36"/>
      <c r="K1409" s="36"/>
      <c r="L1409" s="36"/>
      <c r="M1409" s="36"/>
      <c r="N1409" s="36"/>
      <c r="O1409" s="36"/>
      <c r="P1409" s="36"/>
      <c r="Q1409" s="36"/>
      <c r="R1409" s="36"/>
    </row>
    <row r="1410" spans="1:18" s="155" customFormat="1">
      <c r="A1410" s="150"/>
      <c r="B1410" s="157"/>
      <c r="D1410" s="151"/>
      <c r="E1410" s="595"/>
      <c r="F1410" s="596"/>
      <c r="G1410" s="36"/>
      <c r="H1410" s="36"/>
      <c r="I1410" s="36"/>
      <c r="J1410" s="36"/>
      <c r="K1410" s="36"/>
      <c r="L1410" s="36"/>
      <c r="M1410" s="36"/>
      <c r="N1410" s="36"/>
      <c r="O1410" s="36"/>
      <c r="P1410" s="36"/>
      <c r="Q1410" s="36"/>
      <c r="R1410" s="36"/>
    </row>
    <row r="1411" spans="1:18" s="155" customFormat="1">
      <c r="A1411" s="150"/>
      <c r="B1411" s="157"/>
      <c r="D1411" s="151"/>
      <c r="E1411" s="595"/>
      <c r="F1411" s="596"/>
      <c r="G1411" s="36"/>
      <c r="H1411" s="36"/>
      <c r="I1411" s="36"/>
      <c r="J1411" s="36"/>
      <c r="K1411" s="36"/>
      <c r="L1411" s="36"/>
      <c r="M1411" s="36"/>
      <c r="N1411" s="36"/>
      <c r="O1411" s="36"/>
      <c r="P1411" s="36"/>
      <c r="Q1411" s="36"/>
      <c r="R1411" s="36"/>
    </row>
    <row r="1412" spans="1:18" s="155" customFormat="1">
      <c r="A1412" s="150"/>
      <c r="B1412" s="157"/>
      <c r="D1412" s="151"/>
      <c r="E1412" s="595"/>
      <c r="F1412" s="596"/>
      <c r="G1412" s="36"/>
      <c r="H1412" s="36"/>
      <c r="I1412" s="36"/>
      <c r="J1412" s="36"/>
      <c r="K1412" s="36"/>
      <c r="L1412" s="36"/>
      <c r="M1412" s="36"/>
      <c r="N1412" s="36"/>
      <c r="O1412" s="36"/>
      <c r="P1412" s="36"/>
      <c r="Q1412" s="36"/>
      <c r="R1412" s="36"/>
    </row>
    <row r="1413" spans="1:18" s="155" customFormat="1">
      <c r="A1413" s="150"/>
      <c r="B1413" s="157"/>
      <c r="D1413" s="151"/>
      <c r="E1413" s="595"/>
      <c r="F1413" s="596"/>
      <c r="G1413" s="36"/>
      <c r="H1413" s="36"/>
      <c r="I1413" s="36"/>
      <c r="J1413" s="36"/>
      <c r="K1413" s="36"/>
      <c r="L1413" s="36"/>
      <c r="M1413" s="36"/>
      <c r="N1413" s="36"/>
      <c r="O1413" s="36"/>
      <c r="P1413" s="36"/>
      <c r="Q1413" s="36"/>
      <c r="R1413" s="36"/>
    </row>
    <row r="1414" spans="1:18" s="155" customFormat="1">
      <c r="A1414" s="150"/>
      <c r="B1414" s="157"/>
      <c r="D1414" s="151"/>
      <c r="E1414" s="595"/>
      <c r="F1414" s="596"/>
      <c r="G1414" s="36"/>
      <c r="H1414" s="36"/>
      <c r="I1414" s="36"/>
      <c r="J1414" s="36"/>
      <c r="K1414" s="36"/>
      <c r="L1414" s="36"/>
      <c r="M1414" s="36"/>
      <c r="N1414" s="36"/>
      <c r="O1414" s="36"/>
      <c r="P1414" s="36"/>
      <c r="Q1414" s="36"/>
      <c r="R1414" s="36"/>
    </row>
    <row r="1415" spans="1:18" s="155" customFormat="1">
      <c r="A1415" s="150"/>
      <c r="B1415" s="157"/>
      <c r="D1415" s="151"/>
      <c r="E1415" s="595"/>
      <c r="F1415" s="596"/>
      <c r="G1415" s="36"/>
      <c r="H1415" s="36"/>
      <c r="I1415" s="36"/>
      <c r="J1415" s="36"/>
      <c r="K1415" s="36"/>
      <c r="L1415" s="36"/>
      <c r="M1415" s="36"/>
      <c r="N1415" s="36"/>
      <c r="O1415" s="36"/>
      <c r="P1415" s="36"/>
      <c r="Q1415" s="36"/>
      <c r="R1415" s="36"/>
    </row>
    <row r="1416" spans="1:18" s="155" customFormat="1">
      <c r="A1416" s="150"/>
      <c r="B1416" s="157"/>
      <c r="D1416" s="151"/>
      <c r="E1416" s="595"/>
      <c r="F1416" s="596"/>
      <c r="G1416" s="36"/>
      <c r="H1416" s="36"/>
      <c r="I1416" s="36"/>
      <c r="J1416" s="36"/>
      <c r="K1416" s="36"/>
      <c r="L1416" s="36"/>
      <c r="M1416" s="36"/>
      <c r="N1416" s="36"/>
      <c r="O1416" s="36"/>
      <c r="P1416" s="36"/>
      <c r="Q1416" s="36"/>
      <c r="R1416" s="36"/>
    </row>
    <row r="1417" spans="1:18" s="155" customFormat="1">
      <c r="A1417" s="150"/>
      <c r="B1417" s="157"/>
      <c r="D1417" s="151"/>
      <c r="E1417" s="595"/>
      <c r="F1417" s="596"/>
      <c r="G1417" s="36"/>
      <c r="H1417" s="36"/>
      <c r="I1417" s="36"/>
      <c r="J1417" s="36"/>
      <c r="K1417" s="36"/>
      <c r="L1417" s="36"/>
      <c r="M1417" s="36"/>
      <c r="N1417" s="36"/>
      <c r="O1417" s="36"/>
      <c r="P1417" s="36"/>
      <c r="Q1417" s="36"/>
      <c r="R1417" s="36"/>
    </row>
    <row r="1418" spans="1:18" s="155" customFormat="1">
      <c r="A1418" s="150"/>
      <c r="B1418" s="157"/>
      <c r="D1418" s="151"/>
      <c r="E1418" s="595"/>
      <c r="F1418" s="596"/>
      <c r="G1418" s="36"/>
      <c r="H1418" s="36"/>
      <c r="I1418" s="36"/>
      <c r="J1418" s="36"/>
      <c r="K1418" s="36"/>
      <c r="L1418" s="36"/>
      <c r="M1418" s="36"/>
      <c r="N1418" s="36"/>
      <c r="O1418" s="36"/>
      <c r="P1418" s="36"/>
      <c r="Q1418" s="36"/>
      <c r="R1418" s="36"/>
    </row>
    <row r="1419" spans="1:18" s="155" customFormat="1">
      <c r="A1419" s="150"/>
      <c r="B1419" s="157"/>
      <c r="D1419" s="151"/>
      <c r="E1419" s="595"/>
      <c r="F1419" s="596"/>
      <c r="G1419" s="36"/>
      <c r="H1419" s="36"/>
      <c r="I1419" s="36"/>
      <c r="J1419" s="36"/>
      <c r="K1419" s="36"/>
      <c r="L1419" s="36"/>
      <c r="M1419" s="36"/>
      <c r="N1419" s="36"/>
      <c r="O1419" s="36"/>
      <c r="P1419" s="36"/>
      <c r="Q1419" s="36"/>
      <c r="R1419" s="36"/>
    </row>
    <row r="1420" spans="1:18" s="155" customFormat="1">
      <c r="A1420" s="150"/>
      <c r="B1420" s="157"/>
      <c r="D1420" s="151"/>
      <c r="E1420" s="595"/>
      <c r="F1420" s="596"/>
      <c r="G1420" s="36"/>
      <c r="H1420" s="36"/>
      <c r="I1420" s="36"/>
      <c r="J1420" s="36"/>
      <c r="K1420" s="36"/>
      <c r="L1420" s="36"/>
      <c r="M1420" s="36"/>
      <c r="N1420" s="36"/>
      <c r="O1420" s="36"/>
      <c r="P1420" s="36"/>
      <c r="Q1420" s="36"/>
      <c r="R1420" s="36"/>
    </row>
    <row r="1421" spans="1:18" s="155" customFormat="1">
      <c r="A1421" s="150"/>
      <c r="B1421" s="157"/>
      <c r="D1421" s="151"/>
      <c r="E1421" s="595"/>
      <c r="F1421" s="596"/>
      <c r="G1421" s="36"/>
      <c r="H1421" s="36"/>
      <c r="I1421" s="36"/>
      <c r="J1421" s="36"/>
      <c r="K1421" s="36"/>
      <c r="L1421" s="36"/>
      <c r="M1421" s="36"/>
      <c r="N1421" s="36"/>
      <c r="O1421" s="36"/>
      <c r="P1421" s="36"/>
      <c r="Q1421" s="36"/>
      <c r="R1421" s="36"/>
    </row>
    <row r="1422" spans="1:18" s="155" customFormat="1">
      <c r="A1422" s="150"/>
      <c r="B1422" s="157"/>
      <c r="D1422" s="151"/>
      <c r="E1422" s="595"/>
      <c r="F1422" s="596"/>
      <c r="G1422" s="36"/>
      <c r="H1422" s="36"/>
      <c r="I1422" s="36"/>
      <c r="J1422" s="36"/>
      <c r="K1422" s="36"/>
      <c r="L1422" s="36"/>
      <c r="M1422" s="36"/>
      <c r="N1422" s="36"/>
      <c r="O1422" s="36"/>
      <c r="P1422" s="36"/>
      <c r="Q1422" s="36"/>
      <c r="R1422" s="36"/>
    </row>
    <row r="1423" spans="1:18" s="155" customFormat="1">
      <c r="A1423" s="150"/>
      <c r="B1423" s="157"/>
      <c r="D1423" s="151"/>
      <c r="E1423" s="595"/>
      <c r="F1423" s="596"/>
      <c r="G1423" s="36"/>
      <c r="H1423" s="36"/>
      <c r="I1423" s="36"/>
      <c r="J1423" s="36"/>
      <c r="K1423" s="36"/>
      <c r="L1423" s="36"/>
      <c r="M1423" s="36"/>
      <c r="N1423" s="36"/>
      <c r="O1423" s="36"/>
      <c r="P1423" s="36"/>
      <c r="Q1423" s="36"/>
      <c r="R1423" s="36"/>
    </row>
    <row r="1424" spans="1:18" s="155" customFormat="1">
      <c r="A1424" s="150"/>
      <c r="B1424" s="157"/>
      <c r="D1424" s="151"/>
      <c r="E1424" s="595"/>
      <c r="F1424" s="596"/>
      <c r="G1424" s="36"/>
      <c r="H1424" s="36"/>
      <c r="I1424" s="36"/>
      <c r="J1424" s="36"/>
      <c r="K1424" s="36"/>
      <c r="L1424" s="36"/>
      <c r="M1424" s="36"/>
      <c r="N1424" s="36"/>
      <c r="O1424" s="36"/>
      <c r="P1424" s="36"/>
      <c r="Q1424" s="36"/>
      <c r="R1424" s="36"/>
    </row>
    <row r="1425" spans="1:18" s="155" customFormat="1">
      <c r="A1425" s="150"/>
      <c r="B1425" s="157"/>
      <c r="D1425" s="151"/>
      <c r="E1425" s="595"/>
      <c r="F1425" s="596"/>
      <c r="G1425" s="36"/>
      <c r="H1425" s="36"/>
      <c r="I1425" s="36"/>
      <c r="J1425" s="36"/>
      <c r="K1425" s="36"/>
      <c r="L1425" s="36"/>
      <c r="M1425" s="36"/>
      <c r="N1425" s="36"/>
      <c r="O1425" s="36"/>
      <c r="P1425" s="36"/>
      <c r="Q1425" s="36"/>
      <c r="R1425" s="36"/>
    </row>
    <row r="1426" spans="1:18" s="155" customFormat="1">
      <c r="A1426" s="150"/>
      <c r="B1426" s="157"/>
      <c r="D1426" s="151"/>
      <c r="E1426" s="595"/>
      <c r="F1426" s="596"/>
      <c r="G1426" s="36"/>
      <c r="H1426" s="36"/>
      <c r="I1426" s="36"/>
      <c r="J1426" s="36"/>
      <c r="K1426" s="36"/>
      <c r="L1426" s="36"/>
      <c r="M1426" s="36"/>
      <c r="N1426" s="36"/>
      <c r="O1426" s="36"/>
      <c r="P1426" s="36"/>
      <c r="Q1426" s="36"/>
      <c r="R1426" s="36"/>
    </row>
    <row r="1427" spans="1:18" s="155" customFormat="1">
      <c r="A1427" s="150"/>
      <c r="B1427" s="157"/>
      <c r="D1427" s="151"/>
      <c r="E1427" s="595"/>
      <c r="F1427" s="596"/>
      <c r="G1427" s="36"/>
      <c r="H1427" s="36"/>
      <c r="I1427" s="36"/>
      <c r="J1427" s="36"/>
      <c r="K1427" s="36"/>
      <c r="L1427" s="36"/>
      <c r="M1427" s="36"/>
      <c r="N1427" s="36"/>
      <c r="O1427" s="36"/>
      <c r="P1427" s="36"/>
      <c r="Q1427" s="36"/>
      <c r="R1427" s="36"/>
    </row>
    <row r="1428" spans="1:18" s="155" customFormat="1">
      <c r="A1428" s="150"/>
      <c r="B1428" s="157"/>
      <c r="D1428" s="151"/>
      <c r="E1428" s="595"/>
      <c r="F1428" s="596"/>
      <c r="G1428" s="36"/>
      <c r="H1428" s="36"/>
      <c r="I1428" s="36"/>
      <c r="J1428" s="36"/>
      <c r="K1428" s="36"/>
      <c r="L1428" s="36"/>
      <c r="M1428" s="36"/>
      <c r="N1428" s="36"/>
      <c r="O1428" s="36"/>
      <c r="P1428" s="36"/>
      <c r="Q1428" s="36"/>
      <c r="R1428" s="36"/>
    </row>
    <row r="1429" spans="1:18" s="155" customFormat="1">
      <c r="A1429" s="150"/>
      <c r="B1429" s="157"/>
      <c r="D1429" s="151"/>
      <c r="E1429" s="595"/>
      <c r="F1429" s="596"/>
      <c r="G1429" s="36"/>
      <c r="H1429" s="36"/>
      <c r="I1429" s="36"/>
      <c r="J1429" s="36"/>
      <c r="K1429" s="36"/>
      <c r="L1429" s="36"/>
      <c r="M1429" s="36"/>
      <c r="N1429" s="36"/>
      <c r="O1429" s="36"/>
      <c r="P1429" s="36"/>
      <c r="Q1429" s="36"/>
      <c r="R1429" s="36"/>
    </row>
    <row r="1430" spans="1:18" s="155" customFormat="1">
      <c r="A1430" s="150"/>
      <c r="B1430" s="157"/>
      <c r="D1430" s="151"/>
      <c r="E1430" s="595"/>
      <c r="F1430" s="596"/>
      <c r="G1430" s="36"/>
      <c r="H1430" s="36"/>
      <c r="I1430" s="36"/>
      <c r="J1430" s="36"/>
      <c r="K1430" s="36"/>
      <c r="L1430" s="36"/>
      <c r="M1430" s="36"/>
      <c r="N1430" s="36"/>
      <c r="O1430" s="36"/>
      <c r="P1430" s="36"/>
      <c r="Q1430" s="36"/>
      <c r="R1430" s="36"/>
    </row>
    <row r="1431" spans="1:18" s="155" customFormat="1">
      <c r="A1431" s="150"/>
      <c r="B1431" s="157"/>
      <c r="D1431" s="151"/>
      <c r="E1431" s="595"/>
      <c r="F1431" s="596"/>
      <c r="G1431" s="36"/>
      <c r="H1431" s="36"/>
      <c r="I1431" s="36"/>
      <c r="J1431" s="36"/>
      <c r="K1431" s="36"/>
      <c r="L1431" s="36"/>
      <c r="M1431" s="36"/>
      <c r="N1431" s="36"/>
      <c r="O1431" s="36"/>
      <c r="P1431" s="36"/>
      <c r="Q1431" s="36"/>
      <c r="R1431" s="36"/>
    </row>
    <row r="1432" spans="1:18" s="155" customFormat="1">
      <c r="A1432" s="150"/>
      <c r="B1432" s="157"/>
      <c r="D1432" s="151"/>
      <c r="E1432" s="595"/>
      <c r="F1432" s="596"/>
      <c r="G1432" s="36"/>
      <c r="H1432" s="36"/>
      <c r="I1432" s="36"/>
      <c r="J1432" s="36"/>
      <c r="K1432" s="36"/>
      <c r="L1432" s="36"/>
      <c r="M1432" s="36"/>
      <c r="N1432" s="36"/>
      <c r="O1432" s="36"/>
      <c r="P1432" s="36"/>
      <c r="Q1432" s="36"/>
      <c r="R1432" s="36"/>
    </row>
    <row r="1433" spans="1:18" s="155" customFormat="1">
      <c r="A1433" s="150"/>
      <c r="B1433" s="157"/>
      <c r="D1433" s="151"/>
      <c r="E1433" s="595"/>
      <c r="F1433" s="596"/>
      <c r="G1433" s="36"/>
      <c r="H1433" s="36"/>
      <c r="I1433" s="36"/>
      <c r="J1433" s="36"/>
      <c r="K1433" s="36"/>
      <c r="L1433" s="36"/>
      <c r="M1433" s="36"/>
      <c r="N1433" s="36"/>
      <c r="O1433" s="36"/>
      <c r="P1433" s="36"/>
      <c r="Q1433" s="36"/>
      <c r="R1433" s="36"/>
    </row>
    <row r="1434" spans="1:18" s="155" customFormat="1">
      <c r="A1434" s="150"/>
      <c r="B1434" s="157"/>
      <c r="D1434" s="151"/>
      <c r="E1434" s="595"/>
      <c r="F1434" s="596"/>
      <c r="G1434" s="36"/>
      <c r="H1434" s="36"/>
      <c r="I1434" s="36"/>
      <c r="J1434" s="36"/>
      <c r="K1434" s="36"/>
      <c r="L1434" s="36"/>
      <c r="M1434" s="36"/>
      <c r="N1434" s="36"/>
      <c r="O1434" s="36"/>
      <c r="P1434" s="36"/>
      <c r="Q1434" s="36"/>
      <c r="R1434" s="36"/>
    </row>
    <row r="1435" spans="1:18" s="155" customFormat="1">
      <c r="A1435" s="150"/>
      <c r="B1435" s="157"/>
      <c r="D1435" s="151"/>
      <c r="E1435" s="595"/>
      <c r="F1435" s="596"/>
      <c r="G1435" s="36"/>
      <c r="H1435" s="36"/>
      <c r="I1435" s="36"/>
      <c r="J1435" s="36"/>
      <c r="K1435" s="36"/>
      <c r="L1435" s="36"/>
      <c r="M1435" s="36"/>
      <c r="N1435" s="36"/>
      <c r="O1435" s="36"/>
      <c r="P1435" s="36"/>
      <c r="Q1435" s="36"/>
      <c r="R1435" s="36"/>
    </row>
    <row r="1436" spans="1:18" s="155" customFormat="1">
      <c r="A1436" s="150"/>
      <c r="B1436" s="157"/>
      <c r="D1436" s="151"/>
      <c r="E1436" s="595"/>
      <c r="F1436" s="596"/>
      <c r="G1436" s="36"/>
      <c r="H1436" s="36"/>
      <c r="I1436" s="36"/>
      <c r="J1436" s="36"/>
      <c r="K1436" s="36"/>
      <c r="L1436" s="36"/>
      <c r="M1436" s="36"/>
      <c r="N1436" s="36"/>
      <c r="O1436" s="36"/>
      <c r="P1436" s="36"/>
      <c r="Q1436" s="36"/>
      <c r="R1436" s="36"/>
    </row>
    <row r="1437" spans="1:18" s="155" customFormat="1">
      <c r="A1437" s="150"/>
      <c r="B1437" s="157"/>
      <c r="D1437" s="151"/>
      <c r="E1437" s="595"/>
      <c r="F1437" s="596"/>
      <c r="G1437" s="36"/>
      <c r="H1437" s="36"/>
      <c r="I1437" s="36"/>
      <c r="J1437" s="36"/>
      <c r="K1437" s="36"/>
      <c r="L1437" s="36"/>
      <c r="M1437" s="36"/>
      <c r="N1437" s="36"/>
      <c r="O1437" s="36"/>
      <c r="P1437" s="36"/>
      <c r="Q1437" s="36"/>
      <c r="R1437" s="36"/>
    </row>
    <row r="1438" spans="1:18" s="155" customFormat="1">
      <c r="A1438" s="150"/>
      <c r="B1438" s="157"/>
      <c r="D1438" s="151"/>
      <c r="E1438" s="595"/>
      <c r="F1438" s="596"/>
      <c r="G1438" s="36"/>
      <c r="H1438" s="36"/>
      <c r="I1438" s="36"/>
      <c r="J1438" s="36"/>
      <c r="K1438" s="36"/>
      <c r="L1438" s="36"/>
      <c r="M1438" s="36"/>
      <c r="N1438" s="36"/>
      <c r="O1438" s="36"/>
      <c r="P1438" s="36"/>
      <c r="Q1438" s="36"/>
      <c r="R1438" s="36"/>
    </row>
    <row r="1439" spans="1:18" s="155" customFormat="1">
      <c r="A1439" s="150"/>
      <c r="B1439" s="157"/>
      <c r="D1439" s="151"/>
      <c r="E1439" s="595"/>
      <c r="F1439" s="596"/>
      <c r="G1439" s="36"/>
      <c r="H1439" s="36"/>
      <c r="I1439" s="36"/>
      <c r="J1439" s="36"/>
      <c r="K1439" s="36"/>
      <c r="L1439" s="36"/>
      <c r="M1439" s="36"/>
      <c r="N1439" s="36"/>
      <c r="O1439" s="36"/>
      <c r="P1439" s="36"/>
      <c r="Q1439" s="36"/>
      <c r="R1439" s="36"/>
    </row>
    <row r="1440" spans="1:18" s="155" customFormat="1">
      <c r="A1440" s="150"/>
      <c r="B1440" s="157"/>
      <c r="D1440" s="151"/>
      <c r="E1440" s="595"/>
      <c r="F1440" s="596"/>
      <c r="G1440" s="36"/>
      <c r="H1440" s="36"/>
      <c r="I1440" s="36"/>
      <c r="J1440" s="36"/>
      <c r="K1440" s="36"/>
      <c r="L1440" s="36"/>
      <c r="M1440" s="36"/>
      <c r="N1440" s="36"/>
      <c r="O1440" s="36"/>
      <c r="P1440" s="36"/>
      <c r="Q1440" s="36"/>
      <c r="R1440" s="36"/>
    </row>
    <row r="1441" spans="1:18" s="155" customFormat="1">
      <c r="A1441" s="150"/>
      <c r="B1441" s="157"/>
      <c r="D1441" s="151"/>
      <c r="E1441" s="595"/>
      <c r="F1441" s="596"/>
      <c r="G1441" s="36"/>
      <c r="H1441" s="36"/>
      <c r="I1441" s="36"/>
      <c r="J1441" s="36"/>
      <c r="K1441" s="36"/>
      <c r="L1441" s="36"/>
      <c r="M1441" s="36"/>
      <c r="N1441" s="36"/>
      <c r="O1441" s="36"/>
      <c r="P1441" s="36"/>
      <c r="Q1441" s="36"/>
      <c r="R1441" s="36"/>
    </row>
    <row r="1442" spans="1:18" s="155" customFormat="1">
      <c r="A1442" s="150"/>
      <c r="B1442" s="157"/>
      <c r="D1442" s="151"/>
      <c r="E1442" s="595"/>
      <c r="F1442" s="596"/>
      <c r="G1442" s="36"/>
      <c r="H1442" s="36"/>
      <c r="I1442" s="36"/>
      <c r="J1442" s="36"/>
      <c r="K1442" s="36"/>
      <c r="L1442" s="36"/>
      <c r="M1442" s="36"/>
      <c r="N1442" s="36"/>
      <c r="O1442" s="36"/>
      <c r="P1442" s="36"/>
      <c r="Q1442" s="36"/>
      <c r="R1442" s="36"/>
    </row>
    <row r="1443" spans="1:18" s="155" customFormat="1">
      <c r="A1443" s="150"/>
      <c r="B1443" s="157"/>
      <c r="D1443" s="151"/>
      <c r="E1443" s="595"/>
      <c r="F1443" s="596"/>
      <c r="G1443" s="36"/>
      <c r="H1443" s="36"/>
      <c r="I1443" s="36"/>
      <c r="J1443" s="36"/>
      <c r="K1443" s="36"/>
      <c r="L1443" s="36"/>
      <c r="M1443" s="36"/>
      <c r="N1443" s="36"/>
      <c r="O1443" s="36"/>
      <c r="P1443" s="36"/>
      <c r="Q1443" s="36"/>
      <c r="R1443" s="36"/>
    </row>
    <row r="1444" spans="1:18" s="155" customFormat="1">
      <c r="A1444" s="150"/>
      <c r="B1444" s="157"/>
      <c r="D1444" s="151"/>
      <c r="E1444" s="595"/>
      <c r="F1444" s="596"/>
      <c r="G1444" s="36"/>
      <c r="H1444" s="36"/>
      <c r="I1444" s="36"/>
      <c r="J1444" s="36"/>
      <c r="K1444" s="36"/>
      <c r="L1444" s="36"/>
      <c r="M1444" s="36"/>
      <c r="N1444" s="36"/>
      <c r="O1444" s="36"/>
      <c r="P1444" s="36"/>
      <c r="Q1444" s="36"/>
      <c r="R1444" s="36"/>
    </row>
    <row r="1445" spans="1:18" s="155" customFormat="1">
      <c r="A1445" s="150"/>
      <c r="B1445" s="157"/>
      <c r="D1445" s="151"/>
      <c r="E1445" s="595"/>
      <c r="F1445" s="596"/>
      <c r="G1445" s="36"/>
      <c r="H1445" s="36"/>
      <c r="I1445" s="36"/>
      <c r="J1445" s="36"/>
      <c r="K1445" s="36"/>
      <c r="L1445" s="36"/>
      <c r="M1445" s="36"/>
      <c r="N1445" s="36"/>
      <c r="O1445" s="36"/>
      <c r="P1445" s="36"/>
      <c r="Q1445" s="36"/>
      <c r="R1445" s="36"/>
    </row>
    <row r="1446" spans="1:18" s="155" customFormat="1">
      <c r="A1446" s="150"/>
      <c r="B1446" s="157"/>
      <c r="D1446" s="151"/>
      <c r="E1446" s="595"/>
      <c r="F1446" s="596"/>
      <c r="G1446" s="36"/>
      <c r="H1446" s="36"/>
      <c r="I1446" s="36"/>
      <c r="J1446" s="36"/>
      <c r="K1446" s="36"/>
      <c r="L1446" s="36"/>
      <c r="M1446" s="36"/>
      <c r="N1446" s="36"/>
      <c r="O1446" s="36"/>
      <c r="P1446" s="36"/>
      <c r="Q1446" s="36"/>
      <c r="R1446" s="36"/>
    </row>
    <row r="1447" spans="1:18" s="155" customFormat="1">
      <c r="A1447" s="150"/>
      <c r="B1447" s="157"/>
      <c r="D1447" s="151"/>
      <c r="E1447" s="595"/>
      <c r="F1447" s="596"/>
      <c r="G1447" s="36"/>
      <c r="H1447" s="36"/>
      <c r="I1447" s="36"/>
      <c r="J1447" s="36"/>
      <c r="K1447" s="36"/>
      <c r="L1447" s="36"/>
      <c r="M1447" s="36"/>
      <c r="N1447" s="36"/>
      <c r="O1447" s="36"/>
      <c r="P1447" s="36"/>
      <c r="Q1447" s="36"/>
      <c r="R1447" s="36"/>
    </row>
    <row r="1448" spans="1:18" s="155" customFormat="1">
      <c r="A1448" s="150"/>
      <c r="B1448" s="157"/>
      <c r="D1448" s="151"/>
      <c r="E1448" s="595"/>
      <c r="F1448" s="596"/>
      <c r="G1448" s="36"/>
      <c r="H1448" s="36"/>
      <c r="I1448" s="36"/>
      <c r="J1448" s="36"/>
      <c r="K1448" s="36"/>
      <c r="L1448" s="36"/>
      <c r="M1448" s="36"/>
      <c r="N1448" s="36"/>
      <c r="O1448" s="36"/>
      <c r="P1448" s="36"/>
      <c r="Q1448" s="36"/>
      <c r="R1448" s="36"/>
    </row>
    <row r="1449" spans="1:18" s="155" customFormat="1">
      <c r="A1449" s="150"/>
      <c r="B1449" s="157"/>
      <c r="D1449" s="151"/>
      <c r="E1449" s="595"/>
      <c r="F1449" s="596"/>
      <c r="G1449" s="36"/>
      <c r="H1449" s="36"/>
      <c r="I1449" s="36"/>
      <c r="J1449" s="36"/>
      <c r="K1449" s="36"/>
      <c r="L1449" s="36"/>
      <c r="M1449" s="36"/>
      <c r="N1449" s="36"/>
      <c r="O1449" s="36"/>
      <c r="P1449" s="36"/>
      <c r="Q1449" s="36"/>
      <c r="R1449" s="36"/>
    </row>
    <row r="1450" spans="1:18" s="155" customFormat="1">
      <c r="A1450" s="150"/>
      <c r="B1450" s="157"/>
      <c r="D1450" s="151"/>
      <c r="E1450" s="595"/>
      <c r="F1450" s="596"/>
      <c r="G1450" s="36"/>
      <c r="H1450" s="36"/>
      <c r="I1450" s="36"/>
      <c r="J1450" s="36"/>
      <c r="K1450" s="36"/>
      <c r="L1450" s="36"/>
      <c r="M1450" s="36"/>
      <c r="N1450" s="36"/>
      <c r="O1450" s="36"/>
      <c r="P1450" s="36"/>
      <c r="Q1450" s="36"/>
      <c r="R1450" s="36"/>
    </row>
    <row r="1451" spans="1:18" s="155" customFormat="1">
      <c r="A1451" s="150"/>
      <c r="B1451" s="157"/>
      <c r="D1451" s="151"/>
      <c r="E1451" s="595"/>
      <c r="F1451" s="596"/>
      <c r="G1451" s="36"/>
      <c r="H1451" s="36"/>
      <c r="I1451" s="36"/>
      <c r="J1451" s="36"/>
      <c r="K1451" s="36"/>
      <c r="L1451" s="36"/>
      <c r="M1451" s="36"/>
      <c r="N1451" s="36"/>
      <c r="O1451" s="36"/>
      <c r="P1451" s="36"/>
      <c r="Q1451" s="36"/>
      <c r="R1451" s="36"/>
    </row>
    <row r="1452" spans="1:18" s="155" customFormat="1">
      <c r="A1452" s="150"/>
      <c r="B1452" s="157"/>
      <c r="D1452" s="151"/>
      <c r="E1452" s="595"/>
      <c r="F1452" s="596"/>
      <c r="G1452" s="36"/>
      <c r="H1452" s="36"/>
      <c r="I1452" s="36"/>
      <c r="J1452" s="36"/>
      <c r="K1452" s="36"/>
      <c r="L1452" s="36"/>
      <c r="M1452" s="36"/>
      <c r="N1452" s="36"/>
      <c r="O1452" s="36"/>
      <c r="P1452" s="36"/>
      <c r="Q1452" s="36"/>
      <c r="R1452" s="36"/>
    </row>
    <row r="1453" spans="1:18" s="155" customFormat="1">
      <c r="A1453" s="150"/>
      <c r="B1453" s="157"/>
      <c r="D1453" s="151"/>
      <c r="E1453" s="595"/>
      <c r="F1453" s="596"/>
      <c r="G1453" s="36"/>
      <c r="H1453" s="36"/>
      <c r="I1453" s="36"/>
      <c r="J1453" s="36"/>
      <c r="K1453" s="36"/>
      <c r="L1453" s="36"/>
      <c r="M1453" s="36"/>
      <c r="N1453" s="36"/>
      <c r="O1453" s="36"/>
      <c r="P1453" s="36"/>
      <c r="Q1453" s="36"/>
      <c r="R1453" s="36"/>
    </row>
    <row r="1454" spans="1:18" s="155" customFormat="1">
      <c r="A1454" s="150"/>
      <c r="B1454" s="157"/>
      <c r="D1454" s="151"/>
      <c r="E1454" s="595"/>
      <c r="F1454" s="596"/>
      <c r="G1454" s="36"/>
      <c r="H1454" s="36"/>
      <c r="I1454" s="36"/>
      <c r="J1454" s="36"/>
      <c r="K1454" s="36"/>
      <c r="L1454" s="36"/>
      <c r="M1454" s="36"/>
      <c r="N1454" s="36"/>
      <c r="O1454" s="36"/>
      <c r="P1454" s="36"/>
      <c r="Q1454" s="36"/>
      <c r="R1454" s="36"/>
    </row>
    <row r="1455" spans="1:18" s="155" customFormat="1">
      <c r="A1455" s="150"/>
      <c r="B1455" s="157"/>
      <c r="D1455" s="151"/>
      <c r="E1455" s="595"/>
      <c r="F1455" s="596"/>
      <c r="G1455" s="36"/>
      <c r="H1455" s="36"/>
      <c r="I1455" s="36"/>
      <c r="J1455" s="36"/>
      <c r="K1455" s="36"/>
      <c r="L1455" s="36"/>
      <c r="M1455" s="36"/>
      <c r="N1455" s="36"/>
      <c r="O1455" s="36"/>
      <c r="P1455" s="36"/>
      <c r="Q1455" s="36"/>
      <c r="R1455" s="36"/>
    </row>
    <row r="1456" spans="1:18" s="155" customFormat="1">
      <c r="A1456" s="150"/>
      <c r="B1456" s="157"/>
      <c r="D1456" s="151"/>
      <c r="E1456" s="595"/>
      <c r="F1456" s="596"/>
      <c r="G1456" s="36"/>
      <c r="H1456" s="36"/>
      <c r="I1456" s="36"/>
      <c r="J1456" s="36"/>
      <c r="K1456" s="36"/>
      <c r="L1456" s="36"/>
      <c r="M1456" s="36"/>
      <c r="N1456" s="36"/>
      <c r="O1456" s="36"/>
      <c r="P1456" s="36"/>
      <c r="Q1456" s="36"/>
      <c r="R1456" s="36"/>
    </row>
    <row r="1457" spans="1:18" s="155" customFormat="1">
      <c r="A1457" s="150"/>
      <c r="B1457" s="157"/>
      <c r="D1457" s="151"/>
      <c r="E1457" s="595"/>
      <c r="F1457" s="596"/>
      <c r="G1457" s="36"/>
      <c r="H1457" s="36"/>
      <c r="I1457" s="36"/>
      <c r="J1457" s="36"/>
      <c r="K1457" s="36"/>
      <c r="L1457" s="36"/>
      <c r="M1457" s="36"/>
      <c r="N1457" s="36"/>
      <c r="O1457" s="36"/>
      <c r="P1457" s="36"/>
      <c r="Q1457" s="36"/>
      <c r="R1457" s="36"/>
    </row>
    <row r="1458" spans="1:18" s="155" customFormat="1">
      <c r="A1458" s="150"/>
      <c r="B1458" s="157"/>
      <c r="D1458" s="151"/>
      <c r="E1458" s="595"/>
      <c r="F1458" s="596"/>
      <c r="G1458" s="36"/>
      <c r="H1458" s="36"/>
      <c r="I1458" s="36"/>
      <c r="J1458" s="36"/>
      <c r="K1458" s="36"/>
      <c r="L1458" s="36"/>
      <c r="M1458" s="36"/>
      <c r="N1458" s="36"/>
      <c r="O1458" s="36"/>
      <c r="P1458" s="36"/>
      <c r="Q1458" s="36"/>
      <c r="R1458" s="36"/>
    </row>
    <row r="1459" spans="1:18" s="155" customFormat="1">
      <c r="A1459" s="150"/>
      <c r="B1459" s="157"/>
      <c r="D1459" s="151"/>
      <c r="E1459" s="595"/>
      <c r="F1459" s="596"/>
      <c r="G1459" s="36"/>
      <c r="H1459" s="36"/>
      <c r="I1459" s="36"/>
      <c r="J1459" s="36"/>
      <c r="K1459" s="36"/>
      <c r="L1459" s="36"/>
      <c r="M1459" s="36"/>
      <c r="N1459" s="36"/>
      <c r="O1459" s="36"/>
      <c r="P1459" s="36"/>
      <c r="Q1459" s="36"/>
      <c r="R1459" s="36"/>
    </row>
    <row r="1460" spans="1:18" s="155" customFormat="1">
      <c r="A1460" s="150"/>
      <c r="B1460" s="157"/>
      <c r="D1460" s="151"/>
      <c r="E1460" s="595"/>
      <c r="F1460" s="596"/>
      <c r="G1460" s="36"/>
      <c r="H1460" s="36"/>
      <c r="I1460" s="36"/>
      <c r="J1460" s="36"/>
      <c r="K1460" s="36"/>
      <c r="L1460" s="36"/>
      <c r="M1460" s="36"/>
      <c r="N1460" s="36"/>
      <c r="O1460" s="36"/>
      <c r="P1460" s="36"/>
      <c r="Q1460" s="36"/>
      <c r="R1460" s="36"/>
    </row>
    <row r="1461" spans="1:18" s="155" customFormat="1">
      <c r="A1461" s="150"/>
      <c r="B1461" s="157"/>
      <c r="D1461" s="151"/>
      <c r="E1461" s="595"/>
      <c r="F1461" s="596"/>
      <c r="G1461" s="36"/>
      <c r="H1461" s="36"/>
      <c r="I1461" s="36"/>
      <c r="J1461" s="36"/>
      <c r="K1461" s="36"/>
      <c r="L1461" s="36"/>
      <c r="M1461" s="36"/>
      <c r="N1461" s="36"/>
      <c r="O1461" s="36"/>
      <c r="P1461" s="36"/>
      <c r="Q1461" s="36"/>
      <c r="R1461" s="36"/>
    </row>
    <row r="1462" spans="1:18" s="155" customFormat="1">
      <c r="A1462" s="150"/>
      <c r="B1462" s="157"/>
      <c r="D1462" s="151"/>
      <c r="E1462" s="595"/>
      <c r="F1462" s="596"/>
      <c r="G1462" s="36"/>
      <c r="H1462" s="36"/>
      <c r="I1462" s="36"/>
      <c r="J1462" s="36"/>
      <c r="K1462" s="36"/>
      <c r="L1462" s="36"/>
      <c r="M1462" s="36"/>
      <c r="N1462" s="36"/>
      <c r="O1462" s="36"/>
      <c r="P1462" s="36"/>
      <c r="Q1462" s="36"/>
      <c r="R1462" s="36"/>
    </row>
    <row r="1463" spans="1:18" s="155" customFormat="1">
      <c r="A1463" s="150"/>
      <c r="B1463" s="157"/>
      <c r="D1463" s="151"/>
      <c r="E1463" s="595"/>
      <c r="F1463" s="596"/>
      <c r="G1463" s="36"/>
      <c r="H1463" s="36"/>
      <c r="I1463" s="36"/>
      <c r="J1463" s="36"/>
      <c r="K1463" s="36"/>
      <c r="L1463" s="36"/>
      <c r="M1463" s="36"/>
      <c r="N1463" s="36"/>
      <c r="O1463" s="36"/>
      <c r="P1463" s="36"/>
      <c r="Q1463" s="36"/>
      <c r="R1463" s="36"/>
    </row>
    <row r="1464" spans="1:18" s="155" customFormat="1">
      <c r="A1464" s="150"/>
      <c r="B1464" s="157"/>
      <c r="D1464" s="151"/>
      <c r="E1464" s="595"/>
      <c r="F1464" s="596"/>
      <c r="G1464" s="36"/>
      <c r="H1464" s="36"/>
      <c r="I1464" s="36"/>
      <c r="J1464" s="36"/>
      <c r="K1464" s="36"/>
      <c r="L1464" s="36"/>
      <c r="M1464" s="36"/>
      <c r="N1464" s="36"/>
      <c r="O1464" s="36"/>
      <c r="P1464" s="36"/>
      <c r="Q1464" s="36"/>
      <c r="R1464" s="36"/>
    </row>
    <row r="1465" spans="1:18" s="155" customFormat="1">
      <c r="A1465" s="150"/>
      <c r="B1465" s="157"/>
      <c r="D1465" s="151"/>
      <c r="E1465" s="595"/>
      <c r="F1465" s="596"/>
      <c r="G1465" s="36"/>
      <c r="H1465" s="36"/>
      <c r="I1465" s="36"/>
      <c r="J1465" s="36"/>
      <c r="K1465" s="36"/>
      <c r="L1465" s="36"/>
      <c r="M1465" s="36"/>
      <c r="N1465" s="36"/>
      <c r="O1465" s="36"/>
      <c r="P1465" s="36"/>
      <c r="Q1465" s="36"/>
      <c r="R1465" s="36"/>
    </row>
    <row r="1466" spans="1:18" s="155" customFormat="1">
      <c r="A1466" s="150"/>
      <c r="B1466" s="157"/>
      <c r="D1466" s="151"/>
      <c r="E1466" s="595"/>
      <c r="F1466" s="596"/>
      <c r="G1466" s="36"/>
      <c r="H1466" s="36"/>
      <c r="I1466" s="36"/>
      <c r="J1466" s="36"/>
      <c r="K1466" s="36"/>
      <c r="L1466" s="36"/>
      <c r="M1466" s="36"/>
      <c r="N1466" s="36"/>
      <c r="O1466" s="36"/>
      <c r="P1466" s="36"/>
      <c r="Q1466" s="36"/>
      <c r="R1466" s="36"/>
    </row>
    <row r="1467" spans="1:18" s="155" customFormat="1">
      <c r="A1467" s="150"/>
      <c r="B1467" s="157"/>
      <c r="D1467" s="151"/>
      <c r="E1467" s="595"/>
      <c r="F1467" s="596"/>
      <c r="G1467" s="36"/>
      <c r="H1467" s="36"/>
      <c r="I1467" s="36"/>
      <c r="J1467" s="36"/>
      <c r="K1467" s="36"/>
      <c r="L1467" s="36"/>
      <c r="M1467" s="36"/>
      <c r="N1467" s="36"/>
      <c r="O1467" s="36"/>
      <c r="P1467" s="36"/>
      <c r="Q1467" s="36"/>
      <c r="R1467" s="36"/>
    </row>
    <row r="1468" spans="1:18" s="155" customFormat="1">
      <c r="A1468" s="150"/>
      <c r="B1468" s="157"/>
      <c r="D1468" s="151"/>
      <c r="E1468" s="595"/>
      <c r="F1468" s="596"/>
      <c r="G1468" s="36"/>
      <c r="H1468" s="36"/>
      <c r="I1468" s="36"/>
      <c r="J1468" s="36"/>
      <c r="K1468" s="36"/>
      <c r="L1468" s="36"/>
      <c r="M1468" s="36"/>
      <c r="N1468" s="36"/>
      <c r="O1468" s="36"/>
      <c r="P1468" s="36"/>
      <c r="Q1468" s="36"/>
      <c r="R1468" s="36"/>
    </row>
    <row r="1469" spans="1:18" s="155" customFormat="1">
      <c r="A1469" s="150"/>
      <c r="B1469" s="157"/>
      <c r="D1469" s="151"/>
      <c r="E1469" s="595"/>
      <c r="F1469" s="596"/>
      <c r="G1469" s="36"/>
      <c r="H1469" s="36"/>
      <c r="I1469" s="36"/>
      <c r="J1469" s="36"/>
      <c r="K1469" s="36"/>
      <c r="L1469" s="36"/>
      <c r="M1469" s="36"/>
      <c r="N1469" s="36"/>
      <c r="O1469" s="36"/>
      <c r="P1469" s="36"/>
      <c r="Q1469" s="36"/>
      <c r="R1469" s="36"/>
    </row>
    <row r="1470" spans="1:18" s="155" customFormat="1">
      <c r="A1470" s="150"/>
      <c r="B1470" s="157"/>
      <c r="D1470" s="151"/>
      <c r="E1470" s="595"/>
      <c r="F1470" s="596"/>
      <c r="G1470" s="36"/>
      <c r="H1470" s="36"/>
      <c r="I1470" s="36"/>
      <c r="J1470" s="36"/>
      <c r="K1470" s="36"/>
      <c r="L1470" s="36"/>
      <c r="M1470" s="36"/>
      <c r="N1470" s="36"/>
      <c r="O1470" s="36"/>
      <c r="P1470" s="36"/>
      <c r="Q1470" s="36"/>
      <c r="R1470" s="36"/>
    </row>
    <row r="1471" spans="1:18" s="155" customFormat="1">
      <c r="A1471" s="150"/>
      <c r="B1471" s="157"/>
      <c r="D1471" s="151"/>
      <c r="E1471" s="595"/>
      <c r="F1471" s="596"/>
      <c r="G1471" s="36"/>
      <c r="H1471" s="36"/>
      <c r="I1471" s="36"/>
      <c r="J1471" s="36"/>
      <c r="K1471" s="36"/>
      <c r="L1471" s="36"/>
      <c r="M1471" s="36"/>
      <c r="N1471" s="36"/>
      <c r="O1471" s="36"/>
      <c r="P1471" s="36"/>
      <c r="Q1471" s="36"/>
      <c r="R1471" s="36"/>
    </row>
    <row r="1472" spans="1:18" s="155" customFormat="1">
      <c r="A1472" s="150"/>
      <c r="B1472" s="157"/>
      <c r="D1472" s="151"/>
      <c r="E1472" s="595"/>
      <c r="F1472" s="596"/>
      <c r="G1472" s="36"/>
      <c r="H1472" s="36"/>
      <c r="I1472" s="36"/>
      <c r="J1472" s="36"/>
      <c r="K1472" s="36"/>
      <c r="L1472" s="36"/>
      <c r="M1472" s="36"/>
      <c r="N1472" s="36"/>
      <c r="O1472" s="36"/>
      <c r="P1472" s="36"/>
      <c r="Q1472" s="36"/>
      <c r="R1472" s="36"/>
    </row>
    <row r="1473" spans="1:18" s="155" customFormat="1">
      <c r="A1473" s="150"/>
      <c r="B1473" s="157"/>
      <c r="D1473" s="151"/>
      <c r="E1473" s="595"/>
      <c r="F1473" s="596"/>
      <c r="G1473" s="36"/>
      <c r="H1473" s="36"/>
      <c r="I1473" s="36"/>
      <c r="J1473" s="36"/>
      <c r="K1473" s="36"/>
      <c r="L1473" s="36"/>
      <c r="M1473" s="36"/>
      <c r="N1473" s="36"/>
      <c r="O1473" s="36"/>
      <c r="P1473" s="36"/>
      <c r="Q1473" s="36"/>
      <c r="R1473" s="36"/>
    </row>
    <row r="1474" spans="1:18" s="155" customFormat="1">
      <c r="A1474" s="150"/>
      <c r="B1474" s="157"/>
      <c r="D1474" s="151"/>
      <c r="E1474" s="595"/>
      <c r="F1474" s="596"/>
      <c r="G1474" s="36"/>
      <c r="H1474" s="36"/>
      <c r="I1474" s="36"/>
      <c r="J1474" s="36"/>
      <c r="K1474" s="36"/>
      <c r="L1474" s="36"/>
      <c r="M1474" s="36"/>
      <c r="N1474" s="36"/>
      <c r="O1474" s="36"/>
      <c r="P1474" s="36"/>
      <c r="Q1474" s="36"/>
      <c r="R1474" s="36"/>
    </row>
    <row r="1475" spans="1:18" s="155" customFormat="1">
      <c r="A1475" s="150"/>
      <c r="B1475" s="157"/>
      <c r="D1475" s="151"/>
      <c r="E1475" s="595"/>
      <c r="F1475" s="596"/>
      <c r="G1475" s="36"/>
      <c r="H1475" s="36"/>
      <c r="I1475" s="36"/>
      <c r="J1475" s="36"/>
      <c r="K1475" s="36"/>
      <c r="L1475" s="36"/>
      <c r="M1475" s="36"/>
      <c r="N1475" s="36"/>
      <c r="O1475" s="36"/>
      <c r="P1475" s="36"/>
      <c r="Q1475" s="36"/>
      <c r="R1475" s="36"/>
    </row>
    <row r="1476" spans="1:18" s="155" customFormat="1">
      <c r="A1476" s="150"/>
      <c r="B1476" s="157"/>
      <c r="D1476" s="151"/>
      <c r="E1476" s="595"/>
      <c r="F1476" s="596"/>
      <c r="G1476" s="36"/>
      <c r="H1476" s="36"/>
      <c r="I1476" s="36"/>
      <c r="J1476" s="36"/>
      <c r="K1476" s="36"/>
      <c r="L1476" s="36"/>
      <c r="M1476" s="36"/>
      <c r="N1476" s="36"/>
      <c r="O1476" s="36"/>
      <c r="P1476" s="36"/>
      <c r="Q1476" s="36"/>
      <c r="R1476" s="36"/>
    </row>
    <row r="1477" spans="1:18" s="155" customFormat="1">
      <c r="A1477" s="150"/>
      <c r="B1477" s="157"/>
      <c r="D1477" s="151"/>
      <c r="E1477" s="595"/>
      <c r="F1477" s="596"/>
      <c r="G1477" s="36"/>
      <c r="H1477" s="36"/>
      <c r="I1477" s="36"/>
      <c r="J1477" s="36"/>
      <c r="K1477" s="36"/>
      <c r="L1477" s="36"/>
      <c r="M1477" s="36"/>
      <c r="N1477" s="36"/>
      <c r="O1477" s="36"/>
      <c r="P1477" s="36"/>
      <c r="Q1477" s="36"/>
      <c r="R1477" s="36"/>
    </row>
    <row r="1478" spans="1:18" s="155" customFormat="1">
      <c r="A1478" s="150"/>
      <c r="B1478" s="157"/>
      <c r="D1478" s="151"/>
      <c r="E1478" s="595"/>
      <c r="F1478" s="596"/>
      <c r="G1478" s="36"/>
      <c r="H1478" s="36"/>
      <c r="I1478" s="36"/>
      <c r="J1478" s="36"/>
      <c r="K1478" s="36"/>
      <c r="L1478" s="36"/>
      <c r="M1478" s="36"/>
      <c r="N1478" s="36"/>
      <c r="O1478" s="36"/>
      <c r="P1478" s="36"/>
      <c r="Q1478" s="36"/>
      <c r="R1478" s="36"/>
    </row>
    <row r="1479" spans="1:18" s="155" customFormat="1">
      <c r="A1479" s="150"/>
      <c r="B1479" s="157"/>
      <c r="D1479" s="151"/>
      <c r="E1479" s="595"/>
      <c r="F1479" s="596"/>
      <c r="G1479" s="36"/>
      <c r="H1479" s="36"/>
      <c r="I1479" s="36"/>
      <c r="J1479" s="36"/>
      <c r="K1479" s="36"/>
      <c r="L1479" s="36"/>
      <c r="M1479" s="36"/>
      <c r="N1479" s="36"/>
      <c r="O1479" s="36"/>
      <c r="P1479" s="36"/>
      <c r="Q1479" s="36"/>
      <c r="R1479" s="36"/>
    </row>
    <row r="1480" spans="1:18" s="155" customFormat="1">
      <c r="A1480" s="150"/>
      <c r="B1480" s="157"/>
      <c r="D1480" s="151"/>
      <c r="E1480" s="595"/>
      <c r="F1480" s="596"/>
      <c r="G1480" s="36"/>
      <c r="H1480" s="36"/>
      <c r="I1480" s="36"/>
      <c r="J1480" s="36"/>
      <c r="K1480" s="36"/>
      <c r="L1480" s="36"/>
      <c r="M1480" s="36"/>
      <c r="N1480" s="36"/>
      <c r="O1480" s="36"/>
      <c r="P1480" s="36"/>
      <c r="Q1480" s="36"/>
      <c r="R1480" s="36"/>
    </row>
    <row r="1481" spans="1:18" s="155" customFormat="1">
      <c r="A1481" s="150"/>
      <c r="B1481" s="157"/>
      <c r="D1481" s="151"/>
      <c r="E1481" s="595"/>
      <c r="F1481" s="596"/>
      <c r="G1481" s="36"/>
      <c r="H1481" s="36"/>
      <c r="I1481" s="36"/>
      <c r="J1481" s="36"/>
      <c r="K1481" s="36"/>
      <c r="L1481" s="36"/>
      <c r="M1481" s="36"/>
      <c r="N1481" s="36"/>
      <c r="O1481" s="36"/>
      <c r="P1481" s="36"/>
      <c r="Q1481" s="36"/>
      <c r="R1481" s="36"/>
    </row>
    <row r="1482" spans="1:18" s="155" customFormat="1">
      <c r="A1482" s="150"/>
      <c r="B1482" s="157"/>
      <c r="D1482" s="151"/>
      <c r="E1482" s="595"/>
      <c r="F1482" s="596"/>
      <c r="G1482" s="36"/>
      <c r="H1482" s="36"/>
      <c r="I1482" s="36"/>
      <c r="J1482" s="36"/>
      <c r="K1482" s="36"/>
      <c r="L1482" s="36"/>
      <c r="M1482" s="36"/>
      <c r="N1482" s="36"/>
      <c r="O1482" s="36"/>
      <c r="P1482" s="36"/>
      <c r="Q1482" s="36"/>
      <c r="R1482" s="36"/>
    </row>
    <row r="1483" spans="1:18" s="155" customFormat="1">
      <c r="A1483" s="150"/>
      <c r="B1483" s="157"/>
      <c r="D1483" s="151"/>
      <c r="E1483" s="595"/>
      <c r="F1483" s="596"/>
      <c r="G1483" s="36"/>
      <c r="H1483" s="36"/>
      <c r="I1483" s="36"/>
      <c r="J1483" s="36"/>
      <c r="K1483" s="36"/>
      <c r="L1483" s="36"/>
      <c r="M1483" s="36"/>
      <c r="N1483" s="36"/>
      <c r="O1483" s="36"/>
      <c r="P1483" s="36"/>
      <c r="Q1483" s="36"/>
      <c r="R1483" s="36"/>
    </row>
    <row r="1484" spans="1:18" s="155" customFormat="1">
      <c r="A1484" s="150"/>
      <c r="B1484" s="157"/>
      <c r="D1484" s="151"/>
      <c r="E1484" s="595"/>
      <c r="F1484" s="596"/>
      <c r="G1484" s="36"/>
      <c r="H1484" s="36"/>
      <c r="I1484" s="36"/>
      <c r="J1484" s="36"/>
      <c r="K1484" s="36"/>
      <c r="L1484" s="36"/>
      <c r="M1484" s="36"/>
      <c r="N1484" s="36"/>
      <c r="O1484" s="36"/>
      <c r="P1484" s="36"/>
      <c r="Q1484" s="36"/>
      <c r="R1484" s="36"/>
    </row>
    <row r="1485" spans="1:18" s="155" customFormat="1">
      <c r="A1485" s="150"/>
      <c r="B1485" s="157"/>
      <c r="D1485" s="151"/>
      <c r="E1485" s="595"/>
      <c r="F1485" s="596"/>
      <c r="G1485" s="36"/>
      <c r="H1485" s="36"/>
      <c r="I1485" s="36"/>
      <c r="J1485" s="36"/>
      <c r="K1485" s="36"/>
      <c r="L1485" s="36"/>
      <c r="M1485" s="36"/>
      <c r="N1485" s="36"/>
      <c r="O1485" s="36"/>
      <c r="P1485" s="36"/>
      <c r="Q1485" s="36"/>
      <c r="R1485" s="36"/>
    </row>
    <row r="1486" spans="1:18" s="155" customFormat="1">
      <c r="A1486" s="150"/>
      <c r="B1486" s="157"/>
      <c r="D1486" s="151"/>
      <c r="E1486" s="595"/>
      <c r="F1486" s="596"/>
      <c r="G1486" s="36"/>
      <c r="H1486" s="36"/>
      <c r="I1486" s="36"/>
      <c r="J1486" s="36"/>
      <c r="K1486" s="36"/>
      <c r="L1486" s="36"/>
      <c r="M1486" s="36"/>
      <c r="N1486" s="36"/>
      <c r="O1486" s="36"/>
      <c r="P1486" s="36"/>
      <c r="Q1486" s="36"/>
      <c r="R1486" s="36"/>
    </row>
    <row r="1487" spans="1:18" s="155" customFormat="1">
      <c r="A1487" s="150"/>
      <c r="B1487" s="157"/>
      <c r="D1487" s="151"/>
      <c r="E1487" s="595"/>
      <c r="F1487" s="596"/>
      <c r="G1487" s="36"/>
      <c r="H1487" s="36"/>
      <c r="I1487" s="36"/>
      <c r="J1487" s="36"/>
      <c r="K1487" s="36"/>
      <c r="L1487" s="36"/>
      <c r="M1487" s="36"/>
      <c r="N1487" s="36"/>
      <c r="O1487" s="36"/>
      <c r="P1487" s="36"/>
      <c r="Q1487" s="36"/>
      <c r="R1487" s="36"/>
    </row>
    <row r="1488" spans="1:18" s="155" customFormat="1">
      <c r="A1488" s="150"/>
      <c r="B1488" s="157"/>
      <c r="D1488" s="151"/>
      <c r="E1488" s="595"/>
      <c r="F1488" s="596"/>
      <c r="G1488" s="36"/>
      <c r="H1488" s="36"/>
      <c r="I1488" s="36"/>
      <c r="J1488" s="36"/>
      <c r="K1488" s="36"/>
      <c r="L1488" s="36"/>
      <c r="M1488" s="36"/>
      <c r="N1488" s="36"/>
      <c r="O1488" s="36"/>
      <c r="P1488" s="36"/>
      <c r="Q1488" s="36"/>
      <c r="R1488" s="36"/>
    </row>
    <row r="1489" spans="1:18" s="155" customFormat="1">
      <c r="A1489" s="150"/>
      <c r="B1489" s="157"/>
      <c r="D1489" s="151"/>
      <c r="E1489" s="595"/>
      <c r="F1489" s="596"/>
      <c r="G1489" s="36"/>
      <c r="H1489" s="36"/>
      <c r="I1489" s="36"/>
      <c r="J1489" s="36"/>
      <c r="K1489" s="36"/>
      <c r="L1489" s="36"/>
      <c r="M1489" s="36"/>
      <c r="N1489" s="36"/>
      <c r="O1489" s="36"/>
      <c r="P1489" s="36"/>
      <c r="Q1489" s="36"/>
      <c r="R1489" s="36"/>
    </row>
    <row r="1490" spans="1:18" s="155" customFormat="1">
      <c r="A1490" s="150"/>
      <c r="B1490" s="157"/>
      <c r="D1490" s="151"/>
      <c r="E1490" s="595"/>
      <c r="F1490" s="596"/>
      <c r="G1490" s="36"/>
      <c r="H1490" s="36"/>
      <c r="I1490" s="36"/>
      <c r="J1490" s="36"/>
      <c r="K1490" s="36"/>
      <c r="L1490" s="36"/>
      <c r="M1490" s="36"/>
      <c r="N1490" s="36"/>
      <c r="O1490" s="36"/>
      <c r="P1490" s="36"/>
      <c r="Q1490" s="36"/>
      <c r="R1490" s="36"/>
    </row>
    <row r="1491" spans="1:18" s="155" customFormat="1">
      <c r="A1491" s="150"/>
      <c r="B1491" s="157"/>
      <c r="D1491" s="151"/>
      <c r="E1491" s="595"/>
      <c r="F1491" s="596"/>
      <c r="G1491" s="36"/>
      <c r="H1491" s="36"/>
      <c r="I1491" s="36"/>
      <c r="J1491" s="36"/>
      <c r="K1491" s="36"/>
      <c r="L1491" s="36"/>
      <c r="M1491" s="36"/>
      <c r="N1491" s="36"/>
      <c r="O1491" s="36"/>
      <c r="P1491" s="36"/>
      <c r="Q1491" s="36"/>
      <c r="R1491" s="36"/>
    </row>
    <row r="1492" spans="1:18" s="155" customFormat="1">
      <c r="A1492" s="150"/>
      <c r="B1492" s="157"/>
      <c r="D1492" s="151"/>
      <c r="E1492" s="595"/>
      <c r="F1492" s="596"/>
      <c r="G1492" s="36"/>
      <c r="H1492" s="36"/>
      <c r="I1492" s="36"/>
      <c r="J1492" s="36"/>
      <c r="K1492" s="36"/>
      <c r="L1492" s="36"/>
      <c r="M1492" s="36"/>
      <c r="N1492" s="36"/>
      <c r="O1492" s="36"/>
      <c r="P1492" s="36"/>
      <c r="Q1492" s="36"/>
      <c r="R1492" s="36"/>
    </row>
    <row r="1493" spans="1:18" s="155" customFormat="1">
      <c r="A1493" s="150"/>
      <c r="B1493" s="157"/>
      <c r="D1493" s="151"/>
      <c r="E1493" s="595"/>
      <c r="F1493" s="596"/>
      <c r="G1493" s="36"/>
      <c r="H1493" s="36"/>
      <c r="I1493" s="36"/>
      <c r="J1493" s="36"/>
      <c r="K1493" s="36"/>
      <c r="L1493" s="36"/>
      <c r="M1493" s="36"/>
      <c r="N1493" s="36"/>
      <c r="O1493" s="36"/>
      <c r="P1493" s="36"/>
      <c r="Q1493" s="36"/>
      <c r="R1493" s="36"/>
    </row>
    <row r="1494" spans="1:18" s="155" customFormat="1">
      <c r="A1494" s="150"/>
      <c r="B1494" s="157"/>
      <c r="D1494" s="151"/>
      <c r="E1494" s="595"/>
      <c r="F1494" s="596"/>
      <c r="G1494" s="36"/>
      <c r="H1494" s="36"/>
      <c r="I1494" s="36"/>
      <c r="J1494" s="36"/>
      <c r="K1494" s="36"/>
      <c r="L1494" s="36"/>
      <c r="M1494" s="36"/>
      <c r="N1494" s="36"/>
      <c r="O1494" s="36"/>
      <c r="P1494" s="36"/>
      <c r="Q1494" s="36"/>
      <c r="R1494" s="36"/>
    </row>
    <row r="1495" spans="1:18" s="155" customFormat="1">
      <c r="A1495" s="150"/>
      <c r="B1495" s="157"/>
      <c r="D1495" s="151"/>
      <c r="E1495" s="595"/>
      <c r="F1495" s="596"/>
      <c r="G1495" s="36"/>
      <c r="H1495" s="36"/>
      <c r="I1495" s="36"/>
      <c r="J1495" s="36"/>
      <c r="K1495" s="36"/>
      <c r="L1495" s="36"/>
      <c r="M1495" s="36"/>
      <c r="N1495" s="36"/>
      <c r="O1495" s="36"/>
      <c r="P1495" s="36"/>
      <c r="Q1495" s="36"/>
      <c r="R1495" s="36"/>
    </row>
    <row r="1496" spans="1:18" s="155" customFormat="1">
      <c r="A1496" s="150"/>
      <c r="B1496" s="157"/>
      <c r="D1496" s="151"/>
      <c r="E1496" s="595"/>
      <c r="F1496" s="596"/>
      <c r="G1496" s="36"/>
      <c r="H1496" s="36"/>
      <c r="I1496" s="36"/>
      <c r="J1496" s="36"/>
      <c r="K1496" s="36"/>
      <c r="L1496" s="36"/>
      <c r="M1496" s="36"/>
      <c r="N1496" s="36"/>
      <c r="O1496" s="36"/>
      <c r="P1496" s="36"/>
      <c r="Q1496" s="36"/>
      <c r="R1496" s="36"/>
    </row>
    <row r="1497" spans="1:18" s="155" customFormat="1">
      <c r="A1497" s="150"/>
      <c r="B1497" s="157"/>
      <c r="D1497" s="151"/>
      <c r="E1497" s="595"/>
      <c r="F1497" s="596"/>
      <c r="G1497" s="36"/>
      <c r="H1497" s="36"/>
      <c r="I1497" s="36"/>
      <c r="J1497" s="36"/>
      <c r="K1497" s="36"/>
      <c r="L1497" s="36"/>
      <c r="M1497" s="36"/>
      <c r="N1497" s="36"/>
      <c r="O1497" s="36"/>
      <c r="P1497" s="36"/>
      <c r="Q1497" s="36"/>
      <c r="R1497" s="36"/>
    </row>
    <row r="1498" spans="1:18" s="155" customFormat="1">
      <c r="A1498" s="150"/>
      <c r="B1498" s="157"/>
      <c r="D1498" s="151"/>
      <c r="E1498" s="595"/>
      <c r="F1498" s="596"/>
      <c r="G1498" s="36"/>
      <c r="H1498" s="36"/>
      <c r="I1498" s="36"/>
      <c r="J1498" s="36"/>
      <c r="K1498" s="36"/>
      <c r="L1498" s="36"/>
      <c r="M1498" s="36"/>
      <c r="N1498" s="36"/>
      <c r="O1498" s="36"/>
      <c r="P1498" s="36"/>
      <c r="Q1498" s="36"/>
      <c r="R1498" s="36"/>
    </row>
    <row r="1499" spans="1:18" s="155" customFormat="1">
      <c r="A1499" s="150"/>
      <c r="B1499" s="157"/>
      <c r="D1499" s="151"/>
      <c r="E1499" s="595"/>
      <c r="F1499" s="596"/>
      <c r="G1499" s="36"/>
      <c r="H1499" s="36"/>
      <c r="I1499" s="36"/>
      <c r="J1499" s="36"/>
      <c r="K1499" s="36"/>
      <c r="L1499" s="36"/>
      <c r="M1499" s="36"/>
      <c r="N1499" s="36"/>
      <c r="O1499" s="36"/>
      <c r="P1499" s="36"/>
      <c r="Q1499" s="36"/>
      <c r="R1499" s="36"/>
    </row>
    <row r="1500" spans="1:18" s="155" customFormat="1">
      <c r="A1500" s="150"/>
      <c r="B1500" s="157"/>
      <c r="D1500" s="151"/>
      <c r="E1500" s="595"/>
      <c r="F1500" s="596"/>
      <c r="G1500" s="36"/>
      <c r="H1500" s="36"/>
      <c r="I1500" s="36"/>
      <c r="J1500" s="36"/>
      <c r="K1500" s="36"/>
      <c r="L1500" s="36"/>
      <c r="M1500" s="36"/>
      <c r="N1500" s="36"/>
      <c r="O1500" s="36"/>
      <c r="P1500" s="36"/>
      <c r="Q1500" s="36"/>
      <c r="R1500" s="36"/>
    </row>
    <row r="1501" spans="1:18" s="155" customFormat="1">
      <c r="A1501" s="150"/>
      <c r="B1501" s="157"/>
      <c r="D1501" s="151"/>
      <c r="E1501" s="595"/>
      <c r="F1501" s="596"/>
      <c r="G1501" s="36"/>
      <c r="H1501" s="36"/>
      <c r="I1501" s="36"/>
      <c r="J1501" s="36"/>
      <c r="K1501" s="36"/>
      <c r="L1501" s="36"/>
      <c r="M1501" s="36"/>
      <c r="N1501" s="36"/>
      <c r="O1501" s="36"/>
      <c r="P1501" s="36"/>
      <c r="Q1501" s="36"/>
      <c r="R1501" s="36"/>
    </row>
    <row r="1502" spans="1:18" s="155" customFormat="1">
      <c r="A1502" s="150"/>
      <c r="B1502" s="157"/>
      <c r="D1502" s="151"/>
      <c r="E1502" s="595"/>
      <c r="F1502" s="596"/>
      <c r="G1502" s="36"/>
      <c r="H1502" s="36"/>
      <c r="I1502" s="36"/>
      <c r="J1502" s="36"/>
      <c r="K1502" s="36"/>
      <c r="L1502" s="36"/>
      <c r="M1502" s="36"/>
      <c r="N1502" s="36"/>
      <c r="O1502" s="36"/>
      <c r="P1502" s="36"/>
      <c r="Q1502" s="36"/>
      <c r="R1502" s="36"/>
    </row>
    <row r="1503" spans="1:18" s="155" customFormat="1">
      <c r="A1503" s="150"/>
      <c r="B1503" s="157"/>
      <c r="D1503" s="151"/>
      <c r="E1503" s="595"/>
      <c r="F1503" s="596"/>
      <c r="G1503" s="36"/>
      <c r="H1503" s="36"/>
      <c r="I1503" s="36"/>
      <c r="J1503" s="36"/>
      <c r="K1503" s="36"/>
      <c r="L1503" s="36"/>
      <c r="M1503" s="36"/>
      <c r="N1503" s="36"/>
      <c r="O1503" s="36"/>
      <c r="P1503" s="36"/>
      <c r="Q1503" s="36"/>
      <c r="R1503" s="36"/>
    </row>
    <row r="1504" spans="1:18" s="155" customFormat="1">
      <c r="A1504" s="150"/>
      <c r="B1504" s="157"/>
      <c r="D1504" s="151"/>
      <c r="E1504" s="595"/>
      <c r="F1504" s="596"/>
      <c r="G1504" s="36"/>
      <c r="H1504" s="36"/>
      <c r="I1504" s="36"/>
      <c r="J1504" s="36"/>
      <c r="K1504" s="36"/>
      <c r="L1504" s="36"/>
      <c r="M1504" s="36"/>
      <c r="N1504" s="36"/>
      <c r="O1504" s="36"/>
      <c r="P1504" s="36"/>
      <c r="Q1504" s="36"/>
      <c r="R1504" s="36"/>
    </row>
    <row r="1505" spans="1:18" s="155" customFormat="1">
      <c r="A1505" s="150"/>
      <c r="B1505" s="157"/>
      <c r="D1505" s="151"/>
      <c r="E1505" s="595"/>
      <c r="F1505" s="596"/>
      <c r="G1505" s="36"/>
      <c r="H1505" s="36"/>
      <c r="I1505" s="36"/>
      <c r="J1505" s="36"/>
      <c r="K1505" s="36"/>
      <c r="L1505" s="36"/>
      <c r="M1505" s="36"/>
      <c r="N1505" s="36"/>
      <c r="O1505" s="36"/>
      <c r="P1505" s="36"/>
      <c r="Q1505" s="36"/>
      <c r="R1505" s="36"/>
    </row>
    <row r="1506" spans="1:18" s="155" customFormat="1">
      <c r="A1506" s="150"/>
      <c r="B1506" s="157"/>
      <c r="D1506" s="151"/>
      <c r="E1506" s="595"/>
      <c r="F1506" s="596"/>
      <c r="G1506" s="36"/>
      <c r="H1506" s="36"/>
      <c r="I1506" s="36"/>
      <c r="J1506" s="36"/>
      <c r="K1506" s="36"/>
      <c r="L1506" s="36"/>
      <c r="M1506" s="36"/>
      <c r="N1506" s="36"/>
      <c r="O1506" s="36"/>
      <c r="P1506" s="36"/>
      <c r="Q1506" s="36"/>
      <c r="R1506" s="36"/>
    </row>
    <row r="1507" spans="1:18" s="155" customFormat="1">
      <c r="A1507" s="150"/>
      <c r="B1507" s="157"/>
      <c r="D1507" s="151"/>
      <c r="E1507" s="595"/>
      <c r="F1507" s="596"/>
      <c r="G1507" s="36"/>
      <c r="H1507" s="36"/>
      <c r="I1507" s="36"/>
      <c r="J1507" s="36"/>
      <c r="K1507" s="36"/>
      <c r="L1507" s="36"/>
      <c r="M1507" s="36"/>
      <c r="N1507" s="36"/>
      <c r="O1507" s="36"/>
      <c r="P1507" s="36"/>
      <c r="Q1507" s="36"/>
      <c r="R1507" s="36"/>
    </row>
    <row r="1508" spans="1:18" s="155" customFormat="1">
      <c r="A1508" s="150"/>
      <c r="B1508" s="157"/>
      <c r="D1508" s="151"/>
      <c r="E1508" s="595"/>
      <c r="F1508" s="596"/>
      <c r="G1508" s="36"/>
      <c r="H1508" s="36"/>
      <c r="I1508" s="36"/>
      <c r="J1508" s="36"/>
      <c r="K1508" s="36"/>
      <c r="L1508" s="36"/>
      <c r="M1508" s="36"/>
      <c r="N1508" s="36"/>
      <c r="O1508" s="36"/>
      <c r="P1508" s="36"/>
      <c r="Q1508" s="36"/>
      <c r="R1508" s="36"/>
    </row>
    <row r="1509" spans="1:18" s="155" customFormat="1">
      <c r="A1509" s="150"/>
      <c r="B1509" s="157"/>
      <c r="D1509" s="151"/>
      <c r="E1509" s="595"/>
      <c r="F1509" s="596"/>
      <c r="G1509" s="36"/>
      <c r="H1509" s="36"/>
      <c r="I1509" s="36"/>
      <c r="J1509" s="36"/>
      <c r="K1509" s="36"/>
      <c r="L1509" s="36"/>
      <c r="M1509" s="36"/>
      <c r="N1509" s="36"/>
      <c r="O1509" s="36"/>
      <c r="P1509" s="36"/>
      <c r="Q1509" s="36"/>
      <c r="R1509" s="36"/>
    </row>
    <row r="1510" spans="1:18" s="155" customFormat="1">
      <c r="A1510" s="150"/>
      <c r="B1510" s="157"/>
      <c r="D1510" s="151"/>
      <c r="E1510" s="595"/>
      <c r="F1510" s="596"/>
      <c r="G1510" s="36"/>
      <c r="H1510" s="36"/>
      <c r="I1510" s="36"/>
      <c r="J1510" s="36"/>
      <c r="K1510" s="36"/>
      <c r="L1510" s="36"/>
      <c r="M1510" s="36"/>
      <c r="N1510" s="36"/>
      <c r="O1510" s="36"/>
      <c r="P1510" s="36"/>
      <c r="Q1510" s="36"/>
      <c r="R1510" s="36"/>
    </row>
    <row r="1511" spans="1:18" s="155" customFormat="1">
      <c r="A1511" s="150"/>
      <c r="B1511" s="157"/>
      <c r="D1511" s="151"/>
      <c r="E1511" s="595"/>
      <c r="F1511" s="596"/>
      <c r="G1511" s="36"/>
      <c r="H1511" s="36"/>
      <c r="I1511" s="36"/>
      <c r="J1511" s="36"/>
      <c r="K1511" s="36"/>
      <c r="L1511" s="36"/>
      <c r="M1511" s="36"/>
      <c r="N1511" s="36"/>
      <c r="O1511" s="36"/>
      <c r="P1511" s="36"/>
      <c r="Q1511" s="36"/>
      <c r="R1511" s="36"/>
    </row>
    <row r="1512" spans="1:18" s="155" customFormat="1">
      <c r="A1512" s="150"/>
      <c r="B1512" s="157"/>
      <c r="D1512" s="151"/>
      <c r="E1512" s="595"/>
      <c r="F1512" s="596"/>
      <c r="G1512" s="36"/>
      <c r="H1512" s="36"/>
      <c r="I1512" s="36"/>
      <c r="J1512" s="36"/>
      <c r="K1512" s="36"/>
      <c r="L1512" s="36"/>
      <c r="M1512" s="36"/>
      <c r="N1512" s="36"/>
      <c r="O1512" s="36"/>
      <c r="P1512" s="36"/>
      <c r="Q1512" s="36"/>
      <c r="R1512" s="36"/>
    </row>
    <row r="1513" spans="1:18" s="155" customFormat="1">
      <c r="A1513" s="150"/>
      <c r="B1513" s="157"/>
      <c r="D1513" s="151"/>
      <c r="E1513" s="595"/>
      <c r="F1513" s="596"/>
      <c r="G1513" s="36"/>
      <c r="H1513" s="36"/>
      <c r="I1513" s="36"/>
      <c r="J1513" s="36"/>
      <c r="K1513" s="36"/>
      <c r="L1513" s="36"/>
      <c r="M1513" s="36"/>
      <c r="N1513" s="36"/>
      <c r="O1513" s="36"/>
      <c r="P1513" s="36"/>
      <c r="Q1513" s="36"/>
      <c r="R1513" s="36"/>
    </row>
    <row r="1514" spans="1:18" s="155" customFormat="1">
      <c r="A1514" s="150"/>
      <c r="B1514" s="157"/>
      <c r="D1514" s="151"/>
      <c r="E1514" s="595"/>
      <c r="F1514" s="596"/>
      <c r="G1514" s="36"/>
      <c r="H1514" s="36"/>
      <c r="I1514" s="36"/>
      <c r="J1514" s="36"/>
      <c r="K1514" s="36"/>
      <c r="L1514" s="36"/>
      <c r="M1514" s="36"/>
      <c r="N1514" s="36"/>
      <c r="O1514" s="36"/>
      <c r="P1514" s="36"/>
      <c r="Q1514" s="36"/>
      <c r="R1514" s="36"/>
    </row>
    <row r="1515" spans="1:18" s="155" customFormat="1">
      <c r="A1515" s="150"/>
      <c r="B1515" s="157"/>
      <c r="D1515" s="151"/>
      <c r="E1515" s="595"/>
      <c r="F1515" s="596"/>
      <c r="G1515" s="36"/>
      <c r="H1515" s="36"/>
      <c r="I1515" s="36"/>
      <c r="J1515" s="36"/>
      <c r="K1515" s="36"/>
      <c r="L1515" s="36"/>
      <c r="M1515" s="36"/>
      <c r="N1515" s="36"/>
      <c r="O1515" s="36"/>
      <c r="P1515" s="36"/>
      <c r="Q1515" s="36"/>
      <c r="R1515" s="36"/>
    </row>
    <row r="1516" spans="1:18" s="155" customFormat="1">
      <c r="A1516" s="150"/>
      <c r="B1516" s="157"/>
      <c r="D1516" s="151"/>
      <c r="E1516" s="595"/>
      <c r="F1516" s="596"/>
      <c r="G1516" s="36"/>
      <c r="H1516" s="36"/>
      <c r="I1516" s="36"/>
      <c r="J1516" s="36"/>
      <c r="K1516" s="36"/>
      <c r="L1516" s="36"/>
      <c r="M1516" s="36"/>
      <c r="N1516" s="36"/>
      <c r="O1516" s="36"/>
      <c r="P1516" s="36"/>
      <c r="Q1516" s="36"/>
      <c r="R1516" s="36"/>
    </row>
    <row r="1517" spans="1:18" s="155" customFormat="1">
      <c r="A1517" s="150"/>
      <c r="B1517" s="157"/>
      <c r="D1517" s="151"/>
      <c r="E1517" s="595"/>
      <c r="F1517" s="596"/>
      <c r="G1517" s="36"/>
      <c r="H1517" s="36"/>
      <c r="I1517" s="36"/>
      <c r="J1517" s="36"/>
      <c r="K1517" s="36"/>
      <c r="L1517" s="36"/>
      <c r="M1517" s="36"/>
      <c r="N1517" s="36"/>
      <c r="O1517" s="36"/>
      <c r="P1517" s="36"/>
      <c r="Q1517" s="36"/>
      <c r="R1517" s="36"/>
    </row>
    <row r="1518" spans="1:18" s="155" customFormat="1">
      <c r="A1518" s="150"/>
      <c r="B1518" s="157"/>
      <c r="D1518" s="151"/>
      <c r="E1518" s="595"/>
      <c r="F1518" s="596"/>
      <c r="G1518" s="36"/>
      <c r="H1518" s="36"/>
      <c r="I1518" s="36"/>
      <c r="J1518" s="36"/>
      <c r="K1518" s="36"/>
      <c r="L1518" s="36"/>
      <c r="M1518" s="36"/>
      <c r="N1518" s="36"/>
      <c r="O1518" s="36"/>
      <c r="P1518" s="36"/>
      <c r="Q1518" s="36"/>
      <c r="R1518" s="36"/>
    </row>
    <row r="1519" spans="1:18" s="155" customFormat="1">
      <c r="A1519" s="150"/>
      <c r="B1519" s="157"/>
      <c r="D1519" s="151"/>
      <c r="E1519" s="595"/>
      <c r="F1519" s="596"/>
      <c r="G1519" s="36"/>
      <c r="H1519" s="36"/>
      <c r="I1519" s="36"/>
      <c r="J1519" s="36"/>
      <c r="K1519" s="36"/>
      <c r="L1519" s="36"/>
      <c r="M1519" s="36"/>
      <c r="N1519" s="36"/>
      <c r="O1519" s="36"/>
      <c r="P1519" s="36"/>
      <c r="Q1519" s="36"/>
      <c r="R1519" s="36"/>
    </row>
    <row r="1520" spans="1:18" s="155" customFormat="1">
      <c r="A1520" s="150"/>
      <c r="B1520" s="157"/>
      <c r="D1520" s="151"/>
      <c r="E1520" s="595"/>
      <c r="F1520" s="596"/>
      <c r="G1520" s="36"/>
      <c r="H1520" s="36"/>
      <c r="I1520" s="36"/>
      <c r="J1520" s="36"/>
      <c r="K1520" s="36"/>
      <c r="L1520" s="36"/>
      <c r="M1520" s="36"/>
      <c r="N1520" s="36"/>
      <c r="O1520" s="36"/>
      <c r="P1520" s="36"/>
      <c r="Q1520" s="36"/>
      <c r="R1520" s="36"/>
    </row>
    <row r="1521" spans="1:18" s="155" customFormat="1">
      <c r="A1521" s="150"/>
      <c r="B1521" s="157"/>
      <c r="D1521" s="151"/>
      <c r="E1521" s="595"/>
      <c r="F1521" s="596"/>
      <c r="G1521" s="36"/>
      <c r="H1521" s="36"/>
      <c r="I1521" s="36"/>
      <c r="J1521" s="36"/>
      <c r="K1521" s="36"/>
      <c r="L1521" s="36"/>
      <c r="M1521" s="36"/>
      <c r="N1521" s="36"/>
      <c r="O1521" s="36"/>
      <c r="P1521" s="36"/>
      <c r="Q1521" s="36"/>
      <c r="R1521" s="36"/>
    </row>
    <row r="1522" spans="1:18" s="155" customFormat="1">
      <c r="A1522" s="150"/>
      <c r="B1522" s="157"/>
      <c r="D1522" s="151"/>
      <c r="E1522" s="595"/>
      <c r="F1522" s="596"/>
      <c r="G1522" s="36"/>
      <c r="H1522" s="36"/>
      <c r="I1522" s="36"/>
      <c r="J1522" s="36"/>
      <c r="K1522" s="36"/>
      <c r="L1522" s="36"/>
      <c r="M1522" s="36"/>
      <c r="N1522" s="36"/>
      <c r="O1522" s="36"/>
      <c r="P1522" s="36"/>
      <c r="Q1522" s="36"/>
      <c r="R1522" s="36"/>
    </row>
    <row r="1523" spans="1:18" s="155" customFormat="1">
      <c r="A1523" s="150"/>
      <c r="B1523" s="157"/>
      <c r="D1523" s="151"/>
      <c r="E1523" s="595"/>
      <c r="F1523" s="596"/>
      <c r="G1523" s="36"/>
      <c r="H1523" s="36"/>
      <c r="I1523" s="36"/>
      <c r="J1523" s="36"/>
      <c r="K1523" s="36"/>
      <c r="L1523" s="36"/>
      <c r="M1523" s="36"/>
      <c r="N1523" s="36"/>
      <c r="O1523" s="36"/>
      <c r="P1523" s="36"/>
      <c r="Q1523" s="36"/>
      <c r="R1523" s="36"/>
    </row>
    <row r="1524" spans="1:18" s="155" customFormat="1">
      <c r="A1524" s="150"/>
      <c r="B1524" s="157"/>
      <c r="D1524" s="151"/>
      <c r="E1524" s="595"/>
      <c r="F1524" s="596"/>
      <c r="G1524" s="36"/>
      <c r="H1524" s="36"/>
      <c r="I1524" s="36"/>
      <c r="J1524" s="36"/>
      <c r="K1524" s="36"/>
      <c r="L1524" s="36"/>
      <c r="M1524" s="36"/>
      <c r="N1524" s="36"/>
      <c r="O1524" s="36"/>
      <c r="P1524" s="36"/>
      <c r="Q1524" s="36"/>
      <c r="R1524" s="36"/>
    </row>
    <row r="1525" spans="1:18" s="155" customFormat="1">
      <c r="A1525" s="150"/>
      <c r="B1525" s="157"/>
      <c r="D1525" s="151"/>
      <c r="E1525" s="595"/>
      <c r="F1525" s="596"/>
      <c r="G1525" s="36"/>
      <c r="H1525" s="36"/>
      <c r="I1525" s="36"/>
      <c r="J1525" s="36"/>
      <c r="K1525" s="36"/>
      <c r="L1525" s="36"/>
      <c r="M1525" s="36"/>
      <c r="N1525" s="36"/>
      <c r="O1525" s="36"/>
      <c r="P1525" s="36"/>
      <c r="Q1525" s="36"/>
      <c r="R1525" s="36"/>
    </row>
    <row r="1526" spans="1:18" s="155" customFormat="1">
      <c r="A1526" s="150"/>
      <c r="B1526" s="157"/>
      <c r="D1526" s="151"/>
      <c r="E1526" s="595"/>
      <c r="F1526" s="596"/>
      <c r="G1526" s="36"/>
      <c r="H1526" s="36"/>
      <c r="I1526" s="36"/>
      <c r="J1526" s="36"/>
      <c r="K1526" s="36"/>
      <c r="L1526" s="36"/>
      <c r="M1526" s="36"/>
      <c r="N1526" s="36"/>
      <c r="O1526" s="36"/>
      <c r="P1526" s="36"/>
      <c r="Q1526" s="36"/>
      <c r="R1526" s="36"/>
    </row>
    <row r="1527" spans="1:18" s="155" customFormat="1">
      <c r="A1527" s="150"/>
      <c r="B1527" s="157"/>
      <c r="D1527" s="151"/>
      <c r="E1527" s="595"/>
      <c r="F1527" s="596"/>
      <c r="G1527" s="36"/>
      <c r="H1527" s="36"/>
      <c r="I1527" s="36"/>
      <c r="J1527" s="36"/>
      <c r="K1527" s="36"/>
      <c r="L1527" s="36"/>
      <c r="M1527" s="36"/>
      <c r="N1527" s="36"/>
      <c r="O1527" s="36"/>
      <c r="P1527" s="36"/>
      <c r="Q1527" s="36"/>
      <c r="R1527" s="36"/>
    </row>
    <row r="1528" spans="1:18" s="155" customFormat="1">
      <c r="A1528" s="150"/>
      <c r="B1528" s="157"/>
      <c r="D1528" s="151"/>
      <c r="E1528" s="595"/>
      <c r="F1528" s="596"/>
      <c r="G1528" s="36"/>
      <c r="H1528" s="36"/>
      <c r="I1528" s="36"/>
      <c r="J1528" s="36"/>
      <c r="K1528" s="36"/>
      <c r="L1528" s="36"/>
      <c r="M1528" s="36"/>
      <c r="N1528" s="36"/>
      <c r="O1528" s="36"/>
      <c r="P1528" s="36"/>
      <c r="Q1528" s="36"/>
      <c r="R1528" s="36"/>
    </row>
    <row r="1529" spans="1:18" s="155" customFormat="1">
      <c r="A1529" s="150"/>
      <c r="B1529" s="157"/>
      <c r="D1529" s="151"/>
      <c r="E1529" s="595"/>
      <c r="F1529" s="596"/>
      <c r="G1529" s="36"/>
      <c r="H1529" s="36"/>
      <c r="I1529" s="36"/>
      <c r="J1529" s="36"/>
      <c r="K1529" s="36"/>
      <c r="L1529" s="36"/>
      <c r="M1529" s="36"/>
      <c r="N1529" s="36"/>
      <c r="O1529" s="36"/>
      <c r="P1529" s="36"/>
      <c r="Q1529" s="36"/>
      <c r="R1529" s="36"/>
    </row>
    <row r="1530" spans="1:18" s="155" customFormat="1">
      <c r="A1530" s="150"/>
      <c r="B1530" s="157"/>
      <c r="D1530" s="151"/>
      <c r="E1530" s="595"/>
      <c r="F1530" s="596"/>
      <c r="G1530" s="36"/>
      <c r="H1530" s="36"/>
      <c r="I1530" s="36"/>
      <c r="J1530" s="36"/>
      <c r="K1530" s="36"/>
      <c r="L1530" s="36"/>
      <c r="M1530" s="36"/>
      <c r="N1530" s="36"/>
      <c r="O1530" s="36"/>
      <c r="P1530" s="36"/>
      <c r="Q1530" s="36"/>
      <c r="R1530" s="36"/>
    </row>
    <row r="1531" spans="1:18" s="155" customFormat="1">
      <c r="A1531" s="150"/>
      <c r="B1531" s="157"/>
      <c r="D1531" s="151"/>
      <c r="E1531" s="595"/>
      <c r="F1531" s="596"/>
      <c r="G1531" s="36"/>
      <c r="H1531" s="36"/>
      <c r="I1531" s="36"/>
      <c r="J1531" s="36"/>
      <c r="K1531" s="36"/>
      <c r="L1531" s="36"/>
      <c r="M1531" s="36"/>
      <c r="N1531" s="36"/>
      <c r="O1531" s="36"/>
      <c r="P1531" s="36"/>
      <c r="Q1531" s="36"/>
      <c r="R1531" s="36"/>
    </row>
    <row r="1532" spans="1:18" s="155" customFormat="1">
      <c r="A1532" s="150"/>
      <c r="B1532" s="157"/>
      <c r="D1532" s="151"/>
      <c r="E1532" s="595"/>
      <c r="F1532" s="596"/>
      <c r="G1532" s="36"/>
      <c r="H1532" s="36"/>
      <c r="I1532" s="36"/>
      <c r="J1532" s="36"/>
      <c r="K1532" s="36"/>
      <c r="L1532" s="36"/>
      <c r="M1532" s="36"/>
      <c r="N1532" s="36"/>
      <c r="O1532" s="36"/>
      <c r="P1532" s="36"/>
      <c r="Q1532" s="36"/>
      <c r="R1532" s="36"/>
    </row>
    <row r="1533" spans="1:18" s="155" customFormat="1">
      <c r="A1533" s="150"/>
      <c r="B1533" s="157"/>
      <c r="D1533" s="151"/>
      <c r="E1533" s="595"/>
      <c r="F1533" s="596"/>
      <c r="G1533" s="36"/>
      <c r="H1533" s="36"/>
      <c r="I1533" s="36"/>
      <c r="J1533" s="36"/>
      <c r="K1533" s="36"/>
      <c r="L1533" s="36"/>
      <c r="M1533" s="36"/>
      <c r="N1533" s="36"/>
      <c r="O1533" s="36"/>
      <c r="P1533" s="36"/>
      <c r="Q1533" s="36"/>
      <c r="R1533" s="36"/>
    </row>
    <row r="1534" spans="1:18" s="155" customFormat="1">
      <c r="A1534" s="150"/>
      <c r="B1534" s="157"/>
      <c r="D1534" s="151"/>
      <c r="E1534" s="595"/>
      <c r="F1534" s="596"/>
      <c r="G1534" s="36"/>
      <c r="H1534" s="36"/>
      <c r="I1534" s="36"/>
      <c r="J1534" s="36"/>
      <c r="K1534" s="36"/>
      <c r="L1534" s="36"/>
      <c r="M1534" s="36"/>
      <c r="N1534" s="36"/>
      <c r="O1534" s="36"/>
      <c r="P1534" s="36"/>
      <c r="Q1534" s="36"/>
      <c r="R1534" s="36"/>
    </row>
    <row r="1535" spans="1:18" s="155" customFormat="1">
      <c r="A1535" s="150"/>
      <c r="B1535" s="157"/>
      <c r="D1535" s="151"/>
      <c r="E1535" s="595"/>
      <c r="F1535" s="596"/>
      <c r="G1535" s="36"/>
      <c r="H1535" s="36"/>
      <c r="I1535" s="36"/>
      <c r="J1535" s="36"/>
      <c r="K1535" s="36"/>
      <c r="L1535" s="36"/>
      <c r="M1535" s="36"/>
      <c r="N1535" s="36"/>
      <c r="O1535" s="36"/>
      <c r="P1535" s="36"/>
      <c r="Q1535" s="36"/>
      <c r="R1535" s="36"/>
    </row>
    <row r="1536" spans="1:18" s="155" customFormat="1">
      <c r="A1536" s="150"/>
      <c r="B1536" s="157"/>
      <c r="D1536" s="151"/>
      <c r="E1536" s="595"/>
      <c r="F1536" s="596"/>
      <c r="G1536" s="36"/>
      <c r="H1536" s="36"/>
      <c r="I1536" s="36"/>
      <c r="J1536" s="36"/>
      <c r="K1536" s="36"/>
      <c r="L1536" s="36"/>
      <c r="M1536" s="36"/>
      <c r="N1536" s="36"/>
      <c r="O1536" s="36"/>
      <c r="P1536" s="36"/>
      <c r="Q1536" s="36"/>
      <c r="R1536" s="36"/>
    </row>
    <row r="1537" spans="1:18" s="155" customFormat="1">
      <c r="A1537" s="150"/>
      <c r="B1537" s="157"/>
      <c r="D1537" s="151"/>
      <c r="E1537" s="595"/>
      <c r="F1537" s="596"/>
      <c r="G1537" s="36"/>
      <c r="H1537" s="36"/>
      <c r="I1537" s="36"/>
      <c r="J1537" s="36"/>
      <c r="K1537" s="36"/>
      <c r="L1537" s="36"/>
      <c r="M1537" s="36"/>
      <c r="N1537" s="36"/>
      <c r="O1537" s="36"/>
      <c r="P1537" s="36"/>
      <c r="Q1537" s="36"/>
      <c r="R1537" s="36"/>
    </row>
    <row r="1538" spans="1:18" s="155" customFormat="1">
      <c r="A1538" s="150"/>
      <c r="B1538" s="157"/>
      <c r="D1538" s="151"/>
      <c r="E1538" s="595"/>
      <c r="F1538" s="596"/>
      <c r="G1538" s="36"/>
      <c r="H1538" s="36"/>
      <c r="I1538" s="36"/>
      <c r="J1538" s="36"/>
      <c r="K1538" s="36"/>
      <c r="L1538" s="36"/>
      <c r="M1538" s="36"/>
      <c r="N1538" s="36"/>
      <c r="O1538" s="36"/>
      <c r="P1538" s="36"/>
      <c r="Q1538" s="36"/>
      <c r="R1538" s="36"/>
    </row>
    <row r="1539" spans="1:18" s="155" customFormat="1">
      <c r="A1539" s="150"/>
      <c r="B1539" s="157"/>
      <c r="D1539" s="151"/>
      <c r="E1539" s="595"/>
      <c r="F1539" s="596"/>
      <c r="G1539" s="36"/>
      <c r="H1539" s="36"/>
      <c r="I1539" s="36"/>
      <c r="J1539" s="36"/>
      <c r="K1539" s="36"/>
      <c r="L1539" s="36"/>
      <c r="M1539" s="36"/>
      <c r="N1539" s="36"/>
      <c r="O1539" s="36"/>
      <c r="P1539" s="36"/>
      <c r="Q1539" s="36"/>
      <c r="R1539" s="36"/>
    </row>
    <row r="1540" spans="1:18" s="155" customFormat="1">
      <c r="A1540" s="150"/>
      <c r="B1540" s="157"/>
      <c r="D1540" s="151"/>
      <c r="E1540" s="595"/>
      <c r="F1540" s="596"/>
      <c r="G1540" s="36"/>
      <c r="H1540" s="36"/>
      <c r="I1540" s="36"/>
      <c r="J1540" s="36"/>
      <c r="K1540" s="36"/>
      <c r="L1540" s="36"/>
      <c r="M1540" s="36"/>
      <c r="N1540" s="36"/>
      <c r="O1540" s="36"/>
      <c r="P1540" s="36"/>
      <c r="Q1540" s="36"/>
      <c r="R1540" s="36"/>
    </row>
    <row r="1541" spans="1:18" s="155" customFormat="1">
      <c r="A1541" s="150"/>
      <c r="B1541" s="157"/>
      <c r="D1541" s="151"/>
      <c r="E1541" s="595"/>
      <c r="F1541" s="596"/>
      <c r="G1541" s="36"/>
      <c r="H1541" s="36"/>
      <c r="I1541" s="36"/>
      <c r="J1541" s="36"/>
      <c r="K1541" s="36"/>
      <c r="L1541" s="36"/>
      <c r="M1541" s="36"/>
      <c r="N1541" s="36"/>
      <c r="O1541" s="36"/>
      <c r="P1541" s="36"/>
      <c r="Q1541" s="36"/>
      <c r="R1541" s="36"/>
    </row>
    <row r="1542" spans="1:18" s="155" customFormat="1">
      <c r="A1542" s="150"/>
      <c r="B1542" s="157"/>
      <c r="D1542" s="151"/>
      <c r="E1542" s="595"/>
      <c r="F1542" s="596"/>
      <c r="G1542" s="36"/>
      <c r="H1542" s="36"/>
      <c r="I1542" s="36"/>
      <c r="J1542" s="36"/>
      <c r="K1542" s="36"/>
      <c r="L1542" s="36"/>
      <c r="M1542" s="36"/>
      <c r="N1542" s="36"/>
      <c r="O1542" s="36"/>
      <c r="P1542" s="36"/>
      <c r="Q1542" s="36"/>
      <c r="R1542" s="36"/>
    </row>
    <row r="1543" spans="1:18" s="155" customFormat="1">
      <c r="A1543" s="150"/>
      <c r="B1543" s="157"/>
      <c r="D1543" s="151"/>
      <c r="E1543" s="595"/>
      <c r="F1543" s="596"/>
      <c r="G1543" s="36"/>
      <c r="H1543" s="36"/>
      <c r="I1543" s="36"/>
      <c r="J1543" s="36"/>
      <c r="K1543" s="36"/>
      <c r="L1543" s="36"/>
      <c r="M1543" s="36"/>
      <c r="N1543" s="36"/>
      <c r="O1543" s="36"/>
      <c r="P1543" s="36"/>
      <c r="Q1543" s="36"/>
      <c r="R1543" s="36"/>
    </row>
    <row r="1544" spans="1:18" s="155" customFormat="1">
      <c r="A1544" s="150"/>
      <c r="B1544" s="157"/>
      <c r="D1544" s="151"/>
      <c r="E1544" s="595"/>
      <c r="F1544" s="596"/>
      <c r="G1544" s="36"/>
      <c r="H1544" s="36"/>
      <c r="I1544" s="36"/>
      <c r="J1544" s="36"/>
      <c r="K1544" s="36"/>
      <c r="L1544" s="36"/>
      <c r="M1544" s="36"/>
      <c r="N1544" s="36"/>
      <c r="O1544" s="36"/>
      <c r="P1544" s="36"/>
      <c r="Q1544" s="36"/>
      <c r="R1544" s="36"/>
    </row>
    <row r="1545" spans="1:18" s="155" customFormat="1">
      <c r="A1545" s="150"/>
      <c r="B1545" s="157"/>
      <c r="D1545" s="151"/>
      <c r="E1545" s="595"/>
      <c r="F1545" s="596"/>
      <c r="G1545" s="36"/>
      <c r="H1545" s="36"/>
      <c r="I1545" s="36"/>
      <c r="J1545" s="36"/>
      <c r="K1545" s="36"/>
      <c r="L1545" s="36"/>
      <c r="M1545" s="36"/>
      <c r="N1545" s="36"/>
      <c r="O1545" s="36"/>
      <c r="P1545" s="36"/>
      <c r="Q1545" s="36"/>
      <c r="R1545" s="36"/>
    </row>
    <row r="1546" spans="1:18" s="155" customFormat="1">
      <c r="A1546" s="150"/>
      <c r="B1546" s="157"/>
      <c r="D1546" s="151"/>
      <c r="E1546" s="595"/>
      <c r="F1546" s="596"/>
      <c r="G1546" s="36"/>
      <c r="H1546" s="36"/>
      <c r="I1546" s="36"/>
      <c r="J1546" s="36"/>
      <c r="K1546" s="36"/>
      <c r="L1546" s="36"/>
      <c r="M1546" s="36"/>
      <c r="N1546" s="36"/>
      <c r="O1546" s="36"/>
      <c r="P1546" s="36"/>
      <c r="Q1546" s="36"/>
      <c r="R1546" s="36"/>
    </row>
    <row r="1547" spans="1:18" s="155" customFormat="1">
      <c r="A1547" s="150"/>
      <c r="B1547" s="157"/>
      <c r="D1547" s="151"/>
      <c r="E1547" s="595"/>
      <c r="F1547" s="596"/>
      <c r="G1547" s="36"/>
      <c r="H1547" s="36"/>
      <c r="I1547" s="36"/>
      <c r="J1547" s="36"/>
      <c r="K1547" s="36"/>
      <c r="L1547" s="36"/>
      <c r="M1547" s="36"/>
      <c r="N1547" s="36"/>
      <c r="O1547" s="36"/>
      <c r="P1547" s="36"/>
      <c r="Q1547" s="36"/>
      <c r="R1547" s="36"/>
    </row>
    <row r="1548" spans="1:18" s="155" customFormat="1">
      <c r="A1548" s="150"/>
      <c r="B1548" s="157"/>
      <c r="D1548" s="151"/>
      <c r="E1548" s="595"/>
      <c r="F1548" s="596"/>
      <c r="G1548" s="36"/>
      <c r="H1548" s="36"/>
      <c r="I1548" s="36"/>
      <c r="J1548" s="36"/>
      <c r="K1548" s="36"/>
      <c r="L1548" s="36"/>
      <c r="M1548" s="36"/>
      <c r="N1548" s="36"/>
      <c r="O1548" s="36"/>
      <c r="P1548" s="36"/>
      <c r="Q1548" s="36"/>
      <c r="R1548" s="36"/>
    </row>
    <row r="1549" spans="1:18" s="155" customFormat="1">
      <c r="A1549" s="150"/>
      <c r="B1549" s="157"/>
      <c r="D1549" s="151"/>
      <c r="E1549" s="595"/>
      <c r="F1549" s="596"/>
      <c r="G1549" s="36"/>
      <c r="H1549" s="36"/>
      <c r="I1549" s="36"/>
      <c r="J1549" s="36"/>
      <c r="K1549" s="36"/>
      <c r="L1549" s="36"/>
      <c r="M1549" s="36"/>
      <c r="N1549" s="36"/>
      <c r="O1549" s="36"/>
      <c r="P1549" s="36"/>
      <c r="Q1549" s="36"/>
      <c r="R1549" s="36"/>
    </row>
    <row r="1550" spans="1:18" s="155" customFormat="1">
      <c r="A1550" s="150"/>
      <c r="B1550" s="157"/>
      <c r="D1550" s="151"/>
      <c r="E1550" s="595"/>
      <c r="F1550" s="596"/>
      <c r="G1550" s="36"/>
      <c r="H1550" s="36"/>
      <c r="I1550" s="36"/>
      <c r="J1550" s="36"/>
      <c r="K1550" s="36"/>
      <c r="L1550" s="36"/>
      <c r="M1550" s="36"/>
      <c r="N1550" s="36"/>
      <c r="O1550" s="36"/>
      <c r="P1550" s="36"/>
      <c r="Q1550" s="36"/>
      <c r="R1550" s="36"/>
    </row>
    <row r="1551" spans="1:18" s="155" customFormat="1">
      <c r="A1551" s="150"/>
      <c r="B1551" s="157"/>
      <c r="D1551" s="151"/>
      <c r="E1551" s="595"/>
      <c r="F1551" s="596"/>
      <c r="G1551" s="36"/>
      <c r="H1551" s="36"/>
      <c r="I1551" s="36"/>
      <c r="J1551" s="36"/>
      <c r="K1551" s="36"/>
      <c r="L1551" s="36"/>
      <c r="M1551" s="36"/>
      <c r="N1551" s="36"/>
      <c r="O1551" s="36"/>
      <c r="P1551" s="36"/>
      <c r="Q1551" s="36"/>
      <c r="R1551" s="36"/>
    </row>
    <row r="1552" spans="1:18" s="155" customFormat="1">
      <c r="A1552" s="150"/>
      <c r="B1552" s="157"/>
      <c r="D1552" s="151"/>
      <c r="E1552" s="595"/>
      <c r="F1552" s="596"/>
      <c r="G1552" s="36"/>
      <c r="H1552" s="36"/>
      <c r="I1552" s="36"/>
      <c r="J1552" s="36"/>
      <c r="K1552" s="36"/>
      <c r="L1552" s="36"/>
      <c r="M1552" s="36"/>
      <c r="N1552" s="36"/>
      <c r="O1552" s="36"/>
      <c r="P1552" s="36"/>
      <c r="Q1552" s="36"/>
      <c r="R1552" s="36"/>
    </row>
    <row r="1553" spans="1:18" s="155" customFormat="1">
      <c r="A1553" s="150"/>
      <c r="B1553" s="157"/>
      <c r="D1553" s="151"/>
      <c r="E1553" s="595"/>
      <c r="F1553" s="596"/>
      <c r="G1553" s="36"/>
      <c r="H1553" s="36"/>
      <c r="I1553" s="36"/>
      <c r="J1553" s="36"/>
      <c r="K1553" s="36"/>
      <c r="L1553" s="36"/>
      <c r="M1553" s="36"/>
      <c r="N1553" s="36"/>
      <c r="O1553" s="36"/>
      <c r="P1553" s="36"/>
      <c r="Q1553" s="36"/>
      <c r="R1553" s="36"/>
    </row>
    <row r="1554" spans="1:18" s="155" customFormat="1">
      <c r="A1554" s="150"/>
      <c r="B1554" s="157"/>
      <c r="D1554" s="151"/>
      <c r="E1554" s="595"/>
      <c r="F1554" s="596"/>
      <c r="G1554" s="36"/>
      <c r="H1554" s="36"/>
      <c r="I1554" s="36"/>
      <c r="J1554" s="36"/>
      <c r="K1554" s="36"/>
      <c r="L1554" s="36"/>
      <c r="M1554" s="36"/>
      <c r="N1554" s="36"/>
      <c r="O1554" s="36"/>
      <c r="P1554" s="36"/>
      <c r="Q1554" s="36"/>
      <c r="R1554" s="36"/>
    </row>
    <row r="1555" spans="1:18" s="155" customFormat="1">
      <c r="A1555" s="150"/>
      <c r="B1555" s="157"/>
      <c r="D1555" s="151"/>
      <c r="E1555" s="595"/>
      <c r="F1555" s="596"/>
      <c r="G1555" s="36"/>
      <c r="H1555" s="36"/>
      <c r="I1555" s="36"/>
      <c r="J1555" s="36"/>
      <c r="K1555" s="36"/>
      <c r="L1555" s="36"/>
      <c r="M1555" s="36"/>
      <c r="N1555" s="36"/>
      <c r="O1555" s="36"/>
      <c r="P1555" s="36"/>
      <c r="Q1555" s="36"/>
      <c r="R1555" s="36"/>
    </row>
    <row r="1556" spans="1:18" s="155" customFormat="1">
      <c r="A1556" s="150"/>
      <c r="B1556" s="157"/>
      <c r="D1556" s="151"/>
      <c r="E1556" s="595"/>
      <c r="F1556" s="596"/>
      <c r="G1556" s="36"/>
      <c r="H1556" s="36"/>
      <c r="I1556" s="36"/>
      <c r="J1556" s="36"/>
      <c r="K1556" s="36"/>
      <c r="L1556" s="36"/>
      <c r="M1556" s="36"/>
      <c r="N1556" s="36"/>
      <c r="O1556" s="36"/>
      <c r="P1556" s="36"/>
      <c r="Q1556" s="36"/>
      <c r="R1556" s="36"/>
    </row>
    <row r="1557" spans="1:18" s="155" customFormat="1">
      <c r="A1557" s="150"/>
      <c r="B1557" s="157"/>
      <c r="D1557" s="151"/>
      <c r="E1557" s="595"/>
      <c r="F1557" s="596"/>
      <c r="G1557" s="36"/>
      <c r="H1557" s="36"/>
      <c r="I1557" s="36"/>
      <c r="J1557" s="36"/>
      <c r="K1557" s="36"/>
      <c r="L1557" s="36"/>
      <c r="M1557" s="36"/>
      <c r="N1557" s="36"/>
      <c r="O1557" s="36"/>
      <c r="P1557" s="36"/>
      <c r="Q1557" s="36"/>
      <c r="R1557" s="36"/>
    </row>
    <row r="1558" spans="1:18" s="155" customFormat="1">
      <c r="A1558" s="150"/>
      <c r="B1558" s="157"/>
      <c r="D1558" s="151"/>
      <c r="E1558" s="595"/>
      <c r="F1558" s="596"/>
      <c r="G1558" s="36"/>
      <c r="H1558" s="36"/>
      <c r="I1558" s="36"/>
      <c r="J1558" s="36"/>
      <c r="K1558" s="36"/>
      <c r="L1558" s="36"/>
      <c r="M1558" s="36"/>
      <c r="N1558" s="36"/>
      <c r="O1558" s="36"/>
      <c r="P1558" s="36"/>
      <c r="Q1558" s="36"/>
      <c r="R1558" s="36"/>
    </row>
    <row r="1559" spans="1:18" s="155" customFormat="1">
      <c r="A1559" s="150"/>
      <c r="B1559" s="157"/>
      <c r="D1559" s="151"/>
      <c r="E1559" s="595"/>
      <c r="F1559" s="596"/>
      <c r="G1559" s="36"/>
      <c r="H1559" s="36"/>
      <c r="I1559" s="36"/>
      <c r="J1559" s="36"/>
      <c r="K1559" s="36"/>
      <c r="L1559" s="36"/>
      <c r="M1559" s="36"/>
      <c r="N1559" s="36"/>
      <c r="O1559" s="36"/>
      <c r="P1559" s="36"/>
      <c r="Q1559" s="36"/>
      <c r="R1559" s="36"/>
    </row>
    <row r="1560" spans="1:18" s="155" customFormat="1">
      <c r="A1560" s="150"/>
      <c r="B1560" s="157"/>
      <c r="D1560" s="151"/>
      <c r="E1560" s="595"/>
      <c r="F1560" s="596"/>
      <c r="G1560" s="36"/>
      <c r="H1560" s="36"/>
      <c r="I1560" s="36"/>
      <c r="J1560" s="36"/>
      <c r="K1560" s="36"/>
      <c r="L1560" s="36"/>
      <c r="M1560" s="36"/>
      <c r="N1560" s="36"/>
      <c r="O1560" s="36"/>
      <c r="P1560" s="36"/>
      <c r="Q1560" s="36"/>
      <c r="R1560" s="36"/>
    </row>
    <row r="1561" spans="1:18" s="155" customFormat="1">
      <c r="A1561" s="150"/>
      <c r="B1561" s="157"/>
      <c r="D1561" s="151"/>
      <c r="E1561" s="595"/>
      <c r="F1561" s="596"/>
      <c r="G1561" s="36"/>
      <c r="H1561" s="36"/>
      <c r="I1561" s="36"/>
      <c r="J1561" s="36"/>
      <c r="K1561" s="36"/>
      <c r="L1561" s="36"/>
      <c r="M1561" s="36"/>
      <c r="N1561" s="36"/>
      <c r="O1561" s="36"/>
      <c r="P1561" s="36"/>
      <c r="Q1561" s="36"/>
      <c r="R1561" s="36"/>
    </row>
    <row r="1562" spans="1:18" s="155" customFormat="1">
      <c r="A1562" s="150"/>
      <c r="B1562" s="157"/>
      <c r="D1562" s="151"/>
      <c r="E1562" s="595"/>
      <c r="F1562" s="596"/>
      <c r="G1562" s="36"/>
      <c r="H1562" s="36"/>
      <c r="I1562" s="36"/>
      <c r="J1562" s="36"/>
      <c r="K1562" s="36"/>
      <c r="L1562" s="36"/>
      <c r="M1562" s="36"/>
      <c r="N1562" s="36"/>
      <c r="O1562" s="36"/>
      <c r="P1562" s="36"/>
      <c r="Q1562" s="36"/>
      <c r="R1562" s="36"/>
    </row>
    <row r="1563" spans="1:18" s="155" customFormat="1">
      <c r="A1563" s="150"/>
      <c r="B1563" s="157"/>
      <c r="D1563" s="151"/>
      <c r="E1563" s="595"/>
      <c r="F1563" s="596"/>
      <c r="G1563" s="36"/>
      <c r="H1563" s="36"/>
      <c r="I1563" s="36"/>
      <c r="J1563" s="36"/>
      <c r="K1563" s="36"/>
      <c r="L1563" s="36"/>
      <c r="M1563" s="36"/>
      <c r="N1563" s="36"/>
      <c r="O1563" s="36"/>
      <c r="P1563" s="36"/>
      <c r="Q1563" s="36"/>
      <c r="R1563" s="36"/>
    </row>
    <row r="1564" spans="1:18" s="155" customFormat="1">
      <c r="A1564" s="150"/>
      <c r="B1564" s="157"/>
      <c r="D1564" s="151"/>
      <c r="E1564" s="595"/>
      <c r="F1564" s="596"/>
      <c r="G1564" s="36"/>
      <c r="H1564" s="36"/>
      <c r="I1564" s="36"/>
      <c r="J1564" s="36"/>
      <c r="K1564" s="36"/>
      <c r="L1564" s="36"/>
      <c r="M1564" s="36"/>
      <c r="N1564" s="36"/>
      <c r="O1564" s="36"/>
      <c r="P1564" s="36"/>
      <c r="Q1564" s="36"/>
      <c r="R1564" s="36"/>
    </row>
    <row r="1565" spans="1:18" s="155" customFormat="1">
      <c r="A1565" s="150"/>
      <c r="B1565" s="157"/>
      <c r="D1565" s="151"/>
      <c r="E1565" s="595"/>
      <c r="F1565" s="596"/>
      <c r="G1565" s="36"/>
      <c r="H1565" s="36"/>
      <c r="I1565" s="36"/>
      <c r="J1565" s="36"/>
      <c r="K1565" s="36"/>
      <c r="L1565" s="36"/>
      <c r="M1565" s="36"/>
      <c r="N1565" s="36"/>
      <c r="O1565" s="36"/>
      <c r="P1565" s="36"/>
      <c r="Q1565" s="36"/>
      <c r="R1565" s="36"/>
    </row>
    <row r="1566" spans="1:18" s="155" customFormat="1">
      <c r="A1566" s="150"/>
      <c r="B1566" s="157"/>
      <c r="D1566" s="151"/>
      <c r="E1566" s="595"/>
      <c r="F1566" s="596"/>
      <c r="G1566" s="36"/>
      <c r="H1566" s="36"/>
      <c r="I1566" s="36"/>
      <c r="J1566" s="36"/>
      <c r="K1566" s="36"/>
      <c r="L1566" s="36"/>
      <c r="M1566" s="36"/>
      <c r="N1566" s="36"/>
      <c r="O1566" s="36"/>
      <c r="P1566" s="36"/>
      <c r="Q1566" s="36"/>
      <c r="R1566" s="36"/>
    </row>
    <row r="1567" spans="1:18" s="155" customFormat="1">
      <c r="A1567" s="150"/>
      <c r="B1567" s="157"/>
      <c r="D1567" s="151"/>
      <c r="E1567" s="595"/>
      <c r="F1567" s="596"/>
      <c r="G1567" s="36"/>
      <c r="H1567" s="36"/>
      <c r="I1567" s="36"/>
      <c r="J1567" s="36"/>
      <c r="K1567" s="36"/>
      <c r="L1567" s="36"/>
      <c r="M1567" s="36"/>
      <c r="N1567" s="36"/>
      <c r="O1567" s="36"/>
      <c r="P1567" s="36"/>
      <c r="Q1567" s="36"/>
      <c r="R1567" s="36"/>
    </row>
    <row r="1568" spans="1:18" s="155" customFormat="1">
      <c r="A1568" s="150"/>
      <c r="B1568" s="157"/>
      <c r="D1568" s="151"/>
      <c r="E1568" s="595"/>
      <c r="F1568" s="596"/>
      <c r="G1568" s="36"/>
      <c r="H1568" s="36"/>
      <c r="I1568" s="36"/>
      <c r="J1568" s="36"/>
      <c r="K1568" s="36"/>
      <c r="L1568" s="36"/>
      <c r="M1568" s="36"/>
      <c r="N1568" s="36"/>
      <c r="O1568" s="36"/>
      <c r="P1568" s="36"/>
      <c r="Q1568" s="36"/>
      <c r="R1568" s="36"/>
    </row>
    <row r="1569" spans="1:18" s="155" customFormat="1">
      <c r="A1569" s="150"/>
      <c r="B1569" s="157"/>
      <c r="D1569" s="151"/>
      <c r="E1569" s="595"/>
      <c r="F1569" s="596"/>
      <c r="G1569" s="36"/>
      <c r="H1569" s="36"/>
      <c r="I1569" s="36"/>
      <c r="J1569" s="36"/>
      <c r="K1569" s="36"/>
      <c r="L1569" s="36"/>
      <c r="M1569" s="36"/>
      <c r="N1569" s="36"/>
      <c r="O1569" s="36"/>
      <c r="P1569" s="36"/>
      <c r="Q1569" s="36"/>
      <c r="R1569" s="36"/>
    </row>
    <row r="1570" spans="1:18" s="155" customFormat="1">
      <c r="A1570" s="150"/>
      <c r="B1570" s="157"/>
      <c r="D1570" s="151"/>
      <c r="E1570" s="595"/>
      <c r="F1570" s="596"/>
      <c r="G1570" s="36"/>
      <c r="H1570" s="36"/>
      <c r="I1570" s="36"/>
      <c r="J1570" s="36"/>
      <c r="K1570" s="36"/>
      <c r="L1570" s="36"/>
      <c r="M1570" s="36"/>
      <c r="N1570" s="36"/>
      <c r="O1570" s="36"/>
      <c r="P1570" s="36"/>
      <c r="Q1570" s="36"/>
      <c r="R1570" s="36"/>
    </row>
    <row r="1571" spans="1:18" s="155" customFormat="1">
      <c r="A1571" s="150"/>
      <c r="B1571" s="157"/>
      <c r="D1571" s="151"/>
      <c r="E1571" s="595"/>
      <c r="F1571" s="596"/>
      <c r="G1571" s="36"/>
      <c r="H1571" s="36"/>
      <c r="I1571" s="36"/>
      <c r="J1571" s="36"/>
      <c r="K1571" s="36"/>
      <c r="L1571" s="36"/>
      <c r="M1571" s="36"/>
      <c r="N1571" s="36"/>
      <c r="O1571" s="36"/>
      <c r="P1571" s="36"/>
      <c r="Q1571" s="36"/>
      <c r="R1571" s="36"/>
    </row>
    <row r="1572" spans="1:18" s="155" customFormat="1">
      <c r="A1572" s="150"/>
      <c r="B1572" s="157"/>
      <c r="D1572" s="151"/>
      <c r="E1572" s="595"/>
      <c r="F1572" s="596"/>
      <c r="G1572" s="36"/>
      <c r="H1572" s="36"/>
      <c r="I1572" s="36"/>
      <c r="J1572" s="36"/>
      <c r="K1572" s="36"/>
      <c r="L1572" s="36"/>
      <c r="M1572" s="36"/>
      <c r="N1572" s="36"/>
      <c r="O1572" s="36"/>
      <c r="P1572" s="36"/>
      <c r="Q1572" s="36"/>
      <c r="R1572" s="36"/>
    </row>
    <row r="1573" spans="1:18" s="155" customFormat="1">
      <c r="A1573" s="150"/>
      <c r="B1573" s="157"/>
      <c r="D1573" s="151"/>
      <c r="E1573" s="595"/>
      <c r="F1573" s="596"/>
      <c r="G1573" s="36"/>
      <c r="H1573" s="36"/>
      <c r="I1573" s="36"/>
      <c r="J1573" s="36"/>
      <c r="K1573" s="36"/>
      <c r="L1573" s="36"/>
      <c r="M1573" s="36"/>
      <c r="N1573" s="36"/>
      <c r="O1573" s="36"/>
      <c r="P1573" s="36"/>
      <c r="Q1573" s="36"/>
      <c r="R1573" s="36"/>
    </row>
    <row r="1574" spans="1:18" s="155" customFormat="1">
      <c r="A1574" s="150"/>
      <c r="B1574" s="157"/>
      <c r="D1574" s="151"/>
      <c r="E1574" s="595"/>
      <c r="F1574" s="596"/>
      <c r="G1574" s="36"/>
      <c r="H1574" s="36"/>
      <c r="I1574" s="36"/>
      <c r="J1574" s="36"/>
      <c r="K1574" s="36"/>
      <c r="L1574" s="36"/>
      <c r="M1574" s="36"/>
      <c r="N1574" s="36"/>
      <c r="O1574" s="36"/>
      <c r="P1574" s="36"/>
      <c r="Q1574" s="36"/>
      <c r="R1574" s="36"/>
    </row>
    <row r="1575" spans="1:18" s="155" customFormat="1">
      <c r="A1575" s="150"/>
      <c r="B1575" s="157"/>
      <c r="D1575" s="151"/>
      <c r="E1575" s="595"/>
      <c r="F1575" s="596"/>
      <c r="G1575" s="36"/>
      <c r="H1575" s="36"/>
      <c r="I1575" s="36"/>
      <c r="J1575" s="36"/>
      <c r="K1575" s="36"/>
      <c r="L1575" s="36"/>
      <c r="M1575" s="36"/>
      <c r="N1575" s="36"/>
      <c r="O1575" s="36"/>
      <c r="P1575" s="36"/>
      <c r="Q1575" s="36"/>
      <c r="R1575" s="36"/>
    </row>
    <row r="1576" spans="1:18" s="155" customFormat="1">
      <c r="A1576" s="150"/>
      <c r="B1576" s="157"/>
      <c r="D1576" s="151"/>
      <c r="E1576" s="595"/>
      <c r="F1576" s="596"/>
      <c r="G1576" s="36"/>
      <c r="H1576" s="36"/>
      <c r="I1576" s="36"/>
      <c r="J1576" s="36"/>
      <c r="K1576" s="36"/>
      <c r="L1576" s="36"/>
      <c r="M1576" s="36"/>
      <c r="N1576" s="36"/>
      <c r="O1576" s="36"/>
      <c r="P1576" s="36"/>
      <c r="Q1576" s="36"/>
      <c r="R1576" s="36"/>
    </row>
    <row r="1577" spans="1:18" s="155" customFormat="1">
      <c r="A1577" s="150"/>
      <c r="B1577" s="157"/>
      <c r="D1577" s="151"/>
      <c r="E1577" s="595"/>
      <c r="F1577" s="596"/>
      <c r="G1577" s="36"/>
      <c r="H1577" s="36"/>
      <c r="I1577" s="36"/>
      <c r="J1577" s="36"/>
      <c r="K1577" s="36"/>
      <c r="L1577" s="36"/>
      <c r="M1577" s="36"/>
      <c r="N1577" s="36"/>
      <c r="O1577" s="36"/>
      <c r="P1577" s="36"/>
      <c r="Q1577" s="36"/>
      <c r="R1577" s="36"/>
    </row>
    <row r="1578" spans="1:18" s="155" customFormat="1">
      <c r="A1578" s="150"/>
      <c r="B1578" s="157"/>
      <c r="D1578" s="151"/>
      <c r="E1578" s="595"/>
      <c r="F1578" s="596"/>
      <c r="G1578" s="36"/>
      <c r="H1578" s="36"/>
      <c r="I1578" s="36"/>
      <c r="J1578" s="36"/>
      <c r="K1578" s="36"/>
      <c r="L1578" s="36"/>
      <c r="M1578" s="36"/>
      <c r="N1578" s="36"/>
      <c r="O1578" s="36"/>
      <c r="P1578" s="36"/>
      <c r="Q1578" s="36"/>
      <c r="R1578" s="36"/>
    </row>
    <row r="1579" spans="1:18" s="155" customFormat="1">
      <c r="A1579" s="150"/>
      <c r="B1579" s="157"/>
      <c r="D1579" s="151"/>
      <c r="E1579" s="595"/>
      <c r="F1579" s="596"/>
      <c r="G1579" s="36"/>
      <c r="H1579" s="36"/>
      <c r="I1579" s="36"/>
      <c r="J1579" s="36"/>
      <c r="K1579" s="36"/>
      <c r="L1579" s="36"/>
      <c r="M1579" s="36"/>
      <c r="N1579" s="36"/>
      <c r="O1579" s="36"/>
      <c r="P1579" s="36"/>
      <c r="Q1579" s="36"/>
      <c r="R1579" s="36"/>
    </row>
    <row r="1580" spans="1:18" s="155" customFormat="1">
      <c r="A1580" s="150"/>
      <c r="B1580" s="157"/>
      <c r="D1580" s="151"/>
      <c r="E1580" s="595"/>
      <c r="F1580" s="596"/>
      <c r="G1580" s="36"/>
      <c r="H1580" s="36"/>
      <c r="I1580" s="36"/>
      <c r="J1580" s="36"/>
      <c r="K1580" s="36"/>
      <c r="L1580" s="36"/>
      <c r="M1580" s="36"/>
      <c r="N1580" s="36"/>
      <c r="O1580" s="36"/>
      <c r="P1580" s="36"/>
      <c r="Q1580" s="36"/>
      <c r="R1580" s="36"/>
    </row>
    <row r="1581" spans="1:18" s="155" customFormat="1">
      <c r="A1581" s="150"/>
      <c r="B1581" s="157"/>
      <c r="D1581" s="151"/>
      <c r="E1581" s="595"/>
      <c r="F1581" s="596"/>
      <c r="G1581" s="36"/>
      <c r="H1581" s="36"/>
      <c r="I1581" s="36"/>
      <c r="J1581" s="36"/>
      <c r="K1581" s="36"/>
      <c r="L1581" s="36"/>
      <c r="M1581" s="36"/>
      <c r="N1581" s="36"/>
      <c r="O1581" s="36"/>
      <c r="P1581" s="36"/>
      <c r="Q1581" s="36"/>
      <c r="R1581" s="36"/>
    </row>
    <row r="1582" spans="1:18" s="155" customFormat="1">
      <c r="A1582" s="150"/>
      <c r="B1582" s="157"/>
      <c r="D1582" s="151"/>
      <c r="E1582" s="595"/>
      <c r="F1582" s="596"/>
      <c r="G1582" s="36"/>
      <c r="H1582" s="36"/>
      <c r="I1582" s="36"/>
      <c r="J1582" s="36"/>
      <c r="K1582" s="36"/>
      <c r="L1582" s="36"/>
      <c r="M1582" s="36"/>
      <c r="N1582" s="36"/>
      <c r="O1582" s="36"/>
      <c r="P1582" s="36"/>
      <c r="Q1582" s="36"/>
      <c r="R1582" s="36"/>
    </row>
    <row r="1583" spans="1:18" s="155" customFormat="1">
      <c r="A1583" s="150"/>
      <c r="B1583" s="157"/>
      <c r="D1583" s="151"/>
      <c r="E1583" s="595"/>
      <c r="F1583" s="596"/>
      <c r="G1583" s="36"/>
      <c r="H1583" s="36"/>
      <c r="I1583" s="36"/>
      <c r="J1583" s="36"/>
      <c r="K1583" s="36"/>
      <c r="L1583" s="36"/>
      <c r="M1583" s="36"/>
      <c r="N1583" s="36"/>
      <c r="O1583" s="36"/>
      <c r="P1583" s="36"/>
      <c r="Q1583" s="36"/>
      <c r="R1583" s="36"/>
    </row>
    <row r="1584" spans="1:18" s="155" customFormat="1">
      <c r="A1584" s="150"/>
      <c r="B1584" s="157"/>
      <c r="D1584" s="151"/>
      <c r="E1584" s="595"/>
      <c r="F1584" s="596"/>
      <c r="G1584" s="36"/>
      <c r="H1584" s="36"/>
      <c r="I1584" s="36"/>
      <c r="J1584" s="36"/>
      <c r="K1584" s="36"/>
      <c r="L1584" s="36"/>
      <c r="M1584" s="36"/>
      <c r="N1584" s="36"/>
      <c r="O1584" s="36"/>
      <c r="P1584" s="36"/>
      <c r="Q1584" s="36"/>
      <c r="R1584" s="36"/>
    </row>
    <row r="1585" spans="1:18" s="155" customFormat="1">
      <c r="A1585" s="150"/>
      <c r="B1585" s="157"/>
      <c r="D1585" s="151"/>
      <c r="E1585" s="595"/>
      <c r="F1585" s="596"/>
      <c r="G1585" s="36"/>
      <c r="H1585" s="36"/>
      <c r="I1585" s="36"/>
      <c r="J1585" s="36"/>
      <c r="K1585" s="36"/>
      <c r="L1585" s="36"/>
      <c r="M1585" s="36"/>
      <c r="N1585" s="36"/>
      <c r="O1585" s="36"/>
      <c r="P1585" s="36"/>
      <c r="Q1585" s="36"/>
      <c r="R1585" s="36"/>
    </row>
    <row r="1586" spans="1:18" s="155" customFormat="1">
      <c r="A1586" s="150"/>
      <c r="B1586" s="157"/>
      <c r="D1586" s="151"/>
      <c r="E1586" s="595"/>
      <c r="F1586" s="596"/>
      <c r="G1586" s="36"/>
      <c r="H1586" s="36"/>
      <c r="I1586" s="36"/>
      <c r="J1586" s="36"/>
      <c r="K1586" s="36"/>
      <c r="L1586" s="36"/>
      <c r="M1586" s="36"/>
      <c r="N1586" s="36"/>
      <c r="O1586" s="36"/>
      <c r="P1586" s="36"/>
      <c r="Q1586" s="36"/>
      <c r="R1586" s="36"/>
    </row>
    <row r="1587" spans="1:18" s="155" customFormat="1">
      <c r="A1587" s="150"/>
      <c r="B1587" s="157"/>
      <c r="D1587" s="151"/>
      <c r="E1587" s="595"/>
      <c r="F1587" s="596"/>
      <c r="G1587" s="36"/>
      <c r="H1587" s="36"/>
      <c r="I1587" s="36"/>
      <c r="J1587" s="36"/>
      <c r="K1587" s="36"/>
      <c r="L1587" s="36"/>
      <c r="M1587" s="36"/>
      <c r="N1587" s="36"/>
      <c r="O1587" s="36"/>
      <c r="P1587" s="36"/>
      <c r="Q1587" s="36"/>
      <c r="R1587" s="36"/>
    </row>
    <row r="1588" spans="1:18" s="155" customFormat="1">
      <c r="A1588" s="150"/>
      <c r="B1588" s="157"/>
      <c r="D1588" s="151"/>
      <c r="E1588" s="595"/>
      <c r="F1588" s="596"/>
      <c r="G1588" s="36"/>
      <c r="H1588" s="36"/>
      <c r="I1588" s="36"/>
      <c r="J1588" s="36"/>
      <c r="K1588" s="36"/>
      <c r="L1588" s="36"/>
      <c r="M1588" s="36"/>
      <c r="N1588" s="36"/>
      <c r="O1588" s="36"/>
      <c r="P1588" s="36"/>
      <c r="Q1588" s="36"/>
      <c r="R1588" s="36"/>
    </row>
    <row r="1589" spans="1:18" s="155" customFormat="1">
      <c r="A1589" s="150"/>
      <c r="B1589" s="157"/>
      <c r="D1589" s="151"/>
      <c r="E1589" s="595"/>
      <c r="F1589" s="596"/>
      <c r="G1589" s="36"/>
      <c r="H1589" s="36"/>
      <c r="I1589" s="36"/>
      <c r="J1589" s="36"/>
      <c r="K1589" s="36"/>
      <c r="L1589" s="36"/>
      <c r="M1589" s="36"/>
      <c r="N1589" s="36"/>
      <c r="O1589" s="36"/>
      <c r="P1589" s="36"/>
      <c r="Q1589" s="36"/>
      <c r="R1589" s="36"/>
    </row>
    <row r="1590" spans="1:18" s="155" customFormat="1">
      <c r="A1590" s="150"/>
      <c r="B1590" s="157"/>
      <c r="D1590" s="151"/>
      <c r="E1590" s="595"/>
      <c r="F1590" s="596"/>
      <c r="G1590" s="36"/>
      <c r="H1590" s="36"/>
      <c r="I1590" s="36"/>
      <c r="J1590" s="36"/>
      <c r="K1590" s="36"/>
      <c r="L1590" s="36"/>
      <c r="M1590" s="36"/>
      <c r="N1590" s="36"/>
      <c r="O1590" s="36"/>
      <c r="P1590" s="36"/>
      <c r="Q1590" s="36"/>
      <c r="R1590" s="36"/>
    </row>
    <row r="1591" spans="1:18" s="155" customFormat="1">
      <c r="A1591" s="150"/>
      <c r="B1591" s="157"/>
      <c r="D1591" s="151"/>
      <c r="E1591" s="595"/>
      <c r="F1591" s="596"/>
      <c r="G1591" s="36"/>
      <c r="H1591" s="36"/>
      <c r="I1591" s="36"/>
      <c r="J1591" s="36"/>
      <c r="K1591" s="36"/>
      <c r="L1591" s="36"/>
      <c r="M1591" s="36"/>
      <c r="N1591" s="36"/>
      <c r="O1591" s="36"/>
      <c r="P1591" s="36"/>
      <c r="Q1591" s="36"/>
      <c r="R1591" s="36"/>
    </row>
    <row r="1592" spans="1:18" s="155" customFormat="1">
      <c r="A1592" s="150"/>
      <c r="B1592" s="157"/>
      <c r="D1592" s="151"/>
      <c r="E1592" s="595"/>
      <c r="F1592" s="596"/>
      <c r="G1592" s="36"/>
      <c r="H1592" s="36"/>
      <c r="I1592" s="36"/>
      <c r="J1592" s="36"/>
      <c r="K1592" s="36"/>
      <c r="L1592" s="36"/>
      <c r="M1592" s="36"/>
      <c r="N1592" s="36"/>
      <c r="O1592" s="36"/>
      <c r="P1592" s="36"/>
      <c r="Q1592" s="36"/>
      <c r="R1592" s="36"/>
    </row>
    <row r="1593" spans="1:18" s="155" customFormat="1">
      <c r="A1593" s="150"/>
      <c r="B1593" s="157"/>
      <c r="D1593" s="151"/>
      <c r="E1593" s="595"/>
      <c r="F1593" s="596"/>
      <c r="G1593" s="36"/>
      <c r="H1593" s="36"/>
      <c r="I1593" s="36"/>
      <c r="J1593" s="36"/>
      <c r="K1593" s="36"/>
      <c r="L1593" s="36"/>
      <c r="M1593" s="36"/>
      <c r="N1593" s="36"/>
      <c r="O1593" s="36"/>
      <c r="P1593" s="36"/>
      <c r="Q1593" s="36"/>
      <c r="R1593" s="36"/>
    </row>
    <row r="1594" spans="1:18" s="155" customFormat="1">
      <c r="A1594" s="150"/>
      <c r="B1594" s="157"/>
      <c r="D1594" s="151"/>
      <c r="E1594" s="595"/>
      <c r="F1594" s="596"/>
      <c r="G1594" s="36"/>
      <c r="H1594" s="36"/>
      <c r="I1594" s="36"/>
      <c r="J1594" s="36"/>
      <c r="K1594" s="36"/>
      <c r="L1594" s="36"/>
      <c r="M1594" s="36"/>
      <c r="N1594" s="36"/>
      <c r="O1594" s="36"/>
      <c r="P1594" s="36"/>
      <c r="Q1594" s="36"/>
      <c r="R1594" s="36"/>
    </row>
    <row r="1595" spans="1:18" s="155" customFormat="1">
      <c r="A1595" s="150"/>
      <c r="B1595" s="157"/>
      <c r="D1595" s="151"/>
      <c r="E1595" s="595"/>
      <c r="F1595" s="596"/>
      <c r="G1595" s="36"/>
      <c r="H1595" s="36"/>
      <c r="I1595" s="36"/>
      <c r="J1595" s="36"/>
      <c r="K1595" s="36"/>
      <c r="L1595" s="36"/>
      <c r="M1595" s="36"/>
      <c r="N1595" s="36"/>
      <c r="O1595" s="36"/>
      <c r="P1595" s="36"/>
      <c r="Q1595" s="36"/>
      <c r="R1595" s="36"/>
    </row>
    <row r="1596" spans="1:18" s="155" customFormat="1">
      <c r="A1596" s="150"/>
      <c r="B1596" s="157"/>
      <c r="D1596" s="151"/>
      <c r="E1596" s="595"/>
      <c r="F1596" s="596"/>
      <c r="G1596" s="36"/>
      <c r="H1596" s="36"/>
      <c r="I1596" s="36"/>
      <c r="J1596" s="36"/>
      <c r="K1596" s="36"/>
      <c r="L1596" s="36"/>
      <c r="M1596" s="36"/>
      <c r="N1596" s="36"/>
      <c r="O1596" s="36"/>
      <c r="P1596" s="36"/>
      <c r="Q1596" s="36"/>
      <c r="R1596" s="36"/>
    </row>
    <row r="1597" spans="1:18" s="155" customFormat="1">
      <c r="A1597" s="150"/>
      <c r="B1597" s="157"/>
      <c r="D1597" s="151"/>
      <c r="E1597" s="595"/>
      <c r="F1597" s="596"/>
      <c r="G1597" s="36"/>
      <c r="H1597" s="36"/>
      <c r="I1597" s="36"/>
      <c r="J1597" s="36"/>
      <c r="K1597" s="36"/>
      <c r="L1597" s="36"/>
      <c r="M1597" s="36"/>
      <c r="N1597" s="36"/>
      <c r="O1597" s="36"/>
      <c r="P1597" s="36"/>
      <c r="Q1597" s="36"/>
      <c r="R1597" s="36"/>
    </row>
    <row r="1598" spans="1:18" s="155" customFormat="1">
      <c r="A1598" s="150"/>
      <c r="B1598" s="157"/>
      <c r="D1598" s="151"/>
      <c r="E1598" s="595"/>
      <c r="F1598" s="596"/>
      <c r="G1598" s="36"/>
      <c r="H1598" s="36"/>
      <c r="I1598" s="36"/>
      <c r="J1598" s="36"/>
      <c r="K1598" s="36"/>
      <c r="L1598" s="36"/>
      <c r="M1598" s="36"/>
      <c r="N1598" s="36"/>
      <c r="O1598" s="36"/>
      <c r="P1598" s="36"/>
      <c r="Q1598" s="36"/>
      <c r="R1598" s="36"/>
    </row>
    <row r="1599" spans="1:18" s="155" customFormat="1">
      <c r="A1599" s="150"/>
      <c r="B1599" s="157"/>
      <c r="D1599" s="151"/>
      <c r="E1599" s="595"/>
      <c r="F1599" s="596"/>
      <c r="G1599" s="36"/>
      <c r="H1599" s="36"/>
      <c r="I1599" s="36"/>
      <c r="J1599" s="36"/>
      <c r="K1599" s="36"/>
      <c r="L1599" s="36"/>
      <c r="M1599" s="36"/>
      <c r="N1599" s="36"/>
      <c r="O1599" s="36"/>
      <c r="P1599" s="36"/>
      <c r="Q1599" s="36"/>
      <c r="R1599" s="36"/>
    </row>
    <row r="1600" spans="1:18" s="155" customFormat="1">
      <c r="A1600" s="150"/>
      <c r="B1600" s="157"/>
      <c r="D1600" s="151"/>
      <c r="E1600" s="595"/>
      <c r="F1600" s="596"/>
      <c r="G1600" s="36"/>
      <c r="H1600" s="36"/>
      <c r="I1600" s="36"/>
      <c r="J1600" s="36"/>
      <c r="K1600" s="36"/>
      <c r="L1600" s="36"/>
      <c r="M1600" s="36"/>
      <c r="N1600" s="36"/>
      <c r="O1600" s="36"/>
      <c r="P1600" s="36"/>
      <c r="Q1600" s="36"/>
      <c r="R1600" s="36"/>
    </row>
    <row r="1601" spans="1:18" s="155" customFormat="1">
      <c r="A1601" s="150"/>
      <c r="B1601" s="157"/>
      <c r="D1601" s="151"/>
      <c r="E1601" s="595"/>
      <c r="F1601" s="596"/>
      <c r="G1601" s="36"/>
      <c r="H1601" s="36"/>
      <c r="I1601" s="36"/>
      <c r="J1601" s="36"/>
      <c r="K1601" s="36"/>
      <c r="L1601" s="36"/>
      <c r="M1601" s="36"/>
      <c r="N1601" s="36"/>
      <c r="O1601" s="36"/>
      <c r="P1601" s="36"/>
      <c r="Q1601" s="36"/>
      <c r="R1601" s="36"/>
    </row>
    <row r="1602" spans="1:18" s="155" customFormat="1">
      <c r="A1602" s="150"/>
      <c r="B1602" s="157"/>
      <c r="D1602" s="151"/>
      <c r="E1602" s="595"/>
      <c r="F1602" s="596"/>
      <c r="G1602" s="36"/>
      <c r="H1602" s="36"/>
      <c r="I1602" s="36"/>
      <c r="J1602" s="36"/>
      <c r="K1602" s="36"/>
      <c r="L1602" s="36"/>
      <c r="M1602" s="36"/>
      <c r="N1602" s="36"/>
      <c r="O1602" s="36"/>
      <c r="P1602" s="36"/>
      <c r="Q1602" s="36"/>
      <c r="R1602" s="36"/>
    </row>
    <row r="1603" spans="1:18" s="155" customFormat="1">
      <c r="A1603" s="150"/>
      <c r="B1603" s="157"/>
      <c r="D1603" s="151"/>
      <c r="E1603" s="595"/>
      <c r="F1603" s="596"/>
      <c r="G1603" s="36"/>
      <c r="H1603" s="36"/>
      <c r="I1603" s="36"/>
      <c r="J1603" s="36"/>
      <c r="K1603" s="36"/>
      <c r="L1603" s="36"/>
      <c r="M1603" s="36"/>
      <c r="N1603" s="36"/>
      <c r="O1603" s="36"/>
      <c r="P1603" s="36"/>
      <c r="Q1603" s="36"/>
      <c r="R1603" s="36"/>
    </row>
    <row r="1604" spans="1:18" s="155" customFormat="1">
      <c r="A1604" s="150"/>
      <c r="B1604" s="157"/>
      <c r="D1604" s="151"/>
      <c r="E1604" s="595"/>
      <c r="F1604" s="596"/>
      <c r="G1604" s="36"/>
      <c r="H1604" s="36"/>
      <c r="I1604" s="36"/>
      <c r="J1604" s="36"/>
      <c r="K1604" s="36"/>
      <c r="L1604" s="36"/>
      <c r="M1604" s="36"/>
      <c r="N1604" s="36"/>
      <c r="O1604" s="36"/>
      <c r="P1604" s="36"/>
      <c r="Q1604" s="36"/>
      <c r="R1604" s="36"/>
    </row>
    <row r="1605" spans="1:18" s="155" customFormat="1">
      <c r="A1605" s="150"/>
      <c r="B1605" s="157"/>
      <c r="D1605" s="151"/>
      <c r="E1605" s="595"/>
      <c r="F1605" s="596"/>
      <c r="G1605" s="36"/>
      <c r="H1605" s="36"/>
      <c r="I1605" s="36"/>
      <c r="J1605" s="36"/>
      <c r="K1605" s="36"/>
      <c r="L1605" s="36"/>
      <c r="M1605" s="36"/>
      <c r="N1605" s="36"/>
      <c r="O1605" s="36"/>
      <c r="P1605" s="36"/>
      <c r="Q1605" s="36"/>
      <c r="R1605" s="36"/>
    </row>
    <row r="1606" spans="1:18" s="155" customFormat="1">
      <c r="A1606" s="150"/>
      <c r="B1606" s="157"/>
      <c r="D1606" s="151"/>
      <c r="E1606" s="595"/>
      <c r="F1606" s="596"/>
      <c r="G1606" s="36"/>
      <c r="H1606" s="36"/>
      <c r="I1606" s="36"/>
      <c r="J1606" s="36"/>
      <c r="K1606" s="36"/>
      <c r="L1606" s="36"/>
      <c r="M1606" s="36"/>
      <c r="N1606" s="36"/>
      <c r="O1606" s="36"/>
      <c r="P1606" s="36"/>
      <c r="Q1606" s="36"/>
      <c r="R1606" s="36"/>
    </row>
    <row r="1607" spans="1:18" s="155" customFormat="1">
      <c r="A1607" s="150"/>
      <c r="B1607" s="157"/>
      <c r="D1607" s="151"/>
      <c r="E1607" s="595"/>
      <c r="F1607" s="596"/>
      <c r="G1607" s="36"/>
      <c r="H1607" s="36"/>
      <c r="I1607" s="36"/>
      <c r="J1607" s="36"/>
      <c r="K1607" s="36"/>
      <c r="L1607" s="36"/>
      <c r="M1607" s="36"/>
      <c r="N1607" s="36"/>
      <c r="O1607" s="36"/>
      <c r="P1607" s="36"/>
      <c r="Q1607" s="36"/>
      <c r="R1607" s="36"/>
    </row>
    <row r="1608" spans="1:18" s="155" customFormat="1">
      <c r="A1608" s="150"/>
      <c r="B1608" s="157"/>
      <c r="D1608" s="151"/>
      <c r="E1608" s="595"/>
      <c r="F1608" s="596"/>
      <c r="G1608" s="36"/>
      <c r="H1608" s="36"/>
      <c r="I1608" s="36"/>
      <c r="J1608" s="36"/>
      <c r="K1608" s="36"/>
      <c r="L1608" s="36"/>
      <c r="M1608" s="36"/>
      <c r="N1608" s="36"/>
      <c r="O1608" s="36"/>
      <c r="P1608" s="36"/>
      <c r="Q1608" s="36"/>
      <c r="R1608" s="36"/>
    </row>
    <row r="1609" spans="1:18" s="155" customFormat="1">
      <c r="A1609" s="150"/>
      <c r="B1609" s="157"/>
      <c r="D1609" s="151"/>
      <c r="E1609" s="595"/>
      <c r="F1609" s="596"/>
      <c r="G1609" s="36"/>
      <c r="H1609" s="36"/>
      <c r="I1609" s="36"/>
      <c r="J1609" s="36"/>
      <c r="K1609" s="36"/>
      <c r="L1609" s="36"/>
      <c r="M1609" s="36"/>
      <c r="N1609" s="36"/>
      <c r="O1609" s="36"/>
      <c r="P1609" s="36"/>
      <c r="Q1609" s="36"/>
      <c r="R1609" s="36"/>
    </row>
    <row r="1610" spans="1:18" s="155" customFormat="1">
      <c r="A1610" s="150"/>
      <c r="B1610" s="157"/>
      <c r="D1610" s="151"/>
      <c r="E1610" s="595"/>
      <c r="F1610" s="596"/>
      <c r="G1610" s="36"/>
      <c r="H1610" s="36"/>
      <c r="I1610" s="36"/>
      <c r="J1610" s="36"/>
      <c r="K1610" s="36"/>
      <c r="L1610" s="36"/>
      <c r="M1610" s="36"/>
      <c r="N1610" s="36"/>
      <c r="O1610" s="36"/>
      <c r="P1610" s="36"/>
      <c r="Q1610" s="36"/>
      <c r="R1610" s="36"/>
    </row>
    <row r="1611" spans="1:18" s="155" customFormat="1">
      <c r="A1611" s="150"/>
      <c r="B1611" s="157"/>
      <c r="D1611" s="151"/>
      <c r="E1611" s="595"/>
      <c r="F1611" s="596"/>
      <c r="G1611" s="36"/>
      <c r="H1611" s="36"/>
      <c r="I1611" s="36"/>
      <c r="J1611" s="36"/>
      <c r="K1611" s="36"/>
      <c r="L1611" s="36"/>
      <c r="M1611" s="36"/>
      <c r="N1611" s="36"/>
      <c r="O1611" s="36"/>
      <c r="P1611" s="36"/>
      <c r="Q1611" s="36"/>
      <c r="R1611" s="36"/>
    </row>
    <row r="1612" spans="1:18" s="155" customFormat="1">
      <c r="A1612" s="150"/>
      <c r="B1612" s="157"/>
      <c r="D1612" s="151"/>
      <c r="E1612" s="595"/>
      <c r="F1612" s="596"/>
      <c r="G1612" s="36"/>
      <c r="H1612" s="36"/>
      <c r="I1612" s="36"/>
      <c r="J1612" s="36"/>
      <c r="K1612" s="36"/>
      <c r="L1612" s="36"/>
      <c r="M1612" s="36"/>
      <c r="N1612" s="36"/>
      <c r="O1612" s="36"/>
      <c r="P1612" s="36"/>
      <c r="Q1612" s="36"/>
      <c r="R1612" s="36"/>
    </row>
    <row r="1613" spans="1:18" s="155" customFormat="1">
      <c r="A1613" s="150"/>
      <c r="B1613" s="157"/>
      <c r="D1613" s="151"/>
      <c r="E1613" s="595"/>
      <c r="F1613" s="596"/>
      <c r="G1613" s="36"/>
      <c r="H1613" s="36"/>
      <c r="I1613" s="36"/>
      <c r="J1613" s="36"/>
      <c r="K1613" s="36"/>
      <c r="L1613" s="36"/>
      <c r="M1613" s="36"/>
      <c r="N1613" s="36"/>
      <c r="O1613" s="36"/>
      <c r="P1613" s="36"/>
      <c r="Q1613" s="36"/>
      <c r="R1613" s="36"/>
    </row>
    <row r="1614" spans="1:18" s="155" customFormat="1">
      <c r="A1614" s="150"/>
      <c r="B1614" s="157"/>
      <c r="D1614" s="151"/>
      <c r="E1614" s="595"/>
      <c r="F1614" s="596"/>
      <c r="G1614" s="36"/>
      <c r="H1614" s="36"/>
      <c r="I1614" s="36"/>
      <c r="J1614" s="36"/>
      <c r="K1614" s="36"/>
      <c r="L1614" s="36"/>
      <c r="M1614" s="36"/>
      <c r="N1614" s="36"/>
      <c r="O1614" s="36"/>
      <c r="P1614" s="36"/>
      <c r="Q1614" s="36"/>
      <c r="R1614" s="36"/>
    </row>
    <row r="1615" spans="1:18" s="155" customFormat="1">
      <c r="A1615" s="150"/>
      <c r="B1615" s="157"/>
      <c r="D1615" s="151"/>
      <c r="E1615" s="595"/>
      <c r="F1615" s="596"/>
      <c r="G1615" s="36"/>
      <c r="H1615" s="36"/>
      <c r="I1615" s="36"/>
      <c r="J1615" s="36"/>
      <c r="K1615" s="36"/>
      <c r="L1615" s="36"/>
      <c r="M1615" s="36"/>
      <c r="N1615" s="36"/>
      <c r="O1615" s="36"/>
      <c r="P1615" s="36"/>
      <c r="Q1615" s="36"/>
      <c r="R1615" s="36"/>
    </row>
    <row r="1616" spans="1:18" s="155" customFormat="1">
      <c r="A1616" s="150"/>
      <c r="B1616" s="157"/>
      <c r="D1616" s="151"/>
      <c r="E1616" s="595"/>
      <c r="F1616" s="596"/>
      <c r="G1616" s="36"/>
      <c r="H1616" s="36"/>
      <c r="I1616" s="36"/>
      <c r="J1616" s="36"/>
      <c r="K1616" s="36"/>
      <c r="L1616" s="36"/>
      <c r="M1616" s="36"/>
      <c r="N1616" s="36"/>
      <c r="O1616" s="36"/>
      <c r="P1616" s="36"/>
      <c r="Q1616" s="36"/>
      <c r="R1616" s="36"/>
    </row>
    <row r="1617" spans="1:18" s="155" customFormat="1">
      <c r="A1617" s="150"/>
      <c r="B1617" s="157"/>
      <c r="D1617" s="151"/>
      <c r="E1617" s="595"/>
      <c r="F1617" s="596"/>
      <c r="G1617" s="36"/>
      <c r="H1617" s="36"/>
      <c r="I1617" s="36"/>
      <c r="J1617" s="36"/>
      <c r="K1617" s="36"/>
      <c r="L1617" s="36"/>
      <c r="M1617" s="36"/>
      <c r="N1617" s="36"/>
      <c r="O1617" s="36"/>
      <c r="P1617" s="36"/>
      <c r="Q1617" s="36"/>
      <c r="R1617" s="36"/>
    </row>
    <row r="1618" spans="1:18" s="155" customFormat="1">
      <c r="A1618" s="150"/>
      <c r="B1618" s="157"/>
      <c r="D1618" s="151"/>
      <c r="E1618" s="595"/>
      <c r="F1618" s="596"/>
      <c r="G1618" s="36"/>
      <c r="H1618" s="36"/>
      <c r="I1618" s="36"/>
      <c r="J1618" s="36"/>
      <c r="K1618" s="36"/>
      <c r="L1618" s="36"/>
      <c r="M1618" s="36"/>
      <c r="N1618" s="36"/>
      <c r="O1618" s="36"/>
      <c r="P1618" s="36"/>
      <c r="Q1618" s="36"/>
      <c r="R1618" s="36"/>
    </row>
    <row r="1619" spans="1:18" s="155" customFormat="1">
      <c r="A1619" s="150"/>
      <c r="B1619" s="157"/>
      <c r="D1619" s="151"/>
      <c r="E1619" s="595"/>
      <c r="F1619" s="596"/>
      <c r="G1619" s="36"/>
      <c r="H1619" s="36"/>
      <c r="I1619" s="36"/>
      <c r="J1619" s="36"/>
      <c r="K1619" s="36"/>
      <c r="L1619" s="36"/>
      <c r="M1619" s="36"/>
      <c r="N1619" s="36"/>
      <c r="O1619" s="36"/>
      <c r="P1619" s="36"/>
      <c r="Q1619" s="36"/>
      <c r="R1619" s="36"/>
    </row>
    <row r="1620" spans="1:18" s="155" customFormat="1">
      <c r="A1620" s="150"/>
      <c r="B1620" s="157"/>
      <c r="D1620" s="151"/>
      <c r="E1620" s="595"/>
      <c r="F1620" s="596"/>
      <c r="G1620" s="36"/>
      <c r="H1620" s="36"/>
      <c r="I1620" s="36"/>
      <c r="J1620" s="36"/>
      <c r="K1620" s="36"/>
      <c r="L1620" s="36"/>
      <c r="M1620" s="36"/>
      <c r="N1620" s="36"/>
      <c r="O1620" s="36"/>
      <c r="P1620" s="36"/>
      <c r="Q1620" s="36"/>
      <c r="R1620" s="36"/>
    </row>
    <row r="1621" spans="1:18" s="155" customFormat="1">
      <c r="A1621" s="150"/>
      <c r="B1621" s="157"/>
      <c r="D1621" s="151"/>
      <c r="E1621" s="595"/>
      <c r="F1621" s="596"/>
      <c r="G1621" s="36"/>
      <c r="H1621" s="36"/>
      <c r="I1621" s="36"/>
      <c r="J1621" s="36"/>
      <c r="K1621" s="36"/>
      <c r="L1621" s="36"/>
      <c r="M1621" s="36"/>
      <c r="N1621" s="36"/>
      <c r="O1621" s="36"/>
      <c r="P1621" s="36"/>
      <c r="Q1621" s="36"/>
      <c r="R1621" s="36"/>
    </row>
    <row r="1622" spans="1:18" s="155" customFormat="1">
      <c r="A1622" s="150"/>
      <c r="B1622" s="157"/>
      <c r="D1622" s="151"/>
      <c r="E1622" s="595"/>
      <c r="F1622" s="596"/>
      <c r="G1622" s="36"/>
      <c r="H1622" s="36"/>
      <c r="I1622" s="36"/>
      <c r="J1622" s="36"/>
      <c r="K1622" s="36"/>
      <c r="L1622" s="36"/>
      <c r="M1622" s="36"/>
      <c r="N1622" s="36"/>
      <c r="O1622" s="36"/>
      <c r="P1622" s="36"/>
      <c r="Q1622" s="36"/>
      <c r="R1622" s="36"/>
    </row>
    <row r="1623" spans="1:18" s="155" customFormat="1">
      <c r="A1623" s="150"/>
      <c r="B1623" s="157"/>
      <c r="D1623" s="151"/>
      <c r="E1623" s="595"/>
      <c r="F1623" s="596"/>
      <c r="G1623" s="36"/>
      <c r="H1623" s="36"/>
      <c r="I1623" s="36"/>
      <c r="J1623" s="36"/>
      <c r="K1623" s="36"/>
      <c r="L1623" s="36"/>
      <c r="M1623" s="36"/>
      <c r="N1623" s="36"/>
      <c r="O1623" s="36"/>
      <c r="P1623" s="36"/>
      <c r="Q1623" s="36"/>
      <c r="R1623" s="36"/>
    </row>
    <row r="1624" spans="1:18" s="155" customFormat="1">
      <c r="A1624" s="150"/>
      <c r="B1624" s="157"/>
      <c r="D1624" s="151"/>
      <c r="E1624" s="595"/>
      <c r="F1624" s="596"/>
      <c r="G1624" s="36"/>
      <c r="H1624" s="36"/>
      <c r="I1624" s="36"/>
      <c r="J1624" s="36"/>
      <c r="K1624" s="36"/>
      <c r="L1624" s="36"/>
      <c r="M1624" s="36"/>
      <c r="N1624" s="36"/>
      <c r="O1624" s="36"/>
      <c r="P1624" s="36"/>
      <c r="Q1624" s="36"/>
      <c r="R1624" s="36"/>
    </row>
    <row r="1625" spans="1:18" s="155" customFormat="1">
      <c r="A1625" s="150"/>
      <c r="B1625" s="157"/>
      <c r="D1625" s="151"/>
      <c r="E1625" s="595"/>
      <c r="F1625" s="596"/>
      <c r="G1625" s="36"/>
      <c r="H1625" s="36"/>
      <c r="I1625" s="36"/>
      <c r="J1625" s="36"/>
      <c r="K1625" s="36"/>
      <c r="L1625" s="36"/>
      <c r="M1625" s="36"/>
      <c r="N1625" s="36"/>
      <c r="O1625" s="36"/>
      <c r="P1625" s="36"/>
      <c r="Q1625" s="36"/>
      <c r="R1625" s="36"/>
    </row>
    <row r="1626" spans="1:18" s="155" customFormat="1">
      <c r="A1626" s="150"/>
      <c r="B1626" s="157"/>
      <c r="D1626" s="151"/>
      <c r="E1626" s="595"/>
      <c r="F1626" s="596"/>
      <c r="G1626" s="36"/>
      <c r="H1626" s="36"/>
      <c r="I1626" s="36"/>
      <c r="J1626" s="36"/>
      <c r="K1626" s="36"/>
      <c r="L1626" s="36"/>
      <c r="M1626" s="36"/>
      <c r="N1626" s="36"/>
      <c r="O1626" s="36"/>
      <c r="P1626" s="36"/>
      <c r="Q1626" s="36"/>
      <c r="R1626" s="36"/>
    </row>
    <row r="1627" spans="1:18" s="155" customFormat="1">
      <c r="A1627" s="150"/>
      <c r="B1627" s="157"/>
      <c r="D1627" s="151"/>
      <c r="E1627" s="595"/>
      <c r="F1627" s="596"/>
      <c r="G1627" s="36"/>
      <c r="H1627" s="36"/>
      <c r="I1627" s="36"/>
      <c r="J1627" s="36"/>
      <c r="K1627" s="36"/>
      <c r="L1627" s="36"/>
      <c r="M1627" s="36"/>
      <c r="N1627" s="36"/>
      <c r="O1627" s="36"/>
      <c r="P1627" s="36"/>
      <c r="Q1627" s="36"/>
      <c r="R1627" s="36"/>
    </row>
    <row r="1628" spans="1:18" s="155" customFormat="1">
      <c r="A1628" s="150"/>
      <c r="B1628" s="157"/>
      <c r="D1628" s="151"/>
      <c r="E1628" s="595"/>
      <c r="F1628" s="596"/>
      <c r="G1628" s="36"/>
      <c r="H1628" s="36"/>
      <c r="I1628" s="36"/>
      <c r="J1628" s="36"/>
      <c r="K1628" s="36"/>
      <c r="L1628" s="36"/>
      <c r="M1628" s="36"/>
      <c r="N1628" s="36"/>
      <c r="O1628" s="36"/>
      <c r="P1628" s="36"/>
      <c r="Q1628" s="36"/>
      <c r="R1628" s="36"/>
    </row>
    <row r="1629" spans="1:18" s="155" customFormat="1">
      <c r="A1629" s="150"/>
      <c r="B1629" s="157"/>
      <c r="D1629" s="151"/>
      <c r="E1629" s="595"/>
      <c r="F1629" s="596"/>
      <c r="G1629" s="36"/>
      <c r="H1629" s="36"/>
      <c r="I1629" s="36"/>
      <c r="J1629" s="36"/>
      <c r="K1629" s="36"/>
      <c r="L1629" s="36"/>
      <c r="M1629" s="36"/>
      <c r="N1629" s="36"/>
      <c r="O1629" s="36"/>
      <c r="P1629" s="36"/>
      <c r="Q1629" s="36"/>
      <c r="R1629" s="36"/>
    </row>
    <row r="1630" spans="1:18" s="155" customFormat="1">
      <c r="A1630" s="150"/>
      <c r="B1630" s="157"/>
      <c r="D1630" s="151"/>
      <c r="E1630" s="595"/>
      <c r="F1630" s="596"/>
      <c r="G1630" s="36"/>
      <c r="H1630" s="36"/>
      <c r="I1630" s="36"/>
      <c r="J1630" s="36"/>
      <c r="K1630" s="36"/>
      <c r="L1630" s="36"/>
      <c r="M1630" s="36"/>
      <c r="N1630" s="36"/>
      <c r="O1630" s="36"/>
      <c r="P1630" s="36"/>
      <c r="Q1630" s="36"/>
      <c r="R1630" s="36"/>
    </row>
    <row r="1631" spans="1:18" s="155" customFormat="1">
      <c r="A1631" s="150"/>
      <c r="B1631" s="157"/>
      <c r="D1631" s="151"/>
      <c r="E1631" s="595"/>
      <c r="F1631" s="596"/>
      <c r="G1631" s="36"/>
      <c r="H1631" s="36"/>
      <c r="I1631" s="36"/>
      <c r="J1631" s="36"/>
      <c r="K1631" s="36"/>
      <c r="L1631" s="36"/>
      <c r="M1631" s="36"/>
      <c r="N1631" s="36"/>
      <c r="O1631" s="36"/>
      <c r="P1631" s="36"/>
      <c r="Q1631" s="36"/>
      <c r="R1631" s="36"/>
    </row>
    <row r="1632" spans="1:18" s="155" customFormat="1">
      <c r="A1632" s="150"/>
      <c r="B1632" s="157"/>
      <c r="D1632" s="151"/>
      <c r="E1632" s="595"/>
      <c r="F1632" s="596"/>
      <c r="G1632" s="36"/>
      <c r="H1632" s="36"/>
      <c r="I1632" s="36"/>
      <c r="J1632" s="36"/>
      <c r="K1632" s="36"/>
      <c r="L1632" s="36"/>
      <c r="M1632" s="36"/>
      <c r="N1632" s="36"/>
      <c r="O1632" s="36"/>
      <c r="P1632" s="36"/>
      <c r="Q1632" s="36"/>
      <c r="R1632" s="36"/>
    </row>
    <row r="1633" spans="1:18" s="155" customFormat="1">
      <c r="A1633" s="150"/>
      <c r="B1633" s="157"/>
      <c r="D1633" s="151"/>
      <c r="E1633" s="595"/>
      <c r="F1633" s="596"/>
      <c r="G1633" s="36"/>
      <c r="H1633" s="36"/>
      <c r="I1633" s="36"/>
      <c r="J1633" s="36"/>
      <c r="K1633" s="36"/>
      <c r="L1633" s="36"/>
      <c r="M1633" s="36"/>
      <c r="N1633" s="36"/>
      <c r="O1633" s="36"/>
      <c r="P1633" s="36"/>
      <c r="Q1633" s="36"/>
      <c r="R1633" s="36"/>
    </row>
    <row r="1634" spans="1:18" s="155" customFormat="1">
      <c r="A1634" s="150"/>
      <c r="B1634" s="157"/>
      <c r="D1634" s="151"/>
      <c r="E1634" s="595"/>
      <c r="F1634" s="596"/>
      <c r="G1634" s="36"/>
      <c r="H1634" s="36"/>
      <c r="I1634" s="36"/>
      <c r="J1634" s="36"/>
      <c r="K1634" s="36"/>
      <c r="L1634" s="36"/>
      <c r="M1634" s="36"/>
      <c r="N1634" s="36"/>
      <c r="O1634" s="36"/>
      <c r="P1634" s="36"/>
      <c r="Q1634" s="36"/>
      <c r="R1634" s="36"/>
    </row>
    <row r="1635" spans="1:18" s="155" customFormat="1">
      <c r="A1635" s="150"/>
      <c r="B1635" s="157"/>
      <c r="D1635" s="151"/>
      <c r="E1635" s="595"/>
      <c r="F1635" s="596"/>
      <c r="G1635" s="36"/>
      <c r="H1635" s="36"/>
      <c r="I1635" s="36"/>
      <c r="J1635" s="36"/>
      <c r="K1635" s="36"/>
      <c r="L1635" s="36"/>
      <c r="M1635" s="36"/>
      <c r="N1635" s="36"/>
      <c r="O1635" s="36"/>
      <c r="P1635" s="36"/>
      <c r="Q1635" s="36"/>
      <c r="R1635" s="36"/>
    </row>
    <row r="1636" spans="1:18" s="155" customFormat="1">
      <c r="A1636" s="150"/>
      <c r="B1636" s="157"/>
      <c r="D1636" s="151"/>
      <c r="E1636" s="595"/>
      <c r="F1636" s="596"/>
      <c r="G1636" s="36"/>
      <c r="H1636" s="36"/>
      <c r="I1636" s="36"/>
      <c r="J1636" s="36"/>
      <c r="K1636" s="36"/>
      <c r="L1636" s="36"/>
      <c r="M1636" s="36"/>
      <c r="N1636" s="36"/>
      <c r="O1636" s="36"/>
      <c r="P1636" s="36"/>
      <c r="Q1636" s="36"/>
      <c r="R1636" s="36"/>
    </row>
    <row r="1637" spans="1:18" s="155" customFormat="1">
      <c r="A1637" s="150"/>
      <c r="B1637" s="157"/>
      <c r="D1637" s="151"/>
      <c r="E1637" s="595"/>
      <c r="F1637" s="596"/>
      <c r="G1637" s="36"/>
      <c r="H1637" s="36"/>
      <c r="I1637" s="36"/>
      <c r="J1637" s="36"/>
      <c r="K1637" s="36"/>
      <c r="L1637" s="36"/>
      <c r="M1637" s="36"/>
      <c r="N1637" s="36"/>
      <c r="O1637" s="36"/>
      <c r="P1637" s="36"/>
      <c r="Q1637" s="36"/>
      <c r="R1637" s="36"/>
    </row>
    <row r="1638" spans="1:18" s="155" customFormat="1">
      <c r="A1638" s="150"/>
      <c r="B1638" s="157"/>
      <c r="D1638" s="151"/>
      <c r="E1638" s="595"/>
      <c r="F1638" s="596"/>
      <c r="G1638" s="36"/>
      <c r="H1638" s="36"/>
      <c r="I1638" s="36"/>
      <c r="J1638" s="36"/>
      <c r="K1638" s="36"/>
      <c r="L1638" s="36"/>
      <c r="M1638" s="36"/>
      <c r="N1638" s="36"/>
      <c r="O1638" s="36"/>
      <c r="P1638" s="36"/>
      <c r="Q1638" s="36"/>
      <c r="R1638" s="36"/>
    </row>
    <row r="1639" spans="1:18" s="155" customFormat="1">
      <c r="A1639" s="150"/>
      <c r="B1639" s="157"/>
      <c r="D1639" s="151"/>
      <c r="E1639" s="595"/>
      <c r="F1639" s="596"/>
      <c r="G1639" s="36"/>
      <c r="H1639" s="36"/>
      <c r="I1639" s="36"/>
      <c r="J1639" s="36"/>
      <c r="K1639" s="36"/>
      <c r="L1639" s="36"/>
      <c r="M1639" s="36"/>
      <c r="N1639" s="36"/>
      <c r="O1639" s="36"/>
      <c r="P1639" s="36"/>
      <c r="Q1639" s="36"/>
      <c r="R1639" s="36"/>
    </row>
    <row r="1640" spans="1:18" s="155" customFormat="1">
      <c r="A1640" s="150"/>
      <c r="B1640" s="157"/>
      <c r="D1640" s="151"/>
      <c r="E1640" s="595"/>
      <c r="F1640" s="596"/>
      <c r="G1640" s="36"/>
      <c r="H1640" s="36"/>
      <c r="I1640" s="36"/>
      <c r="J1640" s="36"/>
      <c r="K1640" s="36"/>
      <c r="L1640" s="36"/>
      <c r="M1640" s="36"/>
      <c r="N1640" s="36"/>
      <c r="O1640" s="36"/>
      <c r="P1640" s="36"/>
      <c r="Q1640" s="36"/>
      <c r="R1640" s="36"/>
    </row>
    <row r="1641" spans="1:18" s="155" customFormat="1">
      <c r="A1641" s="150"/>
      <c r="B1641" s="157"/>
      <c r="D1641" s="151"/>
      <c r="E1641" s="595"/>
      <c r="F1641" s="596"/>
      <c r="G1641" s="36"/>
      <c r="H1641" s="36"/>
      <c r="I1641" s="36"/>
      <c r="J1641" s="36"/>
      <c r="K1641" s="36"/>
      <c r="L1641" s="36"/>
      <c r="M1641" s="36"/>
      <c r="N1641" s="36"/>
      <c r="O1641" s="36"/>
      <c r="P1641" s="36"/>
      <c r="Q1641" s="36"/>
      <c r="R1641" s="36"/>
    </row>
    <row r="1642" spans="1:18" s="155" customFormat="1">
      <c r="A1642" s="150"/>
      <c r="B1642" s="157"/>
      <c r="D1642" s="151"/>
      <c r="E1642" s="595"/>
      <c r="F1642" s="596"/>
      <c r="G1642" s="36"/>
      <c r="H1642" s="36"/>
      <c r="I1642" s="36"/>
      <c r="J1642" s="36"/>
      <c r="K1642" s="36"/>
      <c r="L1642" s="36"/>
      <c r="M1642" s="36"/>
      <c r="N1642" s="36"/>
      <c r="O1642" s="36"/>
      <c r="P1642" s="36"/>
      <c r="Q1642" s="36"/>
      <c r="R1642" s="36"/>
    </row>
    <row r="1643" spans="1:18" s="155" customFormat="1">
      <c r="A1643" s="150"/>
      <c r="B1643" s="157"/>
      <c r="D1643" s="151"/>
      <c r="E1643" s="595"/>
      <c r="F1643" s="596"/>
      <c r="G1643" s="36"/>
      <c r="H1643" s="36"/>
      <c r="I1643" s="36"/>
      <c r="J1643" s="36"/>
      <c r="K1643" s="36"/>
      <c r="L1643" s="36"/>
      <c r="M1643" s="36"/>
      <c r="N1643" s="36"/>
      <c r="O1643" s="36"/>
      <c r="P1643" s="36"/>
      <c r="Q1643" s="36"/>
      <c r="R1643" s="36"/>
    </row>
    <row r="1644" spans="1:18" s="155" customFormat="1">
      <c r="A1644" s="150"/>
      <c r="B1644" s="157"/>
      <c r="D1644" s="151"/>
      <c r="E1644" s="595"/>
      <c r="F1644" s="596"/>
      <c r="G1644" s="36"/>
      <c r="H1644" s="36"/>
      <c r="I1644" s="36"/>
      <c r="J1644" s="36"/>
      <c r="K1644" s="36"/>
      <c r="L1644" s="36"/>
      <c r="M1644" s="36"/>
      <c r="N1644" s="36"/>
      <c r="O1644" s="36"/>
      <c r="P1644" s="36"/>
      <c r="Q1644" s="36"/>
      <c r="R1644" s="36"/>
    </row>
    <row r="1645" spans="1:18" s="155" customFormat="1">
      <c r="A1645" s="150"/>
      <c r="B1645" s="157"/>
      <c r="D1645" s="151"/>
      <c r="E1645" s="595"/>
      <c r="F1645" s="596"/>
      <c r="G1645" s="36"/>
      <c r="H1645" s="36"/>
      <c r="I1645" s="36"/>
      <c r="J1645" s="36"/>
      <c r="K1645" s="36"/>
      <c r="L1645" s="36"/>
      <c r="M1645" s="36"/>
      <c r="N1645" s="36"/>
      <c r="O1645" s="36"/>
      <c r="P1645" s="36"/>
      <c r="Q1645" s="36"/>
      <c r="R1645" s="36"/>
    </row>
    <row r="1646" spans="1:18" s="155" customFormat="1">
      <c r="A1646" s="150"/>
      <c r="B1646" s="157"/>
      <c r="D1646" s="151"/>
      <c r="E1646" s="595"/>
      <c r="F1646" s="596"/>
      <c r="G1646" s="36"/>
      <c r="H1646" s="36"/>
      <c r="I1646" s="36"/>
      <c r="J1646" s="36"/>
      <c r="K1646" s="36"/>
      <c r="L1646" s="36"/>
      <c r="M1646" s="36"/>
      <c r="N1646" s="36"/>
      <c r="O1646" s="36"/>
      <c r="P1646" s="36"/>
      <c r="Q1646" s="36"/>
      <c r="R1646" s="36"/>
    </row>
    <row r="1647" spans="1:18" s="155" customFormat="1">
      <c r="A1647" s="150"/>
      <c r="B1647" s="157"/>
      <c r="D1647" s="151"/>
      <c r="E1647" s="595"/>
      <c r="F1647" s="596"/>
      <c r="G1647" s="36"/>
      <c r="H1647" s="36"/>
      <c r="I1647" s="36"/>
      <c r="J1647" s="36"/>
      <c r="K1647" s="36"/>
      <c r="L1647" s="36"/>
      <c r="M1647" s="36"/>
      <c r="N1647" s="36"/>
      <c r="O1647" s="36"/>
      <c r="P1647" s="36"/>
      <c r="Q1647" s="36"/>
      <c r="R1647" s="36"/>
    </row>
    <row r="1648" spans="1:18" s="155" customFormat="1">
      <c r="A1648" s="150"/>
      <c r="B1648" s="157"/>
      <c r="D1648" s="151"/>
      <c r="E1648" s="595"/>
      <c r="F1648" s="596"/>
      <c r="G1648" s="36"/>
      <c r="H1648" s="36"/>
      <c r="I1648" s="36"/>
      <c r="J1648" s="36"/>
      <c r="K1648" s="36"/>
      <c r="L1648" s="36"/>
      <c r="M1648" s="36"/>
      <c r="N1648" s="36"/>
      <c r="O1648" s="36"/>
      <c r="P1648" s="36"/>
      <c r="Q1648" s="36"/>
      <c r="R1648" s="36"/>
    </row>
    <row r="1649" spans="1:18" s="155" customFormat="1">
      <c r="A1649" s="150"/>
      <c r="B1649" s="157"/>
      <c r="D1649" s="151"/>
      <c r="E1649" s="595"/>
      <c r="F1649" s="596"/>
      <c r="G1649" s="36"/>
      <c r="H1649" s="36"/>
      <c r="I1649" s="36"/>
      <c r="J1649" s="36"/>
      <c r="K1649" s="36"/>
      <c r="L1649" s="36"/>
      <c r="M1649" s="36"/>
      <c r="N1649" s="36"/>
      <c r="O1649" s="36"/>
      <c r="P1649" s="36"/>
      <c r="Q1649" s="36"/>
      <c r="R1649" s="36"/>
    </row>
    <row r="1650" spans="1:18" s="155" customFormat="1">
      <c r="A1650" s="150"/>
      <c r="B1650" s="157"/>
      <c r="D1650" s="151"/>
      <c r="E1650" s="595"/>
      <c r="F1650" s="596"/>
      <c r="G1650" s="36"/>
      <c r="H1650" s="36"/>
      <c r="I1650" s="36"/>
      <c r="J1650" s="36"/>
      <c r="K1650" s="36"/>
      <c r="L1650" s="36"/>
      <c r="M1650" s="36"/>
      <c r="N1650" s="36"/>
      <c r="O1650" s="36"/>
      <c r="P1650" s="36"/>
      <c r="Q1650" s="36"/>
      <c r="R1650" s="36"/>
    </row>
    <row r="1651" spans="1:18" s="155" customFormat="1">
      <c r="A1651" s="150"/>
      <c r="B1651" s="157"/>
      <c r="D1651" s="151"/>
      <c r="E1651" s="595"/>
      <c r="F1651" s="596"/>
      <c r="G1651" s="36"/>
      <c r="H1651" s="36"/>
      <c r="I1651" s="36"/>
      <c r="J1651" s="36"/>
      <c r="K1651" s="36"/>
      <c r="L1651" s="36"/>
      <c r="M1651" s="36"/>
      <c r="N1651" s="36"/>
      <c r="O1651" s="36"/>
      <c r="P1651" s="36"/>
      <c r="Q1651" s="36"/>
      <c r="R1651" s="36"/>
    </row>
    <row r="1652" spans="1:18" s="155" customFormat="1">
      <c r="A1652" s="150"/>
      <c r="B1652" s="157"/>
      <c r="D1652" s="151"/>
      <c r="E1652" s="595"/>
      <c r="F1652" s="596"/>
      <c r="G1652" s="36"/>
      <c r="H1652" s="36"/>
      <c r="I1652" s="36"/>
      <c r="J1652" s="36"/>
      <c r="K1652" s="36"/>
      <c r="L1652" s="36"/>
      <c r="M1652" s="36"/>
      <c r="N1652" s="36"/>
      <c r="O1652" s="36"/>
      <c r="P1652" s="36"/>
      <c r="Q1652" s="36"/>
      <c r="R1652" s="36"/>
    </row>
    <row r="1653" spans="1:18" s="155" customFormat="1">
      <c r="A1653" s="150"/>
      <c r="B1653" s="157"/>
      <c r="D1653" s="151"/>
      <c r="E1653" s="595"/>
      <c r="F1653" s="596"/>
      <c r="G1653" s="36"/>
      <c r="H1653" s="36"/>
      <c r="I1653" s="36"/>
      <c r="J1653" s="36"/>
      <c r="K1653" s="36"/>
      <c r="L1653" s="36"/>
      <c r="M1653" s="36"/>
      <c r="N1653" s="36"/>
      <c r="O1653" s="36"/>
      <c r="P1653" s="36"/>
      <c r="Q1653" s="36"/>
      <c r="R1653" s="36"/>
    </row>
    <row r="1654" spans="1:18" s="155" customFormat="1">
      <c r="A1654" s="150"/>
      <c r="B1654" s="157"/>
      <c r="D1654" s="151"/>
      <c r="E1654" s="595"/>
      <c r="F1654" s="596"/>
      <c r="G1654" s="36"/>
      <c r="H1654" s="36"/>
      <c r="I1654" s="36"/>
      <c r="J1654" s="36"/>
      <c r="K1654" s="36"/>
      <c r="L1654" s="36"/>
      <c r="M1654" s="36"/>
      <c r="N1654" s="36"/>
      <c r="O1654" s="36"/>
      <c r="P1654" s="36"/>
      <c r="Q1654" s="36"/>
      <c r="R1654" s="36"/>
    </row>
    <row r="1655" spans="1:18" s="155" customFormat="1">
      <c r="A1655" s="150"/>
      <c r="B1655" s="157"/>
      <c r="D1655" s="151"/>
      <c r="E1655" s="595"/>
      <c r="F1655" s="596"/>
      <c r="G1655" s="36"/>
      <c r="H1655" s="36"/>
      <c r="I1655" s="36"/>
      <c r="J1655" s="36"/>
      <c r="K1655" s="36"/>
      <c r="L1655" s="36"/>
      <c r="M1655" s="36"/>
      <c r="N1655" s="36"/>
      <c r="O1655" s="36"/>
      <c r="P1655" s="36"/>
      <c r="Q1655" s="36"/>
      <c r="R1655" s="36"/>
    </row>
    <row r="1656" spans="1:18" s="155" customFormat="1">
      <c r="A1656" s="150"/>
      <c r="B1656" s="157"/>
      <c r="D1656" s="151"/>
      <c r="E1656" s="595"/>
      <c r="F1656" s="596"/>
      <c r="G1656" s="36"/>
      <c r="H1656" s="36"/>
      <c r="I1656" s="36"/>
      <c r="J1656" s="36"/>
      <c r="K1656" s="36"/>
      <c r="L1656" s="36"/>
      <c r="M1656" s="36"/>
      <c r="N1656" s="36"/>
      <c r="O1656" s="36"/>
      <c r="P1656" s="36"/>
      <c r="Q1656" s="36"/>
      <c r="R1656" s="36"/>
    </row>
    <row r="1657" spans="1:18" s="155" customFormat="1">
      <c r="A1657" s="150"/>
      <c r="B1657" s="157"/>
      <c r="D1657" s="151"/>
      <c r="E1657" s="595"/>
      <c r="F1657" s="596"/>
      <c r="G1657" s="36"/>
      <c r="H1657" s="36"/>
      <c r="I1657" s="36"/>
      <c r="J1657" s="36"/>
      <c r="K1657" s="36"/>
      <c r="L1657" s="36"/>
      <c r="M1657" s="36"/>
      <c r="N1657" s="36"/>
      <c r="O1657" s="36"/>
      <c r="P1657" s="36"/>
      <c r="Q1657" s="36"/>
      <c r="R1657" s="36"/>
    </row>
    <row r="1658" spans="1:18" s="155" customFormat="1">
      <c r="A1658" s="150"/>
      <c r="B1658" s="157"/>
      <c r="D1658" s="151"/>
      <c r="E1658" s="595"/>
      <c r="F1658" s="596"/>
      <c r="G1658" s="36"/>
      <c r="H1658" s="36"/>
      <c r="I1658" s="36"/>
      <c r="J1658" s="36"/>
      <c r="K1658" s="36"/>
      <c r="L1658" s="36"/>
      <c r="M1658" s="36"/>
      <c r="N1658" s="36"/>
      <c r="O1658" s="36"/>
      <c r="P1658" s="36"/>
      <c r="Q1658" s="36"/>
      <c r="R1658" s="36"/>
    </row>
    <row r="1659" spans="1:18" s="155" customFormat="1">
      <c r="A1659" s="150"/>
      <c r="B1659" s="157"/>
      <c r="D1659" s="151"/>
      <c r="E1659" s="595"/>
      <c r="F1659" s="596"/>
      <c r="G1659" s="36"/>
      <c r="H1659" s="36"/>
      <c r="I1659" s="36"/>
      <c r="J1659" s="36"/>
      <c r="K1659" s="36"/>
      <c r="L1659" s="36"/>
      <c r="M1659" s="36"/>
      <c r="N1659" s="36"/>
      <c r="O1659" s="36"/>
      <c r="P1659" s="36"/>
      <c r="Q1659" s="36"/>
      <c r="R1659" s="36"/>
    </row>
    <row r="1660" spans="1:18" s="155" customFormat="1">
      <c r="A1660" s="150"/>
      <c r="B1660" s="157"/>
      <c r="D1660" s="151"/>
      <c r="E1660" s="595"/>
      <c r="F1660" s="596"/>
      <c r="G1660" s="36"/>
      <c r="H1660" s="36"/>
      <c r="I1660" s="36"/>
      <c r="J1660" s="36"/>
      <c r="K1660" s="36"/>
      <c r="L1660" s="36"/>
      <c r="M1660" s="36"/>
      <c r="N1660" s="36"/>
      <c r="O1660" s="36"/>
      <c r="P1660" s="36"/>
      <c r="Q1660" s="36"/>
      <c r="R1660" s="36"/>
    </row>
    <row r="1661" spans="1:18" s="155" customFormat="1">
      <c r="A1661" s="150"/>
      <c r="B1661" s="157"/>
      <c r="D1661" s="151"/>
      <c r="E1661" s="595"/>
      <c r="F1661" s="596"/>
      <c r="G1661" s="36"/>
      <c r="H1661" s="36"/>
      <c r="I1661" s="36"/>
      <c r="J1661" s="36"/>
      <c r="K1661" s="36"/>
      <c r="L1661" s="36"/>
      <c r="M1661" s="36"/>
      <c r="N1661" s="36"/>
      <c r="O1661" s="36"/>
      <c r="P1661" s="36"/>
      <c r="Q1661" s="36"/>
      <c r="R1661" s="36"/>
    </row>
    <row r="1662" spans="1:18" s="155" customFormat="1">
      <c r="A1662" s="150"/>
      <c r="B1662" s="157"/>
      <c r="D1662" s="151"/>
      <c r="E1662" s="595"/>
      <c r="F1662" s="596"/>
      <c r="G1662" s="36"/>
      <c r="H1662" s="36"/>
      <c r="I1662" s="36"/>
      <c r="J1662" s="36"/>
      <c r="K1662" s="36"/>
      <c r="L1662" s="36"/>
      <c r="M1662" s="36"/>
      <c r="N1662" s="36"/>
      <c r="O1662" s="36"/>
      <c r="P1662" s="36"/>
      <c r="Q1662" s="36"/>
      <c r="R1662" s="36"/>
    </row>
    <row r="1663" spans="1:18" s="155" customFormat="1">
      <c r="A1663" s="150"/>
      <c r="B1663" s="157"/>
      <c r="D1663" s="151"/>
      <c r="E1663" s="595"/>
      <c r="F1663" s="596"/>
      <c r="G1663" s="36"/>
      <c r="H1663" s="36"/>
      <c r="I1663" s="36"/>
      <c r="J1663" s="36"/>
      <c r="K1663" s="36"/>
      <c r="L1663" s="36"/>
      <c r="M1663" s="36"/>
      <c r="N1663" s="36"/>
      <c r="O1663" s="36"/>
      <c r="P1663" s="36"/>
      <c r="Q1663" s="36"/>
      <c r="R1663" s="36"/>
    </row>
    <row r="1664" spans="1:18" s="155" customFormat="1">
      <c r="A1664" s="150"/>
      <c r="B1664" s="157"/>
      <c r="D1664" s="151"/>
      <c r="E1664" s="595"/>
      <c r="F1664" s="596"/>
      <c r="G1664" s="36"/>
      <c r="H1664" s="36"/>
      <c r="I1664" s="36"/>
      <c r="J1664" s="36"/>
      <c r="K1664" s="36"/>
      <c r="L1664" s="36"/>
      <c r="M1664" s="36"/>
      <c r="N1664" s="36"/>
      <c r="O1664" s="36"/>
      <c r="P1664" s="36"/>
      <c r="Q1664" s="36"/>
      <c r="R1664" s="36"/>
    </row>
    <row r="1665" spans="1:18" s="155" customFormat="1">
      <c r="A1665" s="150"/>
      <c r="B1665" s="157"/>
      <c r="D1665" s="151"/>
      <c r="E1665" s="595"/>
      <c r="F1665" s="596"/>
      <c r="G1665" s="36"/>
      <c r="H1665" s="36"/>
      <c r="I1665" s="36"/>
      <c r="J1665" s="36"/>
      <c r="K1665" s="36"/>
      <c r="L1665" s="36"/>
      <c r="M1665" s="36"/>
      <c r="N1665" s="36"/>
      <c r="O1665" s="36"/>
      <c r="P1665" s="36"/>
      <c r="Q1665" s="36"/>
      <c r="R1665" s="36"/>
    </row>
    <row r="1666" spans="1:18" s="155" customFormat="1">
      <c r="A1666" s="150"/>
      <c r="B1666" s="157"/>
      <c r="D1666" s="151"/>
      <c r="E1666" s="595"/>
      <c r="F1666" s="596"/>
      <c r="G1666" s="36"/>
      <c r="H1666" s="36"/>
      <c r="I1666" s="36"/>
      <c r="J1666" s="36"/>
      <c r="K1666" s="36"/>
      <c r="L1666" s="36"/>
      <c r="M1666" s="36"/>
      <c r="N1666" s="36"/>
      <c r="O1666" s="36"/>
      <c r="P1666" s="36"/>
      <c r="Q1666" s="36"/>
      <c r="R1666" s="36"/>
    </row>
    <row r="1667" spans="1:18" s="155" customFormat="1">
      <c r="A1667" s="150"/>
      <c r="B1667" s="157"/>
      <c r="D1667" s="151"/>
      <c r="E1667" s="595"/>
      <c r="F1667" s="596"/>
      <c r="G1667" s="36"/>
      <c r="H1667" s="36"/>
      <c r="I1667" s="36"/>
      <c r="J1667" s="36"/>
      <c r="K1667" s="36"/>
      <c r="L1667" s="36"/>
      <c r="M1667" s="36"/>
      <c r="N1667" s="36"/>
      <c r="O1667" s="36"/>
      <c r="P1667" s="36"/>
      <c r="Q1667" s="36"/>
      <c r="R1667" s="36"/>
    </row>
    <row r="1668" spans="1:18" s="155" customFormat="1">
      <c r="A1668" s="150"/>
      <c r="B1668" s="157"/>
      <c r="D1668" s="151"/>
      <c r="E1668" s="595"/>
      <c r="F1668" s="596"/>
      <c r="G1668" s="36"/>
      <c r="H1668" s="36"/>
      <c r="I1668" s="36"/>
      <c r="J1668" s="36"/>
      <c r="K1668" s="36"/>
      <c r="L1668" s="36"/>
      <c r="M1668" s="36"/>
      <c r="N1668" s="36"/>
      <c r="O1668" s="36"/>
      <c r="P1668" s="36"/>
      <c r="Q1668" s="36"/>
      <c r="R1668" s="36"/>
    </row>
    <row r="1669" spans="1:18" s="155" customFormat="1">
      <c r="A1669" s="150"/>
      <c r="B1669" s="157"/>
      <c r="D1669" s="151"/>
      <c r="E1669" s="595"/>
      <c r="F1669" s="596"/>
      <c r="G1669" s="36"/>
      <c r="H1669" s="36"/>
      <c r="I1669" s="36"/>
      <c r="J1669" s="36"/>
      <c r="K1669" s="36"/>
      <c r="L1669" s="36"/>
      <c r="M1669" s="36"/>
      <c r="N1669" s="36"/>
      <c r="O1669" s="36"/>
      <c r="P1669" s="36"/>
      <c r="Q1669" s="36"/>
      <c r="R1669" s="36"/>
    </row>
    <row r="1670" spans="1:18" s="155" customFormat="1">
      <c r="A1670" s="150"/>
      <c r="B1670" s="157"/>
      <c r="D1670" s="151"/>
      <c r="E1670" s="595"/>
      <c r="F1670" s="596"/>
      <c r="G1670" s="36"/>
      <c r="H1670" s="36"/>
      <c r="I1670" s="36"/>
      <c r="J1670" s="36"/>
      <c r="K1670" s="36"/>
      <c r="L1670" s="36"/>
      <c r="M1670" s="36"/>
      <c r="N1670" s="36"/>
      <c r="O1670" s="36"/>
      <c r="P1670" s="36"/>
      <c r="Q1670" s="36"/>
      <c r="R1670" s="36"/>
    </row>
    <row r="1671" spans="1:18" s="155" customFormat="1">
      <c r="A1671" s="150"/>
      <c r="B1671" s="157"/>
      <c r="D1671" s="151"/>
      <c r="E1671" s="595"/>
      <c r="F1671" s="596"/>
      <c r="G1671" s="36"/>
      <c r="H1671" s="36"/>
      <c r="I1671" s="36"/>
      <c r="J1671" s="36"/>
      <c r="K1671" s="36"/>
      <c r="L1671" s="36"/>
      <c r="M1671" s="36"/>
      <c r="N1671" s="36"/>
      <c r="O1671" s="36"/>
      <c r="P1671" s="36"/>
      <c r="Q1671" s="36"/>
      <c r="R1671" s="36"/>
    </row>
    <row r="1672" spans="1:18" s="155" customFormat="1">
      <c r="A1672" s="150"/>
      <c r="B1672" s="157"/>
      <c r="D1672" s="151"/>
      <c r="E1672" s="595"/>
      <c r="F1672" s="596"/>
      <c r="G1672" s="36"/>
      <c r="H1672" s="36"/>
      <c r="I1672" s="36"/>
      <c r="J1672" s="36"/>
      <c r="K1672" s="36"/>
      <c r="L1672" s="36"/>
      <c r="M1672" s="36"/>
      <c r="N1672" s="36"/>
      <c r="O1672" s="36"/>
      <c r="P1672" s="36"/>
      <c r="Q1672" s="36"/>
      <c r="R1672" s="36"/>
    </row>
    <row r="1673" spans="1:18" s="155" customFormat="1">
      <c r="A1673" s="150"/>
      <c r="B1673" s="157"/>
      <c r="D1673" s="151"/>
      <c r="E1673" s="595"/>
      <c r="F1673" s="596"/>
      <c r="G1673" s="36"/>
      <c r="H1673" s="36"/>
      <c r="I1673" s="36"/>
      <c r="J1673" s="36"/>
      <c r="K1673" s="36"/>
      <c r="L1673" s="36"/>
      <c r="M1673" s="36"/>
      <c r="N1673" s="36"/>
      <c r="O1673" s="36"/>
      <c r="P1673" s="36"/>
      <c r="Q1673" s="36"/>
      <c r="R1673" s="36"/>
    </row>
    <row r="1674" spans="1:18" s="155" customFormat="1">
      <c r="A1674" s="150"/>
      <c r="B1674" s="157"/>
      <c r="D1674" s="151"/>
      <c r="E1674" s="595"/>
      <c r="F1674" s="596"/>
      <c r="G1674" s="36"/>
      <c r="H1674" s="36"/>
      <c r="I1674" s="36"/>
      <c r="J1674" s="36"/>
      <c r="K1674" s="36"/>
      <c r="L1674" s="36"/>
      <c r="M1674" s="36"/>
      <c r="N1674" s="36"/>
      <c r="O1674" s="36"/>
      <c r="P1674" s="36"/>
      <c r="Q1674" s="36"/>
      <c r="R1674" s="36"/>
    </row>
    <row r="1675" spans="1:18" s="155" customFormat="1">
      <c r="A1675" s="150"/>
      <c r="B1675" s="157"/>
      <c r="D1675" s="151"/>
      <c r="E1675" s="595"/>
      <c r="F1675" s="596"/>
      <c r="G1675" s="36"/>
      <c r="H1675" s="36"/>
      <c r="I1675" s="36"/>
      <c r="J1675" s="36"/>
      <c r="K1675" s="36"/>
      <c r="L1675" s="36"/>
      <c r="M1675" s="36"/>
      <c r="N1675" s="36"/>
      <c r="O1675" s="36"/>
      <c r="P1675" s="36"/>
      <c r="Q1675" s="36"/>
      <c r="R1675" s="36"/>
    </row>
    <row r="1676" spans="1:18" s="155" customFormat="1">
      <c r="A1676" s="150"/>
      <c r="B1676" s="157"/>
      <c r="D1676" s="151"/>
      <c r="E1676" s="595"/>
      <c r="F1676" s="596"/>
      <c r="G1676" s="36"/>
      <c r="H1676" s="36"/>
      <c r="I1676" s="36"/>
      <c r="J1676" s="36"/>
      <c r="K1676" s="36"/>
      <c r="L1676" s="36"/>
      <c r="M1676" s="36"/>
      <c r="N1676" s="36"/>
      <c r="O1676" s="36"/>
      <c r="P1676" s="36"/>
      <c r="Q1676" s="36"/>
      <c r="R1676" s="36"/>
    </row>
    <row r="1677" spans="1:18" s="155" customFormat="1">
      <c r="A1677" s="150"/>
      <c r="B1677" s="157"/>
      <c r="D1677" s="151"/>
      <c r="E1677" s="595"/>
      <c r="F1677" s="596"/>
      <c r="G1677" s="36"/>
      <c r="H1677" s="36"/>
      <c r="I1677" s="36"/>
      <c r="J1677" s="36"/>
      <c r="K1677" s="36"/>
      <c r="L1677" s="36"/>
      <c r="M1677" s="36"/>
      <c r="N1677" s="36"/>
      <c r="O1677" s="36"/>
      <c r="P1677" s="36"/>
      <c r="Q1677" s="36"/>
      <c r="R1677" s="36"/>
    </row>
    <row r="1678" spans="1:18" s="155" customFormat="1">
      <c r="A1678" s="150"/>
      <c r="B1678" s="157"/>
      <c r="D1678" s="151"/>
      <c r="E1678" s="595"/>
      <c r="F1678" s="596"/>
      <c r="G1678" s="36"/>
      <c r="H1678" s="36"/>
      <c r="I1678" s="36"/>
      <c r="J1678" s="36"/>
      <c r="K1678" s="36"/>
      <c r="L1678" s="36"/>
      <c r="M1678" s="36"/>
      <c r="N1678" s="36"/>
      <c r="O1678" s="36"/>
      <c r="P1678" s="36"/>
      <c r="Q1678" s="36"/>
      <c r="R1678" s="36"/>
    </row>
    <row r="1679" spans="1:18" s="155" customFormat="1">
      <c r="A1679" s="150"/>
      <c r="B1679" s="157"/>
      <c r="D1679" s="151"/>
      <c r="E1679" s="595"/>
      <c r="F1679" s="596"/>
      <c r="G1679" s="36"/>
      <c r="H1679" s="36"/>
      <c r="I1679" s="36"/>
      <c r="J1679" s="36"/>
      <c r="K1679" s="36"/>
      <c r="L1679" s="36"/>
      <c r="M1679" s="36"/>
      <c r="N1679" s="36"/>
      <c r="O1679" s="36"/>
      <c r="P1679" s="36"/>
      <c r="Q1679" s="36"/>
      <c r="R1679" s="36"/>
    </row>
    <row r="1680" spans="1:18" s="155" customFormat="1">
      <c r="A1680" s="150"/>
      <c r="B1680" s="157"/>
      <c r="D1680" s="151"/>
      <c r="E1680" s="595"/>
      <c r="F1680" s="596"/>
      <c r="G1680" s="36"/>
      <c r="H1680" s="36"/>
      <c r="I1680" s="36"/>
      <c r="J1680" s="36"/>
      <c r="K1680" s="36"/>
      <c r="L1680" s="36"/>
      <c r="M1680" s="36"/>
      <c r="N1680" s="36"/>
      <c r="O1680" s="36"/>
      <c r="P1680" s="36"/>
      <c r="Q1680" s="36"/>
      <c r="R1680" s="36"/>
    </row>
    <row r="1681" spans="1:18" s="155" customFormat="1">
      <c r="A1681" s="150"/>
      <c r="B1681" s="157"/>
      <c r="D1681" s="151"/>
      <c r="E1681" s="595"/>
      <c r="F1681" s="596"/>
      <c r="G1681" s="36"/>
      <c r="H1681" s="36"/>
      <c r="I1681" s="36"/>
      <c r="J1681" s="36"/>
      <c r="K1681" s="36"/>
      <c r="L1681" s="36"/>
      <c r="M1681" s="36"/>
      <c r="N1681" s="36"/>
      <c r="O1681" s="36"/>
      <c r="P1681" s="36"/>
      <c r="Q1681" s="36"/>
      <c r="R1681" s="36"/>
    </row>
    <row r="1682" spans="1:18" s="155" customFormat="1">
      <c r="A1682" s="150"/>
      <c r="B1682" s="157"/>
      <c r="D1682" s="151"/>
      <c r="E1682" s="595"/>
      <c r="F1682" s="596"/>
      <c r="G1682" s="36"/>
      <c r="H1682" s="36"/>
      <c r="I1682" s="36"/>
      <c r="J1682" s="36"/>
      <c r="K1682" s="36"/>
      <c r="L1682" s="36"/>
      <c r="M1682" s="36"/>
      <c r="N1682" s="36"/>
      <c r="O1682" s="36"/>
      <c r="P1682" s="36"/>
      <c r="Q1682" s="36"/>
      <c r="R1682" s="36"/>
    </row>
    <row r="1683" spans="1:18" s="155" customFormat="1">
      <c r="A1683" s="150"/>
      <c r="B1683" s="157"/>
      <c r="D1683" s="151"/>
      <c r="E1683" s="595"/>
      <c r="F1683" s="596"/>
      <c r="G1683" s="36"/>
      <c r="H1683" s="36"/>
      <c r="I1683" s="36"/>
      <c r="J1683" s="36"/>
      <c r="K1683" s="36"/>
      <c r="L1683" s="36"/>
      <c r="M1683" s="36"/>
      <c r="N1683" s="36"/>
      <c r="O1683" s="36"/>
      <c r="P1683" s="36"/>
      <c r="Q1683" s="36"/>
      <c r="R1683" s="36"/>
    </row>
    <row r="1684" spans="1:18" s="155" customFormat="1">
      <c r="A1684" s="150"/>
      <c r="B1684" s="157"/>
      <c r="D1684" s="151"/>
      <c r="E1684" s="595"/>
      <c r="F1684" s="596"/>
      <c r="G1684" s="36"/>
      <c r="H1684" s="36"/>
      <c r="I1684" s="36"/>
      <c r="J1684" s="36"/>
      <c r="K1684" s="36"/>
      <c r="L1684" s="36"/>
      <c r="M1684" s="36"/>
      <c r="N1684" s="36"/>
      <c r="O1684" s="36"/>
      <c r="P1684" s="36"/>
      <c r="Q1684" s="36"/>
      <c r="R1684" s="36"/>
    </row>
    <row r="1685" spans="1:18" s="155" customFormat="1">
      <c r="A1685" s="150"/>
      <c r="B1685" s="157"/>
      <c r="D1685" s="151"/>
      <c r="E1685" s="595"/>
      <c r="F1685" s="596"/>
      <c r="G1685" s="36"/>
      <c r="H1685" s="36"/>
      <c r="I1685" s="36"/>
      <c r="J1685" s="36"/>
      <c r="K1685" s="36"/>
      <c r="L1685" s="36"/>
      <c r="M1685" s="36"/>
      <c r="N1685" s="36"/>
      <c r="O1685" s="36"/>
      <c r="P1685" s="36"/>
      <c r="Q1685" s="36"/>
      <c r="R1685" s="36"/>
    </row>
    <row r="1686" spans="1:18" s="155" customFormat="1">
      <c r="A1686" s="150"/>
      <c r="B1686" s="157"/>
      <c r="D1686" s="151"/>
      <c r="E1686" s="595"/>
      <c r="F1686" s="596"/>
      <c r="G1686" s="36"/>
      <c r="H1686" s="36"/>
      <c r="I1686" s="36"/>
      <c r="J1686" s="36"/>
      <c r="K1686" s="36"/>
      <c r="L1686" s="36"/>
      <c r="M1686" s="36"/>
      <c r="N1686" s="36"/>
      <c r="O1686" s="36"/>
      <c r="P1686" s="36"/>
      <c r="Q1686" s="36"/>
      <c r="R1686" s="36"/>
    </row>
    <row r="1687" spans="1:18" s="155" customFormat="1">
      <c r="A1687" s="150"/>
      <c r="B1687" s="157"/>
      <c r="D1687" s="151"/>
      <c r="E1687" s="595"/>
      <c r="F1687" s="596"/>
      <c r="G1687" s="36"/>
      <c r="H1687" s="36"/>
      <c r="I1687" s="36"/>
      <c r="J1687" s="36"/>
      <c r="K1687" s="36"/>
      <c r="L1687" s="36"/>
      <c r="M1687" s="36"/>
      <c r="N1687" s="36"/>
      <c r="O1687" s="36"/>
      <c r="P1687" s="36"/>
      <c r="Q1687" s="36"/>
      <c r="R1687" s="36"/>
    </row>
    <row r="1688" spans="1:18" s="155" customFormat="1">
      <c r="A1688" s="150"/>
      <c r="B1688" s="157"/>
      <c r="D1688" s="151"/>
      <c r="E1688" s="595"/>
      <c r="F1688" s="596"/>
      <c r="G1688" s="36"/>
      <c r="H1688" s="36"/>
      <c r="I1688" s="36"/>
      <c r="J1688" s="36"/>
      <c r="K1688" s="36"/>
      <c r="L1688" s="36"/>
      <c r="M1688" s="36"/>
      <c r="N1688" s="36"/>
      <c r="O1688" s="36"/>
      <c r="P1688" s="36"/>
      <c r="Q1688" s="36"/>
      <c r="R1688" s="36"/>
    </row>
    <row r="1689" spans="1:18" s="155" customFormat="1">
      <c r="A1689" s="150"/>
      <c r="B1689" s="157"/>
      <c r="D1689" s="151"/>
      <c r="E1689" s="595"/>
      <c r="F1689" s="596"/>
      <c r="G1689" s="36"/>
      <c r="H1689" s="36"/>
      <c r="I1689" s="36"/>
      <c r="J1689" s="36"/>
      <c r="K1689" s="36"/>
      <c r="L1689" s="36"/>
      <c r="M1689" s="36"/>
      <c r="N1689" s="36"/>
      <c r="O1689" s="36"/>
      <c r="P1689" s="36"/>
      <c r="Q1689" s="36"/>
      <c r="R1689" s="36"/>
    </row>
    <row r="1690" spans="1:18" s="155" customFormat="1">
      <c r="A1690" s="150"/>
      <c r="B1690" s="157"/>
      <c r="D1690" s="151"/>
      <c r="E1690" s="595"/>
      <c r="F1690" s="596"/>
      <c r="G1690" s="36"/>
      <c r="H1690" s="36"/>
      <c r="I1690" s="36"/>
      <c r="J1690" s="36"/>
      <c r="K1690" s="36"/>
      <c r="L1690" s="36"/>
      <c r="M1690" s="36"/>
      <c r="N1690" s="36"/>
      <c r="O1690" s="36"/>
      <c r="P1690" s="36"/>
      <c r="Q1690" s="36"/>
      <c r="R1690" s="36"/>
    </row>
    <row r="1691" spans="1:18" s="155" customFormat="1">
      <c r="A1691" s="150"/>
      <c r="B1691" s="157"/>
      <c r="D1691" s="151"/>
      <c r="E1691" s="595"/>
      <c r="F1691" s="596"/>
      <c r="G1691" s="36"/>
      <c r="H1691" s="36"/>
      <c r="I1691" s="36"/>
      <c r="J1691" s="36"/>
      <c r="K1691" s="36"/>
      <c r="L1691" s="36"/>
      <c r="M1691" s="36"/>
      <c r="N1691" s="36"/>
      <c r="O1691" s="36"/>
      <c r="P1691" s="36"/>
      <c r="Q1691" s="36"/>
      <c r="R1691" s="36"/>
    </row>
    <row r="1692" spans="1:18" s="155" customFormat="1">
      <c r="A1692" s="150"/>
      <c r="B1692" s="157"/>
      <c r="D1692" s="151"/>
      <c r="E1692" s="595"/>
      <c r="F1692" s="596"/>
      <c r="G1692" s="36"/>
      <c r="H1692" s="36"/>
      <c r="I1692" s="36"/>
      <c r="J1692" s="36"/>
      <c r="K1692" s="36"/>
      <c r="L1692" s="36"/>
      <c r="M1692" s="36"/>
      <c r="N1692" s="36"/>
      <c r="O1692" s="36"/>
      <c r="P1692" s="36"/>
      <c r="Q1692" s="36"/>
      <c r="R1692" s="36"/>
    </row>
    <row r="1693" spans="1:18" s="155" customFormat="1">
      <c r="A1693" s="150"/>
      <c r="B1693" s="157"/>
      <c r="D1693" s="151"/>
      <c r="E1693" s="595"/>
      <c r="F1693" s="596"/>
      <c r="G1693" s="36"/>
      <c r="H1693" s="36"/>
      <c r="I1693" s="36"/>
      <c r="J1693" s="36"/>
      <c r="K1693" s="36"/>
      <c r="L1693" s="36"/>
      <c r="M1693" s="36"/>
      <c r="N1693" s="36"/>
      <c r="O1693" s="36"/>
      <c r="P1693" s="36"/>
      <c r="Q1693" s="36"/>
      <c r="R1693" s="36"/>
    </row>
    <row r="1694" spans="1:18" s="155" customFormat="1">
      <c r="A1694" s="150"/>
      <c r="B1694" s="157"/>
      <c r="D1694" s="151"/>
      <c r="E1694" s="595"/>
      <c r="F1694" s="596"/>
      <c r="G1694" s="36"/>
      <c r="H1694" s="36"/>
      <c r="I1694" s="36"/>
      <c r="J1694" s="36"/>
      <c r="K1694" s="36"/>
      <c r="L1694" s="36"/>
      <c r="M1694" s="36"/>
      <c r="N1694" s="36"/>
      <c r="O1694" s="36"/>
      <c r="P1694" s="36"/>
      <c r="Q1694" s="36"/>
      <c r="R1694" s="36"/>
    </row>
    <row r="1695" spans="1:18" s="155" customFormat="1">
      <c r="A1695" s="150"/>
      <c r="B1695" s="157"/>
      <c r="D1695" s="151"/>
      <c r="E1695" s="595"/>
      <c r="F1695" s="596"/>
      <c r="G1695" s="36"/>
      <c r="H1695" s="36"/>
      <c r="I1695" s="36"/>
      <c r="J1695" s="36"/>
      <c r="K1695" s="36"/>
      <c r="L1695" s="36"/>
      <c r="M1695" s="36"/>
      <c r="N1695" s="36"/>
      <c r="O1695" s="36"/>
      <c r="P1695" s="36"/>
      <c r="Q1695" s="36"/>
      <c r="R1695" s="36"/>
    </row>
    <row r="1696" spans="1:18" s="155" customFormat="1">
      <c r="A1696" s="150"/>
      <c r="B1696" s="157"/>
      <c r="D1696" s="151"/>
      <c r="E1696" s="595"/>
      <c r="F1696" s="596"/>
      <c r="G1696" s="36"/>
      <c r="H1696" s="36"/>
      <c r="I1696" s="36"/>
      <c r="J1696" s="36"/>
      <c r="K1696" s="36"/>
      <c r="L1696" s="36"/>
      <c r="M1696" s="36"/>
      <c r="N1696" s="36"/>
      <c r="O1696" s="36"/>
      <c r="P1696" s="36"/>
      <c r="Q1696" s="36"/>
      <c r="R1696" s="36"/>
    </row>
    <row r="1697" spans="1:18" s="155" customFormat="1">
      <c r="A1697" s="150"/>
      <c r="B1697" s="157"/>
      <c r="D1697" s="151"/>
      <c r="E1697" s="595"/>
      <c r="F1697" s="596"/>
      <c r="G1697" s="36"/>
      <c r="H1697" s="36"/>
      <c r="I1697" s="36"/>
      <c r="J1697" s="36"/>
      <c r="K1697" s="36"/>
      <c r="L1697" s="36"/>
      <c r="M1697" s="36"/>
      <c r="N1697" s="36"/>
      <c r="O1697" s="36"/>
      <c r="P1697" s="36"/>
      <c r="Q1697" s="36"/>
      <c r="R1697" s="36"/>
    </row>
    <row r="1698" spans="1:18" s="155" customFormat="1">
      <c r="A1698" s="150"/>
      <c r="B1698" s="157"/>
      <c r="D1698" s="151"/>
      <c r="E1698" s="595"/>
      <c r="F1698" s="596"/>
      <c r="G1698" s="36"/>
      <c r="H1698" s="36"/>
      <c r="I1698" s="36"/>
      <c r="J1698" s="36"/>
      <c r="K1698" s="36"/>
      <c r="L1698" s="36"/>
      <c r="M1698" s="36"/>
      <c r="N1698" s="36"/>
      <c r="O1698" s="36"/>
      <c r="P1698" s="36"/>
      <c r="Q1698" s="36"/>
      <c r="R1698" s="36"/>
    </row>
    <row r="1699" spans="1:18" s="155" customFormat="1">
      <c r="A1699" s="150"/>
      <c r="B1699" s="157"/>
      <c r="D1699" s="151"/>
      <c r="E1699" s="595"/>
      <c r="F1699" s="596"/>
      <c r="G1699" s="36"/>
      <c r="H1699" s="36"/>
      <c r="I1699" s="36"/>
      <c r="J1699" s="36"/>
      <c r="K1699" s="36"/>
      <c r="L1699" s="36"/>
      <c r="M1699" s="36"/>
      <c r="N1699" s="36"/>
      <c r="O1699" s="36"/>
      <c r="P1699" s="36"/>
      <c r="Q1699" s="36"/>
      <c r="R1699" s="36"/>
    </row>
    <row r="1700" spans="1:18" s="155" customFormat="1">
      <c r="A1700" s="150"/>
      <c r="B1700" s="157"/>
      <c r="D1700" s="151"/>
      <c r="E1700" s="595"/>
      <c r="F1700" s="596"/>
      <c r="G1700" s="36"/>
      <c r="H1700" s="36"/>
      <c r="I1700" s="36"/>
      <c r="J1700" s="36"/>
      <c r="K1700" s="36"/>
      <c r="L1700" s="36"/>
      <c r="M1700" s="36"/>
      <c r="N1700" s="36"/>
      <c r="O1700" s="36"/>
      <c r="P1700" s="36"/>
      <c r="Q1700" s="36"/>
      <c r="R1700" s="36"/>
    </row>
    <row r="1701" spans="1:18" s="155" customFormat="1">
      <c r="A1701" s="150"/>
      <c r="B1701" s="157"/>
      <c r="D1701" s="151"/>
      <c r="E1701" s="595"/>
      <c r="F1701" s="596"/>
      <c r="G1701" s="36"/>
      <c r="H1701" s="36"/>
      <c r="I1701" s="36"/>
      <c r="J1701" s="36"/>
      <c r="K1701" s="36"/>
      <c r="L1701" s="36"/>
      <c r="M1701" s="36"/>
      <c r="N1701" s="36"/>
      <c r="O1701" s="36"/>
      <c r="P1701" s="36"/>
      <c r="Q1701" s="36"/>
      <c r="R1701" s="36"/>
    </row>
    <row r="1702" spans="1:18" s="155" customFormat="1">
      <c r="A1702" s="150"/>
      <c r="B1702" s="157"/>
      <c r="D1702" s="151"/>
      <c r="E1702" s="595"/>
      <c r="F1702" s="596"/>
      <c r="G1702" s="36"/>
      <c r="H1702" s="36"/>
      <c r="I1702" s="36"/>
      <c r="J1702" s="36"/>
      <c r="K1702" s="36"/>
      <c r="L1702" s="36"/>
      <c r="M1702" s="36"/>
      <c r="N1702" s="36"/>
      <c r="O1702" s="36"/>
      <c r="P1702" s="36"/>
      <c r="Q1702" s="36"/>
      <c r="R1702" s="36"/>
    </row>
    <row r="1703" spans="1:18" s="155" customFormat="1">
      <c r="A1703" s="150"/>
      <c r="B1703" s="157"/>
      <c r="D1703" s="151"/>
      <c r="E1703" s="595"/>
      <c r="F1703" s="596"/>
      <c r="G1703" s="36"/>
      <c r="H1703" s="36"/>
      <c r="I1703" s="36"/>
      <c r="J1703" s="36"/>
      <c r="K1703" s="36"/>
      <c r="L1703" s="36"/>
      <c r="M1703" s="36"/>
      <c r="N1703" s="36"/>
      <c r="O1703" s="36"/>
      <c r="P1703" s="36"/>
      <c r="Q1703" s="36"/>
      <c r="R1703" s="36"/>
    </row>
    <row r="1704" spans="1:18" s="155" customFormat="1">
      <c r="A1704" s="150"/>
      <c r="B1704" s="157"/>
      <c r="D1704" s="151"/>
      <c r="E1704" s="595"/>
      <c r="F1704" s="596"/>
      <c r="G1704" s="36"/>
      <c r="H1704" s="36"/>
      <c r="I1704" s="36"/>
      <c r="J1704" s="36"/>
      <c r="K1704" s="36"/>
      <c r="L1704" s="36"/>
      <c r="M1704" s="36"/>
      <c r="N1704" s="36"/>
      <c r="O1704" s="36"/>
      <c r="P1704" s="36"/>
      <c r="Q1704" s="36"/>
      <c r="R1704" s="36"/>
    </row>
    <row r="1705" spans="1:18" s="155" customFormat="1">
      <c r="A1705" s="150"/>
      <c r="B1705" s="157"/>
      <c r="D1705" s="151"/>
      <c r="E1705" s="595"/>
      <c r="F1705" s="596"/>
      <c r="G1705" s="36"/>
      <c r="H1705" s="36"/>
      <c r="I1705" s="36"/>
      <c r="J1705" s="36"/>
      <c r="K1705" s="36"/>
      <c r="L1705" s="36"/>
      <c r="M1705" s="36"/>
      <c r="N1705" s="36"/>
      <c r="O1705" s="36"/>
      <c r="P1705" s="36"/>
      <c r="Q1705" s="36"/>
      <c r="R1705" s="36"/>
    </row>
    <row r="1706" spans="1:18" s="155" customFormat="1">
      <c r="A1706" s="150"/>
      <c r="B1706" s="157"/>
      <c r="D1706" s="151"/>
      <c r="E1706" s="595"/>
      <c r="F1706" s="596"/>
      <c r="G1706" s="36"/>
      <c r="H1706" s="36"/>
      <c r="I1706" s="36"/>
      <c r="J1706" s="36"/>
      <c r="K1706" s="36"/>
      <c r="L1706" s="36"/>
      <c r="M1706" s="36"/>
      <c r="N1706" s="36"/>
      <c r="O1706" s="36"/>
      <c r="P1706" s="36"/>
      <c r="Q1706" s="36"/>
      <c r="R1706" s="36"/>
    </row>
    <row r="1707" spans="1:18" s="155" customFormat="1">
      <c r="A1707" s="150"/>
      <c r="B1707" s="157"/>
      <c r="D1707" s="151"/>
      <c r="E1707" s="595"/>
      <c r="F1707" s="596"/>
      <c r="G1707" s="36"/>
      <c r="H1707" s="36"/>
      <c r="I1707" s="36"/>
      <c r="J1707" s="36"/>
      <c r="K1707" s="36"/>
      <c r="L1707" s="36"/>
      <c r="M1707" s="36"/>
      <c r="N1707" s="36"/>
      <c r="O1707" s="36"/>
      <c r="P1707" s="36"/>
      <c r="Q1707" s="36"/>
      <c r="R1707" s="36"/>
    </row>
    <row r="1708" spans="1:18" s="155" customFormat="1">
      <c r="A1708" s="150"/>
      <c r="B1708" s="157"/>
      <c r="D1708" s="151"/>
      <c r="E1708" s="595"/>
      <c r="F1708" s="596"/>
      <c r="G1708" s="36"/>
      <c r="H1708" s="36"/>
      <c r="I1708" s="36"/>
      <c r="J1708" s="36"/>
      <c r="K1708" s="36"/>
      <c r="L1708" s="36"/>
      <c r="M1708" s="36"/>
      <c r="N1708" s="36"/>
      <c r="O1708" s="36"/>
      <c r="P1708" s="36"/>
      <c r="Q1708" s="36"/>
      <c r="R1708" s="36"/>
    </row>
    <row r="1709" spans="1:18" s="155" customFormat="1">
      <c r="A1709" s="150"/>
      <c r="B1709" s="157"/>
      <c r="D1709" s="151"/>
      <c r="E1709" s="595"/>
      <c r="F1709" s="596"/>
      <c r="G1709" s="36"/>
      <c r="H1709" s="36"/>
      <c r="I1709" s="36"/>
      <c r="J1709" s="36"/>
      <c r="K1709" s="36"/>
      <c r="L1709" s="36"/>
      <c r="M1709" s="36"/>
      <c r="N1709" s="36"/>
      <c r="O1709" s="36"/>
      <c r="P1709" s="36"/>
      <c r="Q1709" s="36"/>
      <c r="R1709" s="36"/>
    </row>
    <row r="1710" spans="1:18" s="155" customFormat="1">
      <c r="A1710" s="150"/>
      <c r="B1710" s="157"/>
      <c r="D1710" s="151"/>
      <c r="E1710" s="595"/>
      <c r="F1710" s="596"/>
      <c r="G1710" s="36"/>
      <c r="H1710" s="36"/>
      <c r="I1710" s="36"/>
      <c r="J1710" s="36"/>
      <c r="K1710" s="36"/>
      <c r="L1710" s="36"/>
      <c r="M1710" s="36"/>
      <c r="N1710" s="36"/>
      <c r="O1710" s="36"/>
      <c r="P1710" s="36"/>
      <c r="Q1710" s="36"/>
      <c r="R1710" s="36"/>
    </row>
    <row r="1711" spans="1:18" s="155" customFormat="1">
      <c r="A1711" s="150"/>
      <c r="B1711" s="157"/>
      <c r="D1711" s="151"/>
      <c r="E1711" s="595"/>
      <c r="F1711" s="596"/>
      <c r="G1711" s="36"/>
      <c r="H1711" s="36"/>
      <c r="I1711" s="36"/>
      <c r="J1711" s="36"/>
      <c r="K1711" s="36"/>
      <c r="L1711" s="36"/>
      <c r="M1711" s="36"/>
      <c r="N1711" s="36"/>
      <c r="O1711" s="36"/>
      <c r="P1711" s="36"/>
      <c r="Q1711" s="36"/>
      <c r="R1711" s="36"/>
    </row>
    <row r="1712" spans="1:18" s="155" customFormat="1">
      <c r="A1712" s="150"/>
      <c r="B1712" s="157"/>
      <c r="D1712" s="151"/>
      <c r="E1712" s="595"/>
      <c r="F1712" s="596"/>
      <c r="G1712" s="36"/>
      <c r="H1712" s="36"/>
      <c r="I1712" s="36"/>
      <c r="J1712" s="36"/>
      <c r="K1712" s="36"/>
      <c r="L1712" s="36"/>
      <c r="M1712" s="36"/>
      <c r="N1712" s="36"/>
      <c r="O1712" s="36"/>
      <c r="P1712" s="36"/>
      <c r="Q1712" s="36"/>
      <c r="R1712" s="36"/>
    </row>
    <row r="1713" spans="1:18" s="155" customFormat="1">
      <c r="A1713" s="150"/>
      <c r="B1713" s="157"/>
      <c r="D1713" s="151"/>
      <c r="E1713" s="595"/>
      <c r="F1713" s="596"/>
      <c r="G1713" s="36"/>
      <c r="H1713" s="36"/>
      <c r="I1713" s="36"/>
      <c r="J1713" s="36"/>
      <c r="K1713" s="36"/>
      <c r="L1713" s="36"/>
      <c r="M1713" s="36"/>
      <c r="N1713" s="36"/>
      <c r="O1713" s="36"/>
      <c r="P1713" s="36"/>
      <c r="Q1713" s="36"/>
      <c r="R1713" s="36"/>
    </row>
    <row r="1714" spans="1:18" s="155" customFormat="1">
      <c r="A1714" s="150"/>
      <c r="B1714" s="157"/>
      <c r="D1714" s="151"/>
      <c r="E1714" s="595"/>
      <c r="F1714" s="596"/>
      <c r="G1714" s="36"/>
      <c r="H1714" s="36"/>
      <c r="I1714" s="36"/>
      <c r="J1714" s="36"/>
      <c r="K1714" s="36"/>
      <c r="L1714" s="36"/>
      <c r="M1714" s="36"/>
      <c r="N1714" s="36"/>
      <c r="O1714" s="36"/>
      <c r="P1714" s="36"/>
      <c r="Q1714" s="36"/>
      <c r="R1714" s="36"/>
    </row>
    <row r="1715" spans="1:18" s="155" customFormat="1">
      <c r="A1715" s="150"/>
      <c r="B1715" s="157"/>
      <c r="D1715" s="151"/>
      <c r="E1715" s="595"/>
      <c r="F1715" s="596"/>
      <c r="G1715" s="36"/>
      <c r="H1715" s="36"/>
      <c r="I1715" s="36"/>
      <c r="J1715" s="36"/>
      <c r="K1715" s="36"/>
      <c r="L1715" s="36"/>
      <c r="M1715" s="36"/>
      <c r="N1715" s="36"/>
      <c r="O1715" s="36"/>
      <c r="P1715" s="36"/>
      <c r="Q1715" s="36"/>
      <c r="R1715" s="36"/>
    </row>
    <row r="1716" spans="1:18" s="155" customFormat="1">
      <c r="A1716" s="150"/>
      <c r="B1716" s="157"/>
      <c r="D1716" s="151"/>
      <c r="E1716" s="595"/>
      <c r="F1716" s="596"/>
      <c r="G1716" s="36"/>
      <c r="H1716" s="36"/>
      <c r="I1716" s="36"/>
      <c r="J1716" s="36"/>
      <c r="K1716" s="36"/>
      <c r="L1716" s="36"/>
      <c r="M1716" s="36"/>
      <c r="N1716" s="36"/>
      <c r="O1716" s="36"/>
      <c r="P1716" s="36"/>
      <c r="Q1716" s="36"/>
      <c r="R1716" s="36"/>
    </row>
    <row r="1717" spans="1:18" s="155" customFormat="1">
      <c r="A1717" s="150"/>
      <c r="B1717" s="157"/>
      <c r="D1717" s="151"/>
      <c r="E1717" s="595"/>
      <c r="F1717" s="596"/>
      <c r="G1717" s="36"/>
      <c r="H1717" s="36"/>
      <c r="I1717" s="36"/>
      <c r="J1717" s="36"/>
      <c r="K1717" s="36"/>
      <c r="L1717" s="36"/>
      <c r="M1717" s="36"/>
      <c r="N1717" s="36"/>
      <c r="O1717" s="36"/>
      <c r="P1717" s="36"/>
      <c r="Q1717" s="36"/>
      <c r="R1717" s="36"/>
    </row>
    <row r="1718" spans="1:18" s="155" customFormat="1">
      <c r="A1718" s="150"/>
      <c r="B1718" s="157"/>
      <c r="D1718" s="151"/>
      <c r="E1718" s="595"/>
      <c r="F1718" s="596"/>
      <c r="G1718" s="36"/>
      <c r="H1718" s="36"/>
      <c r="I1718" s="36"/>
      <c r="J1718" s="36"/>
      <c r="K1718" s="36"/>
      <c r="L1718" s="36"/>
      <c r="M1718" s="36"/>
      <c r="N1718" s="36"/>
      <c r="O1718" s="36"/>
      <c r="P1718" s="36"/>
      <c r="Q1718" s="36"/>
      <c r="R1718" s="36"/>
    </row>
    <row r="1719" spans="1:18" s="155" customFormat="1">
      <c r="A1719" s="150"/>
      <c r="B1719" s="157"/>
      <c r="D1719" s="151"/>
      <c r="E1719" s="595"/>
      <c r="F1719" s="596"/>
      <c r="G1719" s="36"/>
      <c r="H1719" s="36"/>
      <c r="I1719" s="36"/>
      <c r="J1719" s="36"/>
      <c r="K1719" s="36"/>
      <c r="L1719" s="36"/>
      <c r="M1719" s="36"/>
      <c r="N1719" s="36"/>
      <c r="O1719" s="36"/>
      <c r="P1719" s="36"/>
      <c r="Q1719" s="36"/>
      <c r="R1719" s="36"/>
    </row>
    <row r="1720" spans="1:18" s="155" customFormat="1">
      <c r="A1720" s="150"/>
      <c r="B1720" s="157"/>
      <c r="D1720" s="151"/>
      <c r="E1720" s="595"/>
      <c r="F1720" s="596"/>
      <c r="G1720" s="36"/>
      <c r="H1720" s="36"/>
      <c r="I1720" s="36"/>
      <c r="J1720" s="36"/>
      <c r="K1720" s="36"/>
      <c r="L1720" s="36"/>
      <c r="M1720" s="36"/>
      <c r="N1720" s="36"/>
      <c r="O1720" s="36"/>
      <c r="P1720" s="36"/>
      <c r="Q1720" s="36"/>
      <c r="R1720" s="36"/>
    </row>
    <row r="1721" spans="1:18" s="155" customFormat="1">
      <c r="A1721" s="150"/>
      <c r="B1721" s="157"/>
      <c r="D1721" s="151"/>
      <c r="E1721" s="595"/>
      <c r="F1721" s="596"/>
      <c r="G1721" s="36"/>
      <c r="H1721" s="36"/>
      <c r="I1721" s="36"/>
      <c r="J1721" s="36"/>
      <c r="K1721" s="36"/>
      <c r="L1721" s="36"/>
      <c r="M1721" s="36"/>
      <c r="N1721" s="36"/>
      <c r="O1721" s="36"/>
      <c r="P1721" s="36"/>
      <c r="Q1721" s="36"/>
      <c r="R1721" s="36"/>
    </row>
    <row r="1722" spans="1:18" s="155" customFormat="1">
      <c r="A1722" s="150"/>
      <c r="B1722" s="157"/>
      <c r="D1722" s="151"/>
      <c r="E1722" s="595"/>
      <c r="F1722" s="596"/>
      <c r="G1722" s="36"/>
      <c r="H1722" s="36"/>
      <c r="I1722" s="36"/>
      <c r="J1722" s="36"/>
      <c r="K1722" s="36"/>
      <c r="L1722" s="36"/>
      <c r="M1722" s="36"/>
      <c r="N1722" s="36"/>
      <c r="O1722" s="36"/>
      <c r="P1722" s="36"/>
      <c r="Q1722" s="36"/>
      <c r="R1722" s="36"/>
    </row>
    <row r="1723" spans="1:18" s="155" customFormat="1">
      <c r="A1723" s="150"/>
      <c r="B1723" s="157"/>
      <c r="D1723" s="151"/>
      <c r="E1723" s="595"/>
      <c r="F1723" s="596"/>
      <c r="G1723" s="36"/>
      <c r="H1723" s="36"/>
      <c r="I1723" s="36"/>
      <c r="J1723" s="36"/>
      <c r="K1723" s="36"/>
      <c r="L1723" s="36"/>
      <c r="M1723" s="36"/>
      <c r="N1723" s="36"/>
      <c r="O1723" s="36"/>
      <c r="P1723" s="36"/>
      <c r="Q1723" s="36"/>
      <c r="R1723" s="36"/>
    </row>
    <row r="1724" spans="1:18" s="155" customFormat="1">
      <c r="A1724" s="150"/>
      <c r="B1724" s="157"/>
      <c r="D1724" s="151"/>
      <c r="E1724" s="595"/>
      <c r="F1724" s="596"/>
      <c r="G1724" s="36"/>
      <c r="H1724" s="36"/>
      <c r="I1724" s="36"/>
      <c r="J1724" s="36"/>
      <c r="K1724" s="36"/>
      <c r="L1724" s="36"/>
      <c r="M1724" s="36"/>
      <c r="N1724" s="36"/>
      <c r="O1724" s="36"/>
      <c r="P1724" s="36"/>
      <c r="Q1724" s="36"/>
      <c r="R1724" s="36"/>
    </row>
    <row r="1725" spans="1:18" s="155" customFormat="1">
      <c r="A1725" s="150"/>
      <c r="B1725" s="157"/>
      <c r="D1725" s="151"/>
      <c r="E1725" s="595"/>
      <c r="F1725" s="596"/>
      <c r="G1725" s="36"/>
      <c r="H1725" s="36"/>
      <c r="I1725" s="36"/>
      <c r="J1725" s="36"/>
      <c r="K1725" s="36"/>
      <c r="L1725" s="36"/>
      <c r="M1725" s="36"/>
      <c r="N1725" s="36"/>
      <c r="O1725" s="36"/>
      <c r="P1725" s="36"/>
      <c r="Q1725" s="36"/>
      <c r="R1725" s="36"/>
    </row>
    <row r="1726" spans="1:18" s="155" customFormat="1">
      <c r="A1726" s="150"/>
      <c r="B1726" s="157"/>
      <c r="D1726" s="151"/>
      <c r="E1726" s="595"/>
      <c r="F1726" s="596"/>
      <c r="G1726" s="36"/>
      <c r="H1726" s="36"/>
      <c r="I1726" s="36"/>
      <c r="J1726" s="36"/>
      <c r="K1726" s="36"/>
      <c r="L1726" s="36"/>
      <c r="M1726" s="36"/>
      <c r="N1726" s="36"/>
      <c r="O1726" s="36"/>
      <c r="P1726" s="36"/>
      <c r="Q1726" s="36"/>
      <c r="R1726" s="36"/>
    </row>
    <row r="1727" spans="1:18" s="155" customFormat="1">
      <c r="A1727" s="150"/>
      <c r="B1727" s="157"/>
      <c r="D1727" s="151"/>
      <c r="E1727" s="595"/>
      <c r="F1727" s="596"/>
      <c r="G1727" s="36"/>
      <c r="H1727" s="36"/>
      <c r="I1727" s="36"/>
      <c r="J1727" s="36"/>
      <c r="K1727" s="36"/>
      <c r="L1727" s="36"/>
      <c r="M1727" s="36"/>
      <c r="N1727" s="36"/>
      <c r="O1727" s="36"/>
      <c r="P1727" s="36"/>
      <c r="Q1727" s="36"/>
      <c r="R1727" s="36"/>
    </row>
    <row r="1728" spans="1:18" s="155" customFormat="1">
      <c r="A1728" s="150"/>
      <c r="B1728" s="157"/>
      <c r="D1728" s="151"/>
      <c r="E1728" s="595"/>
      <c r="F1728" s="596"/>
      <c r="G1728" s="36"/>
      <c r="H1728" s="36"/>
      <c r="I1728" s="36"/>
      <c r="J1728" s="36"/>
      <c r="K1728" s="36"/>
      <c r="L1728" s="36"/>
      <c r="M1728" s="36"/>
      <c r="N1728" s="36"/>
      <c r="O1728" s="36"/>
      <c r="P1728" s="36"/>
      <c r="Q1728" s="36"/>
      <c r="R1728" s="36"/>
    </row>
    <row r="1729" spans="1:18" s="155" customFormat="1">
      <c r="A1729" s="150"/>
      <c r="B1729" s="157"/>
      <c r="D1729" s="151"/>
      <c r="E1729" s="595"/>
      <c r="F1729" s="596"/>
      <c r="G1729" s="36"/>
      <c r="H1729" s="36"/>
      <c r="I1729" s="36"/>
      <c r="J1729" s="36"/>
      <c r="K1729" s="36"/>
      <c r="L1729" s="36"/>
      <c r="M1729" s="36"/>
      <c r="N1729" s="36"/>
      <c r="O1729" s="36"/>
      <c r="P1729" s="36"/>
      <c r="Q1729" s="36"/>
      <c r="R1729" s="36"/>
    </row>
    <row r="1730" spans="1:18" s="155" customFormat="1">
      <c r="A1730" s="150"/>
      <c r="B1730" s="157"/>
      <c r="D1730" s="151"/>
      <c r="E1730" s="595"/>
      <c r="F1730" s="596"/>
      <c r="G1730" s="36"/>
      <c r="H1730" s="36"/>
      <c r="I1730" s="36"/>
      <c r="J1730" s="36"/>
      <c r="K1730" s="36"/>
      <c r="L1730" s="36"/>
      <c r="M1730" s="36"/>
      <c r="N1730" s="36"/>
      <c r="O1730" s="36"/>
      <c r="P1730" s="36"/>
      <c r="Q1730" s="36"/>
      <c r="R1730" s="36"/>
    </row>
    <row r="1731" spans="1:18" s="155" customFormat="1">
      <c r="A1731" s="150"/>
      <c r="B1731" s="157"/>
      <c r="D1731" s="151"/>
      <c r="E1731" s="595"/>
      <c r="F1731" s="596"/>
      <c r="G1731" s="36"/>
      <c r="H1731" s="36"/>
      <c r="I1731" s="36"/>
      <c r="J1731" s="36"/>
      <c r="K1731" s="36"/>
      <c r="L1731" s="36"/>
      <c r="M1731" s="36"/>
      <c r="N1731" s="36"/>
      <c r="O1731" s="36"/>
      <c r="P1731" s="36"/>
      <c r="Q1731" s="36"/>
      <c r="R1731" s="36"/>
    </row>
    <row r="1732" spans="1:18" s="155" customFormat="1">
      <c r="A1732" s="150"/>
      <c r="B1732" s="157"/>
      <c r="D1732" s="151"/>
      <c r="E1732" s="595"/>
      <c r="F1732" s="596"/>
      <c r="G1732" s="36"/>
      <c r="H1732" s="36"/>
      <c r="I1732" s="36"/>
      <c r="J1732" s="36"/>
      <c r="K1732" s="36"/>
      <c r="L1732" s="36"/>
      <c r="M1732" s="36"/>
      <c r="N1732" s="36"/>
      <c r="O1732" s="36"/>
      <c r="P1732" s="36"/>
      <c r="Q1732" s="36"/>
      <c r="R1732" s="36"/>
    </row>
    <row r="1733" spans="1:18" s="155" customFormat="1">
      <c r="A1733" s="150"/>
      <c r="B1733" s="157"/>
      <c r="D1733" s="151"/>
      <c r="E1733" s="595"/>
      <c r="F1733" s="596"/>
      <c r="G1733" s="36"/>
      <c r="H1733" s="36"/>
      <c r="I1733" s="36"/>
      <c r="J1733" s="36"/>
      <c r="K1733" s="36"/>
      <c r="L1733" s="36"/>
      <c r="M1733" s="36"/>
      <c r="N1733" s="36"/>
      <c r="O1733" s="36"/>
      <c r="P1733" s="36"/>
      <c r="Q1733" s="36"/>
      <c r="R1733" s="36"/>
    </row>
    <row r="1734" spans="1:18" s="155" customFormat="1">
      <c r="A1734" s="150"/>
      <c r="B1734" s="157"/>
      <c r="D1734" s="151"/>
      <c r="E1734" s="595"/>
      <c r="F1734" s="596"/>
      <c r="G1734" s="36"/>
      <c r="H1734" s="36"/>
      <c r="I1734" s="36"/>
      <c r="J1734" s="36"/>
      <c r="K1734" s="36"/>
      <c r="L1734" s="36"/>
      <c r="M1734" s="36"/>
      <c r="N1734" s="36"/>
      <c r="O1734" s="36"/>
      <c r="P1734" s="36"/>
      <c r="Q1734" s="36"/>
      <c r="R1734" s="36"/>
    </row>
    <row r="1735" spans="1:18" s="155" customFormat="1">
      <c r="A1735" s="150"/>
      <c r="B1735" s="157"/>
      <c r="D1735" s="151"/>
      <c r="E1735" s="595"/>
      <c r="F1735" s="596"/>
      <c r="G1735" s="36"/>
      <c r="H1735" s="36"/>
      <c r="I1735" s="36"/>
      <c r="J1735" s="36"/>
      <c r="K1735" s="36"/>
      <c r="L1735" s="36"/>
      <c r="M1735" s="36"/>
      <c r="N1735" s="36"/>
      <c r="O1735" s="36"/>
      <c r="P1735" s="36"/>
      <c r="Q1735" s="36"/>
      <c r="R1735" s="36"/>
    </row>
    <row r="1736" spans="1:18" s="155" customFormat="1">
      <c r="A1736" s="150"/>
      <c r="B1736" s="157"/>
      <c r="D1736" s="151"/>
      <c r="E1736" s="595"/>
      <c r="F1736" s="596"/>
      <c r="G1736" s="36"/>
      <c r="H1736" s="36"/>
      <c r="I1736" s="36"/>
      <c r="J1736" s="36"/>
      <c r="K1736" s="36"/>
      <c r="L1736" s="36"/>
      <c r="M1736" s="36"/>
      <c r="N1736" s="36"/>
      <c r="O1736" s="36"/>
      <c r="P1736" s="36"/>
      <c r="Q1736" s="36"/>
      <c r="R1736" s="36"/>
    </row>
    <row r="1737" spans="1:18" s="155" customFormat="1">
      <c r="A1737" s="150"/>
      <c r="B1737" s="157"/>
      <c r="D1737" s="151"/>
      <c r="E1737" s="595"/>
      <c r="F1737" s="596"/>
      <c r="G1737" s="36"/>
      <c r="H1737" s="36"/>
      <c r="I1737" s="36"/>
      <c r="J1737" s="36"/>
      <c r="K1737" s="36"/>
      <c r="L1737" s="36"/>
      <c r="M1737" s="36"/>
      <c r="N1737" s="36"/>
      <c r="O1737" s="36"/>
      <c r="P1737" s="36"/>
      <c r="Q1737" s="36"/>
      <c r="R1737" s="36"/>
    </row>
    <row r="1738" spans="1:18" s="155" customFormat="1">
      <c r="A1738" s="150"/>
      <c r="B1738" s="157"/>
      <c r="D1738" s="151"/>
      <c r="E1738" s="595"/>
      <c r="F1738" s="596"/>
      <c r="G1738" s="36"/>
      <c r="H1738" s="36"/>
      <c r="I1738" s="36"/>
      <c r="J1738" s="36"/>
      <c r="K1738" s="36"/>
      <c r="L1738" s="36"/>
      <c r="M1738" s="36"/>
      <c r="N1738" s="36"/>
      <c r="O1738" s="36"/>
      <c r="P1738" s="36"/>
      <c r="Q1738" s="36"/>
      <c r="R1738" s="36"/>
    </row>
    <row r="1739" spans="1:18" s="155" customFormat="1">
      <c r="A1739" s="150"/>
      <c r="B1739" s="157"/>
      <c r="D1739" s="151"/>
      <c r="E1739" s="595"/>
      <c r="F1739" s="596"/>
      <c r="G1739" s="36"/>
      <c r="H1739" s="36"/>
      <c r="I1739" s="36"/>
      <c r="J1739" s="36"/>
      <c r="K1739" s="36"/>
      <c r="L1739" s="36"/>
      <c r="M1739" s="36"/>
      <c r="N1739" s="36"/>
      <c r="O1739" s="36"/>
      <c r="P1739" s="36"/>
      <c r="Q1739" s="36"/>
      <c r="R1739" s="36"/>
    </row>
    <row r="1740" spans="1:18" s="155" customFormat="1">
      <c r="A1740" s="150"/>
      <c r="B1740" s="157"/>
      <c r="D1740" s="151"/>
      <c r="E1740" s="595"/>
      <c r="F1740" s="596"/>
      <c r="G1740" s="36"/>
      <c r="H1740" s="36"/>
      <c r="I1740" s="36"/>
      <c r="J1740" s="36"/>
      <c r="K1740" s="36"/>
      <c r="L1740" s="36"/>
      <c r="M1740" s="36"/>
      <c r="N1740" s="36"/>
      <c r="O1740" s="36"/>
      <c r="P1740" s="36"/>
      <c r="Q1740" s="36"/>
      <c r="R1740" s="36"/>
    </row>
    <row r="1741" spans="1:18" s="155" customFormat="1">
      <c r="A1741" s="150"/>
      <c r="B1741" s="157"/>
      <c r="D1741" s="151"/>
      <c r="E1741" s="595"/>
      <c r="F1741" s="596"/>
      <c r="G1741" s="36"/>
      <c r="H1741" s="36"/>
      <c r="I1741" s="36"/>
      <c r="J1741" s="36"/>
      <c r="K1741" s="36"/>
      <c r="L1741" s="36"/>
      <c r="M1741" s="36"/>
      <c r="N1741" s="36"/>
      <c r="O1741" s="36"/>
      <c r="P1741" s="36"/>
      <c r="Q1741" s="36"/>
      <c r="R1741" s="36"/>
    </row>
    <row r="1742" spans="1:18" s="155" customFormat="1">
      <c r="A1742" s="150"/>
      <c r="B1742" s="157"/>
      <c r="D1742" s="151"/>
      <c r="E1742" s="595"/>
      <c r="F1742" s="596"/>
      <c r="G1742" s="36"/>
      <c r="H1742" s="36"/>
      <c r="I1742" s="36"/>
      <c r="J1742" s="36"/>
      <c r="K1742" s="36"/>
      <c r="L1742" s="36"/>
      <c r="M1742" s="36"/>
      <c r="N1742" s="36"/>
      <c r="O1742" s="36"/>
      <c r="P1742" s="36"/>
      <c r="Q1742" s="36"/>
      <c r="R1742" s="36"/>
    </row>
    <row r="1743" spans="1:18" s="155" customFormat="1">
      <c r="A1743" s="150"/>
      <c r="B1743" s="157"/>
      <c r="D1743" s="151"/>
      <c r="E1743" s="595"/>
      <c r="F1743" s="596"/>
      <c r="G1743" s="36"/>
      <c r="H1743" s="36"/>
      <c r="I1743" s="36"/>
      <c r="J1743" s="36"/>
      <c r="K1743" s="36"/>
      <c r="L1743" s="36"/>
      <c r="M1743" s="36"/>
      <c r="N1743" s="36"/>
      <c r="O1743" s="36"/>
      <c r="P1743" s="36"/>
      <c r="Q1743" s="36"/>
      <c r="R1743" s="36"/>
    </row>
    <row r="1744" spans="1:18" s="155" customFormat="1">
      <c r="A1744" s="150"/>
      <c r="B1744" s="157"/>
      <c r="D1744" s="151"/>
      <c r="E1744" s="595"/>
      <c r="F1744" s="596"/>
      <c r="G1744" s="36"/>
      <c r="H1744" s="36"/>
      <c r="I1744" s="36"/>
      <c r="J1744" s="36"/>
      <c r="K1744" s="36"/>
      <c r="L1744" s="36"/>
      <c r="M1744" s="36"/>
      <c r="N1744" s="36"/>
      <c r="O1744" s="36"/>
      <c r="P1744" s="36"/>
      <c r="Q1744" s="36"/>
      <c r="R1744" s="36"/>
    </row>
    <row r="1745" spans="1:18" s="155" customFormat="1">
      <c r="A1745" s="150"/>
      <c r="B1745" s="157"/>
      <c r="D1745" s="151"/>
      <c r="E1745" s="595"/>
      <c r="F1745" s="596"/>
      <c r="G1745" s="36"/>
      <c r="H1745" s="36"/>
      <c r="I1745" s="36"/>
      <c r="J1745" s="36"/>
      <c r="K1745" s="36"/>
      <c r="L1745" s="36"/>
      <c r="M1745" s="36"/>
      <c r="N1745" s="36"/>
      <c r="O1745" s="36"/>
      <c r="P1745" s="36"/>
      <c r="Q1745" s="36"/>
      <c r="R1745" s="36"/>
    </row>
    <row r="1746" spans="1:18" s="155" customFormat="1">
      <c r="A1746" s="150"/>
      <c r="B1746" s="157"/>
      <c r="D1746" s="151"/>
      <c r="E1746" s="595"/>
      <c r="F1746" s="596"/>
      <c r="G1746" s="36"/>
      <c r="H1746" s="36"/>
      <c r="I1746" s="36"/>
      <c r="J1746" s="36"/>
      <c r="K1746" s="36"/>
      <c r="L1746" s="36"/>
      <c r="M1746" s="36"/>
      <c r="N1746" s="36"/>
      <c r="O1746" s="36"/>
      <c r="P1746" s="36"/>
      <c r="Q1746" s="36"/>
      <c r="R1746" s="36"/>
    </row>
    <row r="1747" spans="1:18" s="155" customFormat="1">
      <c r="A1747" s="150"/>
      <c r="B1747" s="157"/>
      <c r="D1747" s="151"/>
      <c r="E1747" s="595"/>
      <c r="F1747" s="596"/>
      <c r="G1747" s="36"/>
      <c r="H1747" s="36"/>
      <c r="I1747" s="36"/>
      <c r="J1747" s="36"/>
      <c r="K1747" s="36"/>
      <c r="L1747" s="36"/>
      <c r="M1747" s="36"/>
      <c r="N1747" s="36"/>
      <c r="O1747" s="36"/>
      <c r="P1747" s="36"/>
      <c r="Q1747" s="36"/>
      <c r="R1747" s="36"/>
    </row>
    <row r="1748" spans="1:18" s="155" customFormat="1">
      <c r="A1748" s="150"/>
      <c r="B1748" s="157"/>
      <c r="D1748" s="151"/>
      <c r="E1748" s="595"/>
      <c r="F1748" s="596"/>
      <c r="G1748" s="36"/>
      <c r="H1748" s="36"/>
      <c r="I1748" s="36"/>
      <c r="J1748" s="36"/>
      <c r="K1748" s="36"/>
      <c r="L1748" s="36"/>
      <c r="M1748" s="36"/>
      <c r="N1748" s="36"/>
      <c r="O1748" s="36"/>
      <c r="P1748" s="36"/>
      <c r="Q1748" s="36"/>
      <c r="R1748" s="36"/>
    </row>
    <row r="1749" spans="1:18" s="155" customFormat="1">
      <c r="A1749" s="150"/>
      <c r="B1749" s="157"/>
      <c r="D1749" s="151"/>
      <c r="E1749" s="595"/>
      <c r="F1749" s="596"/>
      <c r="G1749" s="36"/>
      <c r="H1749" s="36"/>
      <c r="I1749" s="36"/>
      <c r="J1749" s="36"/>
      <c r="K1749" s="36"/>
      <c r="L1749" s="36"/>
      <c r="M1749" s="36"/>
      <c r="N1749" s="36"/>
      <c r="O1749" s="36"/>
      <c r="P1749" s="36"/>
      <c r="Q1749" s="36"/>
      <c r="R1749" s="36"/>
    </row>
    <row r="1750" spans="1:18" s="155" customFormat="1">
      <c r="A1750" s="150"/>
      <c r="B1750" s="157"/>
      <c r="D1750" s="151"/>
      <c r="E1750" s="595"/>
      <c r="F1750" s="596"/>
      <c r="G1750" s="36"/>
      <c r="H1750" s="36"/>
      <c r="I1750" s="36"/>
      <c r="J1750" s="36"/>
      <c r="K1750" s="36"/>
      <c r="L1750" s="36"/>
      <c r="M1750" s="36"/>
      <c r="N1750" s="36"/>
      <c r="O1750" s="36"/>
      <c r="P1750" s="36"/>
      <c r="Q1750" s="36"/>
      <c r="R1750" s="36"/>
    </row>
    <row r="1751" spans="1:18" s="155" customFormat="1">
      <c r="A1751" s="150"/>
      <c r="B1751" s="157"/>
      <c r="D1751" s="151"/>
      <c r="E1751" s="595"/>
      <c r="F1751" s="596"/>
      <c r="G1751" s="36"/>
      <c r="H1751" s="36"/>
      <c r="I1751" s="36"/>
      <c r="J1751" s="36"/>
      <c r="K1751" s="36"/>
      <c r="L1751" s="36"/>
      <c r="M1751" s="36"/>
      <c r="N1751" s="36"/>
      <c r="O1751" s="36"/>
      <c r="P1751" s="36"/>
      <c r="Q1751" s="36"/>
      <c r="R1751" s="36"/>
    </row>
    <row r="1752" spans="1:18" s="155" customFormat="1">
      <c r="A1752" s="150"/>
      <c r="B1752" s="157"/>
      <c r="D1752" s="151"/>
      <c r="E1752" s="595"/>
      <c r="F1752" s="596"/>
      <c r="G1752" s="36"/>
      <c r="H1752" s="36"/>
      <c r="I1752" s="36"/>
      <c r="J1752" s="36"/>
      <c r="K1752" s="36"/>
      <c r="L1752" s="36"/>
      <c r="M1752" s="36"/>
      <c r="N1752" s="36"/>
      <c r="O1752" s="36"/>
      <c r="P1752" s="36"/>
      <c r="Q1752" s="36"/>
      <c r="R1752" s="36"/>
    </row>
    <row r="1753" spans="1:18" s="155" customFormat="1">
      <c r="A1753" s="150"/>
      <c r="B1753" s="157"/>
      <c r="D1753" s="151"/>
      <c r="E1753" s="595"/>
      <c r="F1753" s="596"/>
      <c r="G1753" s="36"/>
      <c r="H1753" s="36"/>
      <c r="I1753" s="36"/>
      <c r="J1753" s="36"/>
      <c r="K1753" s="36"/>
      <c r="L1753" s="36"/>
      <c r="M1753" s="36"/>
      <c r="N1753" s="36"/>
      <c r="O1753" s="36"/>
      <c r="P1753" s="36"/>
      <c r="Q1753" s="36"/>
      <c r="R1753" s="36"/>
    </row>
    <row r="1754" spans="1:18" s="155" customFormat="1">
      <c r="A1754" s="150"/>
      <c r="B1754" s="157"/>
      <c r="D1754" s="151"/>
      <c r="E1754" s="595"/>
      <c r="F1754" s="596"/>
      <c r="G1754" s="36"/>
      <c r="H1754" s="36"/>
      <c r="I1754" s="36"/>
      <c r="J1754" s="36"/>
      <c r="K1754" s="36"/>
      <c r="L1754" s="36"/>
      <c r="M1754" s="36"/>
      <c r="N1754" s="36"/>
      <c r="O1754" s="36"/>
      <c r="P1754" s="36"/>
      <c r="Q1754" s="36"/>
      <c r="R1754" s="36"/>
    </row>
    <row r="1755" spans="1:18" s="155" customFormat="1">
      <c r="A1755" s="150"/>
      <c r="B1755" s="157"/>
      <c r="D1755" s="151"/>
      <c r="E1755" s="595"/>
      <c r="F1755" s="596"/>
      <c r="G1755" s="36"/>
      <c r="H1755" s="36"/>
      <c r="I1755" s="36"/>
      <c r="J1755" s="36"/>
      <c r="K1755" s="36"/>
      <c r="L1755" s="36"/>
      <c r="M1755" s="36"/>
      <c r="N1755" s="36"/>
      <c r="O1755" s="36"/>
      <c r="P1755" s="36"/>
      <c r="Q1755" s="36"/>
      <c r="R1755" s="36"/>
    </row>
    <row r="1756" spans="1:18" s="155" customFormat="1">
      <c r="A1756" s="150"/>
      <c r="B1756" s="157"/>
      <c r="D1756" s="151"/>
      <c r="E1756" s="595"/>
      <c r="F1756" s="596"/>
      <c r="G1756" s="36"/>
      <c r="H1756" s="36"/>
      <c r="I1756" s="36"/>
      <c r="J1756" s="36"/>
      <c r="K1756" s="36"/>
      <c r="L1756" s="36"/>
      <c r="M1756" s="36"/>
      <c r="N1756" s="36"/>
      <c r="O1756" s="36"/>
      <c r="P1756" s="36"/>
      <c r="Q1756" s="36"/>
      <c r="R1756" s="36"/>
    </row>
    <row r="1757" spans="1:18" s="155" customFormat="1">
      <c r="A1757" s="150"/>
      <c r="B1757" s="36"/>
      <c r="D1757" s="151"/>
      <c r="E1757" s="595"/>
      <c r="F1757" s="596"/>
      <c r="G1757" s="36"/>
      <c r="H1757" s="36"/>
      <c r="I1757" s="36"/>
      <c r="J1757" s="36"/>
      <c r="K1757" s="36"/>
      <c r="L1757" s="36"/>
      <c r="M1757" s="36"/>
      <c r="N1757" s="36"/>
      <c r="O1757" s="36"/>
      <c r="P1757" s="36"/>
      <c r="Q1757" s="36"/>
      <c r="R1757" s="36"/>
    </row>
    <row r="1758" spans="1:18" s="155" customFormat="1">
      <c r="A1758" s="150"/>
      <c r="B1758" s="36"/>
      <c r="D1758" s="151"/>
      <c r="E1758" s="595"/>
      <c r="F1758" s="596"/>
      <c r="G1758" s="36"/>
      <c r="H1758" s="36"/>
      <c r="I1758" s="36"/>
      <c r="J1758" s="36"/>
      <c r="K1758" s="36"/>
      <c r="L1758" s="36"/>
      <c r="M1758" s="36"/>
      <c r="N1758" s="36"/>
      <c r="O1758" s="36"/>
      <c r="P1758" s="36"/>
      <c r="Q1758" s="36"/>
      <c r="R1758" s="36"/>
    </row>
    <row r="1759" spans="1:18" s="155" customFormat="1">
      <c r="A1759" s="150"/>
      <c r="B1759" s="36"/>
      <c r="D1759" s="151"/>
      <c r="E1759" s="595"/>
      <c r="F1759" s="596"/>
      <c r="G1759" s="36"/>
      <c r="H1759" s="36"/>
      <c r="I1759" s="36"/>
      <c r="J1759" s="36"/>
      <c r="K1759" s="36"/>
      <c r="L1759" s="36"/>
      <c r="M1759" s="36"/>
      <c r="N1759" s="36"/>
      <c r="O1759" s="36"/>
      <c r="P1759" s="36"/>
      <c r="Q1759" s="36"/>
      <c r="R1759" s="36"/>
    </row>
    <row r="1760" spans="1:18" s="155" customFormat="1">
      <c r="A1760" s="150"/>
      <c r="B1760" s="36"/>
      <c r="D1760" s="151"/>
      <c r="E1760" s="595"/>
      <c r="F1760" s="596"/>
      <c r="G1760" s="36"/>
      <c r="H1760" s="36"/>
      <c r="I1760" s="36"/>
      <c r="J1760" s="36"/>
      <c r="K1760" s="36"/>
      <c r="L1760" s="36"/>
      <c r="M1760" s="36"/>
      <c r="N1760" s="36"/>
      <c r="O1760" s="36"/>
      <c r="P1760" s="36"/>
      <c r="Q1760" s="36"/>
      <c r="R1760" s="36"/>
    </row>
    <row r="1761" spans="1:18" s="155" customFormat="1">
      <c r="A1761" s="150"/>
      <c r="B1761" s="36"/>
      <c r="D1761" s="151"/>
      <c r="E1761" s="595"/>
      <c r="F1761" s="596"/>
      <c r="G1761" s="36"/>
      <c r="H1761" s="36"/>
      <c r="I1761" s="36"/>
      <c r="J1761" s="36"/>
      <c r="K1761" s="36"/>
      <c r="L1761" s="36"/>
      <c r="M1761" s="36"/>
      <c r="N1761" s="36"/>
      <c r="O1761" s="36"/>
      <c r="P1761" s="36"/>
      <c r="Q1761" s="36"/>
      <c r="R1761" s="36"/>
    </row>
    <row r="1762" spans="1:18" s="155" customFormat="1">
      <c r="A1762" s="150"/>
      <c r="B1762" s="36"/>
      <c r="D1762" s="151"/>
      <c r="E1762" s="595"/>
      <c r="F1762" s="596"/>
      <c r="G1762" s="36"/>
      <c r="H1762" s="36"/>
      <c r="I1762" s="36"/>
      <c r="J1762" s="36"/>
      <c r="K1762" s="36"/>
      <c r="L1762" s="36"/>
      <c r="M1762" s="36"/>
      <c r="N1762" s="36"/>
      <c r="O1762" s="36"/>
      <c r="P1762" s="36"/>
      <c r="Q1762" s="36"/>
      <c r="R1762" s="36"/>
    </row>
    <row r="1763" spans="1:18" s="155" customFormat="1">
      <c r="A1763" s="150"/>
      <c r="B1763" s="36"/>
      <c r="D1763" s="151"/>
      <c r="E1763" s="595"/>
      <c r="F1763" s="596"/>
      <c r="G1763" s="36"/>
      <c r="H1763" s="36"/>
      <c r="I1763" s="36"/>
      <c r="J1763" s="36"/>
      <c r="K1763" s="36"/>
      <c r="L1763" s="36"/>
      <c r="M1763" s="36"/>
      <c r="N1763" s="36"/>
      <c r="O1763" s="36"/>
      <c r="P1763" s="36"/>
      <c r="Q1763" s="36"/>
      <c r="R1763" s="36"/>
    </row>
    <row r="1764" spans="1:18" s="155" customFormat="1">
      <c r="A1764" s="150"/>
      <c r="B1764" s="36"/>
      <c r="D1764" s="151"/>
      <c r="E1764" s="595"/>
      <c r="F1764" s="596"/>
      <c r="G1764" s="36"/>
      <c r="H1764" s="36"/>
      <c r="I1764" s="36"/>
      <c r="J1764" s="36"/>
      <c r="K1764" s="36"/>
      <c r="L1764" s="36"/>
      <c r="M1764" s="36"/>
      <c r="N1764" s="36"/>
      <c r="O1764" s="36"/>
      <c r="P1764" s="36"/>
      <c r="Q1764" s="36"/>
      <c r="R1764" s="36"/>
    </row>
    <row r="1765" spans="1:18" s="155" customFormat="1">
      <c r="A1765" s="150"/>
      <c r="B1765" s="36"/>
      <c r="D1765" s="151"/>
      <c r="E1765" s="595"/>
      <c r="F1765" s="596"/>
      <c r="G1765" s="36"/>
      <c r="H1765" s="36"/>
      <c r="I1765" s="36"/>
      <c r="J1765" s="36"/>
      <c r="K1765" s="36"/>
      <c r="L1765" s="36"/>
      <c r="M1765" s="36"/>
      <c r="N1765" s="36"/>
      <c r="O1765" s="36"/>
      <c r="P1765" s="36"/>
      <c r="Q1765" s="36"/>
      <c r="R1765" s="36"/>
    </row>
    <row r="1766" spans="1:18" s="155" customFormat="1">
      <c r="A1766" s="150"/>
      <c r="B1766" s="36"/>
      <c r="D1766" s="151"/>
      <c r="E1766" s="595"/>
      <c r="F1766" s="596"/>
      <c r="G1766" s="36"/>
      <c r="H1766" s="36"/>
      <c r="I1766" s="36"/>
      <c r="J1766" s="36"/>
      <c r="K1766" s="36"/>
      <c r="L1766" s="36"/>
      <c r="M1766" s="36"/>
      <c r="N1766" s="36"/>
      <c r="O1766" s="36"/>
      <c r="P1766" s="36"/>
      <c r="Q1766" s="36"/>
      <c r="R1766" s="36"/>
    </row>
    <row r="1767" spans="1:18" s="155" customFormat="1">
      <c r="A1767" s="150"/>
      <c r="B1767" s="36"/>
      <c r="D1767" s="151"/>
      <c r="E1767" s="595"/>
      <c r="F1767" s="596"/>
      <c r="G1767" s="36"/>
      <c r="H1767" s="36"/>
      <c r="I1767" s="36"/>
      <c r="J1767" s="36"/>
      <c r="K1767" s="36"/>
      <c r="L1767" s="36"/>
      <c r="M1767" s="36"/>
      <c r="N1767" s="36"/>
      <c r="O1767" s="36"/>
      <c r="P1767" s="36"/>
      <c r="Q1767" s="36"/>
      <c r="R1767" s="36"/>
    </row>
    <row r="1768" spans="1:18" s="155" customFormat="1">
      <c r="A1768" s="150"/>
      <c r="B1768" s="36"/>
      <c r="D1768" s="151"/>
      <c r="E1768" s="595"/>
      <c r="F1768" s="596"/>
      <c r="G1768" s="36"/>
      <c r="H1768" s="36"/>
      <c r="I1768" s="36"/>
      <c r="J1768" s="36"/>
      <c r="K1768" s="36"/>
      <c r="L1768" s="36"/>
      <c r="M1768" s="36"/>
      <c r="N1768" s="36"/>
      <c r="O1768" s="36"/>
      <c r="P1768" s="36"/>
      <c r="Q1768" s="36"/>
      <c r="R1768" s="36"/>
    </row>
    <row r="1769" spans="1:18" s="155" customFormat="1">
      <c r="A1769" s="150"/>
      <c r="B1769" s="36"/>
      <c r="D1769" s="151"/>
      <c r="E1769" s="595"/>
      <c r="F1769" s="596"/>
      <c r="G1769" s="36"/>
      <c r="H1769" s="36"/>
      <c r="I1769" s="36"/>
      <c r="J1769" s="36"/>
      <c r="K1769" s="36"/>
      <c r="L1769" s="36"/>
      <c r="M1769" s="36"/>
      <c r="N1769" s="36"/>
      <c r="O1769" s="36"/>
      <c r="P1769" s="36"/>
      <c r="Q1769" s="36"/>
      <c r="R1769" s="36"/>
    </row>
    <row r="1770" spans="1:18" s="155" customFormat="1">
      <c r="A1770" s="150"/>
      <c r="B1770" s="36"/>
      <c r="D1770" s="151"/>
      <c r="E1770" s="595"/>
      <c r="F1770" s="596"/>
      <c r="G1770" s="36"/>
      <c r="H1770" s="36"/>
      <c r="I1770" s="36"/>
      <c r="J1770" s="36"/>
      <c r="K1770" s="36"/>
      <c r="L1770" s="36"/>
      <c r="M1770" s="36"/>
      <c r="N1770" s="36"/>
      <c r="O1770" s="36"/>
      <c r="P1770" s="36"/>
      <c r="Q1770" s="36"/>
      <c r="R1770" s="36"/>
    </row>
    <row r="1771" spans="1:18">
      <c r="A1771" s="150"/>
    </row>
    <row r="1772" spans="1:18">
      <c r="A1772" s="150"/>
    </row>
    <row r="1773" spans="1:18">
      <c r="A1773" s="150"/>
    </row>
    <row r="1774" spans="1:18">
      <c r="A1774" s="150"/>
    </row>
    <row r="1775" spans="1:18">
      <c r="A1775" s="150"/>
    </row>
    <row r="1776" spans="1:18">
      <c r="A1776" s="150"/>
    </row>
    <row r="1777" spans="1:1">
      <c r="A1777" s="150"/>
    </row>
    <row r="1778" spans="1:1">
      <c r="A1778" s="150"/>
    </row>
    <row r="1779" spans="1:1">
      <c r="A1779" s="150"/>
    </row>
    <row r="1780" spans="1:1">
      <c r="A1780" s="150"/>
    </row>
    <row r="1781" spans="1:1">
      <c r="A1781" s="150"/>
    </row>
    <row r="1782" spans="1:1">
      <c r="A1782" s="150"/>
    </row>
    <row r="1783" spans="1:1">
      <c r="A1783" s="150"/>
    </row>
    <row r="1784" spans="1:1">
      <c r="A1784" s="150"/>
    </row>
    <row r="1785" spans="1:1">
      <c r="A1785" s="150"/>
    </row>
    <row r="1786" spans="1:1">
      <c r="A1786" s="150"/>
    </row>
    <row r="1787" spans="1:1">
      <c r="A1787" s="150"/>
    </row>
    <row r="1788" spans="1:1">
      <c r="A1788" s="150"/>
    </row>
    <row r="1789" spans="1:1">
      <c r="A1789" s="150"/>
    </row>
    <row r="1790" spans="1:1">
      <c r="A1790" s="150"/>
    </row>
    <row r="1791" spans="1:1">
      <c r="A1791" s="150"/>
    </row>
    <row r="1792" spans="1:1">
      <c r="A1792" s="150"/>
    </row>
    <row r="1793" spans="1:1">
      <c r="A1793" s="150"/>
    </row>
    <row r="1794" spans="1:1">
      <c r="A1794" s="150"/>
    </row>
    <row r="1795" spans="1:1">
      <c r="A1795" s="150"/>
    </row>
    <row r="1796" spans="1:1">
      <c r="A1796" s="150"/>
    </row>
    <row r="1797" spans="1:1">
      <c r="A1797" s="150"/>
    </row>
    <row r="1798" spans="1:1">
      <c r="A1798" s="150"/>
    </row>
    <row r="1799" spans="1:1">
      <c r="A1799" s="150"/>
    </row>
    <row r="1800" spans="1:1">
      <c r="A1800" s="150"/>
    </row>
    <row r="1801" spans="1:1">
      <c r="A1801" s="150"/>
    </row>
    <row r="1802" spans="1:1">
      <c r="A1802" s="150"/>
    </row>
    <row r="1803" spans="1:1">
      <c r="A1803" s="150"/>
    </row>
    <row r="1804" spans="1:1">
      <c r="A1804" s="150"/>
    </row>
    <row r="1805" spans="1:1">
      <c r="A1805" s="150"/>
    </row>
    <row r="1806" spans="1:1">
      <c r="A1806" s="150"/>
    </row>
    <row r="1807" spans="1:1">
      <c r="A1807" s="150"/>
    </row>
    <row r="1808" spans="1:1">
      <c r="A1808" s="150"/>
    </row>
    <row r="1809" spans="1:1">
      <c r="A1809" s="150"/>
    </row>
    <row r="1810" spans="1:1">
      <c r="A1810" s="150"/>
    </row>
    <row r="1811" spans="1:1">
      <c r="A1811" s="150"/>
    </row>
    <row r="1812" spans="1:1">
      <c r="A1812" s="150"/>
    </row>
    <row r="1813" spans="1:1">
      <c r="A1813" s="150"/>
    </row>
    <row r="1814" spans="1:1">
      <c r="A1814" s="150"/>
    </row>
    <row r="1815" spans="1:1">
      <c r="A1815" s="150"/>
    </row>
    <row r="1816" spans="1:1">
      <c r="A1816" s="150"/>
    </row>
    <row r="1817" spans="1:1">
      <c r="A1817" s="150"/>
    </row>
    <row r="1818" spans="1:1">
      <c r="A1818" s="150"/>
    </row>
    <row r="1819" spans="1:1">
      <c r="A1819" s="150"/>
    </row>
    <row r="1820" spans="1:1">
      <c r="A1820" s="150"/>
    </row>
    <row r="1821" spans="1:1">
      <c r="A1821" s="150"/>
    </row>
    <row r="1822" spans="1:1">
      <c r="A1822" s="150"/>
    </row>
    <row r="1823" spans="1:1">
      <c r="A1823" s="150"/>
    </row>
    <row r="1824" spans="1:1">
      <c r="A1824" s="150"/>
    </row>
    <row r="1825" spans="1:1">
      <c r="A1825" s="150"/>
    </row>
    <row r="1826" spans="1:1">
      <c r="A1826" s="150"/>
    </row>
    <row r="1827" spans="1:1">
      <c r="A1827" s="150"/>
    </row>
    <row r="1828" spans="1:1">
      <c r="A1828" s="150"/>
    </row>
    <row r="1829" spans="1:1">
      <c r="A1829" s="150"/>
    </row>
    <row r="1830" spans="1:1">
      <c r="A1830" s="150"/>
    </row>
    <row r="1831" spans="1:1">
      <c r="A1831" s="150"/>
    </row>
    <row r="1832" spans="1:1">
      <c r="A1832" s="150"/>
    </row>
    <row r="1833" spans="1:1">
      <c r="A1833" s="150"/>
    </row>
    <row r="1834" spans="1:1">
      <c r="A1834" s="150"/>
    </row>
    <row r="1835" spans="1:1">
      <c r="A1835" s="150"/>
    </row>
    <row r="1836" spans="1:1">
      <c r="A1836" s="150"/>
    </row>
    <row r="1837" spans="1:1">
      <c r="A1837" s="150"/>
    </row>
    <row r="1838" spans="1:1">
      <c r="A1838" s="150"/>
    </row>
    <row r="1839" spans="1:1">
      <c r="A1839" s="150"/>
    </row>
    <row r="1840" spans="1:1">
      <c r="A1840" s="150"/>
    </row>
    <row r="1841" spans="1:1">
      <c r="A1841" s="150"/>
    </row>
    <row r="1842" spans="1:1">
      <c r="A1842" s="150"/>
    </row>
    <row r="1843" spans="1:1">
      <c r="A1843" s="150"/>
    </row>
    <row r="1844" spans="1:1">
      <c r="A1844" s="150"/>
    </row>
    <row r="1845" spans="1:1">
      <c r="A1845" s="150"/>
    </row>
    <row r="1846" spans="1:1">
      <c r="A1846" s="150"/>
    </row>
    <row r="1847" spans="1:1">
      <c r="A1847" s="150"/>
    </row>
    <row r="1848" spans="1:1">
      <c r="A1848" s="150"/>
    </row>
    <row r="1849" spans="1:1">
      <c r="A1849" s="150"/>
    </row>
    <row r="1850" spans="1:1">
      <c r="A1850" s="150"/>
    </row>
    <row r="1851" spans="1:1">
      <c r="A1851" s="150"/>
    </row>
    <row r="1852" spans="1:1">
      <c r="A1852" s="150"/>
    </row>
    <row r="1853" spans="1:1">
      <c r="A1853" s="150"/>
    </row>
    <row r="1854" spans="1:1">
      <c r="A1854" s="150"/>
    </row>
    <row r="1855" spans="1:1">
      <c r="A1855" s="150"/>
    </row>
    <row r="1856" spans="1:1">
      <c r="A1856" s="150"/>
    </row>
    <row r="1857" spans="1:1">
      <c r="A1857" s="150"/>
    </row>
    <row r="1858" spans="1:1">
      <c r="A1858" s="150"/>
    </row>
    <row r="1859" spans="1:1">
      <c r="A1859" s="150"/>
    </row>
    <row r="1860" spans="1:1">
      <c r="A1860" s="150"/>
    </row>
    <row r="1861" spans="1:1">
      <c r="A1861" s="150"/>
    </row>
    <row r="1862" spans="1:1">
      <c r="A1862" s="150"/>
    </row>
    <row r="1863" spans="1:1">
      <c r="A1863" s="150"/>
    </row>
    <row r="1864" spans="1:1">
      <c r="A1864" s="150"/>
    </row>
    <row r="1865" spans="1:1">
      <c r="A1865" s="150"/>
    </row>
    <row r="1866" spans="1:1">
      <c r="A1866" s="150"/>
    </row>
    <row r="1867" spans="1:1">
      <c r="A1867" s="150"/>
    </row>
    <row r="1868" spans="1:1">
      <c r="A1868" s="150"/>
    </row>
    <row r="1869" spans="1:1">
      <c r="A1869" s="150"/>
    </row>
    <row r="1870" spans="1:1">
      <c r="A1870" s="150"/>
    </row>
    <row r="1871" spans="1:1">
      <c r="A1871" s="150"/>
    </row>
    <row r="1872" spans="1:1">
      <c r="A1872" s="150"/>
    </row>
    <row r="1873" spans="1:1">
      <c r="A1873" s="150"/>
    </row>
    <row r="1874" spans="1:1">
      <c r="A1874" s="150"/>
    </row>
    <row r="1875" spans="1:1">
      <c r="A1875" s="150"/>
    </row>
    <row r="1876" spans="1:1">
      <c r="A1876" s="150"/>
    </row>
    <row r="1877" spans="1:1">
      <c r="A1877" s="150"/>
    </row>
    <row r="1878" spans="1:1">
      <c r="A1878" s="150"/>
    </row>
    <row r="1879" spans="1:1">
      <c r="A1879" s="150"/>
    </row>
    <row r="1880" spans="1:1">
      <c r="A1880" s="150"/>
    </row>
    <row r="1881" spans="1:1">
      <c r="A1881" s="150"/>
    </row>
    <row r="1882" spans="1:1">
      <c r="A1882" s="150"/>
    </row>
    <row r="1883" spans="1:1">
      <c r="A1883" s="150"/>
    </row>
    <row r="1884" spans="1:1">
      <c r="A1884" s="150"/>
    </row>
    <row r="1885" spans="1:1">
      <c r="A1885" s="150"/>
    </row>
    <row r="1886" spans="1:1">
      <c r="A1886" s="150"/>
    </row>
    <row r="1887" spans="1:1">
      <c r="A1887" s="150"/>
    </row>
    <row r="1888" spans="1:1">
      <c r="A1888" s="150"/>
    </row>
    <row r="1889" spans="1:1">
      <c r="A1889" s="150"/>
    </row>
    <row r="1890" spans="1:1">
      <c r="A1890" s="150"/>
    </row>
    <row r="1891" spans="1:1">
      <c r="A1891" s="150"/>
    </row>
    <row r="1892" spans="1:1">
      <c r="A1892" s="150"/>
    </row>
    <row r="1893" spans="1:1">
      <c r="A1893" s="150"/>
    </row>
    <row r="1894" spans="1:1">
      <c r="A1894" s="150"/>
    </row>
    <row r="1895" spans="1:1">
      <c r="A1895" s="150"/>
    </row>
    <row r="1896" spans="1:1">
      <c r="A1896" s="150"/>
    </row>
    <row r="1897" spans="1:1">
      <c r="A1897" s="150"/>
    </row>
    <row r="1898" spans="1:1">
      <c r="A1898" s="150"/>
    </row>
    <row r="1899" spans="1:1">
      <c r="A1899" s="150"/>
    </row>
    <row r="1900" spans="1:1">
      <c r="A1900" s="150"/>
    </row>
    <row r="1901" spans="1:1">
      <c r="A1901" s="150"/>
    </row>
    <row r="1902" spans="1:1">
      <c r="A1902" s="150"/>
    </row>
    <row r="1903" spans="1:1">
      <c r="A1903" s="150"/>
    </row>
    <row r="1904" spans="1:1">
      <c r="A1904" s="150"/>
    </row>
    <row r="1905" spans="1:1">
      <c r="A1905" s="150"/>
    </row>
    <row r="1906" spans="1:1">
      <c r="A1906" s="150"/>
    </row>
    <row r="1907" spans="1:1">
      <c r="A1907" s="150"/>
    </row>
    <row r="1908" spans="1:1">
      <c r="A1908" s="150"/>
    </row>
    <row r="1909" spans="1:1">
      <c r="A1909" s="150"/>
    </row>
    <row r="1910" spans="1:1">
      <c r="A1910" s="150"/>
    </row>
    <row r="1911" spans="1:1">
      <c r="A1911" s="150"/>
    </row>
    <row r="1912" spans="1:1">
      <c r="A1912" s="150"/>
    </row>
    <row r="1913" spans="1:1">
      <c r="A1913" s="150"/>
    </row>
    <row r="1914" spans="1:1">
      <c r="A1914" s="150"/>
    </row>
    <row r="1915" spans="1:1">
      <c r="A1915" s="150"/>
    </row>
    <row r="1916" spans="1:1">
      <c r="A1916" s="150"/>
    </row>
    <row r="1917" spans="1:1">
      <c r="A1917" s="150"/>
    </row>
    <row r="1918" spans="1:1">
      <c r="A1918" s="150"/>
    </row>
    <row r="1919" spans="1:1">
      <c r="A1919" s="150"/>
    </row>
    <row r="1920" spans="1:1">
      <c r="A1920" s="150"/>
    </row>
    <row r="1921" spans="1:1">
      <c r="A1921" s="150"/>
    </row>
    <row r="1922" spans="1:1">
      <c r="A1922" s="150"/>
    </row>
    <row r="1923" spans="1:1">
      <c r="A1923" s="150"/>
    </row>
    <row r="1924" spans="1:1">
      <c r="A1924" s="150"/>
    </row>
    <row r="1925" spans="1:1">
      <c r="A1925" s="150"/>
    </row>
    <row r="1926" spans="1:1">
      <c r="A1926" s="150"/>
    </row>
    <row r="1927" spans="1:1">
      <c r="A1927" s="150"/>
    </row>
    <row r="1928" spans="1:1">
      <c r="A1928" s="150"/>
    </row>
    <row r="1929" spans="1:1">
      <c r="A1929" s="150"/>
    </row>
    <row r="1930" spans="1:1">
      <c r="A1930" s="150"/>
    </row>
    <row r="1931" spans="1:1">
      <c r="A1931" s="150"/>
    </row>
    <row r="1932" spans="1:1">
      <c r="A1932" s="150"/>
    </row>
    <row r="1933" spans="1:1">
      <c r="A1933" s="150"/>
    </row>
    <row r="1934" spans="1:1">
      <c r="A1934" s="150"/>
    </row>
    <row r="1935" spans="1:1">
      <c r="A1935" s="150"/>
    </row>
    <row r="1936" spans="1:1">
      <c r="A1936" s="150"/>
    </row>
    <row r="1937" spans="1:1">
      <c r="A1937" s="150"/>
    </row>
    <row r="1938" spans="1:1">
      <c r="A1938" s="150"/>
    </row>
    <row r="1939" spans="1:1">
      <c r="A1939" s="150"/>
    </row>
    <row r="1940" spans="1:1">
      <c r="A1940" s="150"/>
    </row>
    <row r="1941" spans="1:1">
      <c r="A1941" s="150"/>
    </row>
    <row r="1942" spans="1:1">
      <c r="A1942" s="150"/>
    </row>
    <row r="1943" spans="1:1">
      <c r="A1943" s="150"/>
    </row>
    <row r="1944" spans="1:1">
      <c r="A1944" s="150"/>
    </row>
    <row r="1945" spans="1:1">
      <c r="A1945" s="150"/>
    </row>
    <row r="1946" spans="1:1">
      <c r="A1946" s="150"/>
    </row>
    <row r="1947" spans="1:1">
      <c r="A1947" s="150"/>
    </row>
    <row r="1948" spans="1:1">
      <c r="A1948" s="150"/>
    </row>
    <row r="1949" spans="1:1">
      <c r="A1949" s="150"/>
    </row>
    <row r="1950" spans="1:1">
      <c r="A1950" s="150"/>
    </row>
    <row r="1951" spans="1:1">
      <c r="A1951" s="150"/>
    </row>
    <row r="1952" spans="1:1">
      <c r="A1952" s="150"/>
    </row>
    <row r="1953" spans="1:1">
      <c r="A1953" s="150"/>
    </row>
    <row r="1954" spans="1:1">
      <c r="A1954" s="150"/>
    </row>
    <row r="1955" spans="1:1">
      <c r="A1955" s="150"/>
    </row>
    <row r="1956" spans="1:1">
      <c r="A1956" s="150"/>
    </row>
    <row r="1957" spans="1:1">
      <c r="A1957" s="150"/>
    </row>
    <row r="1958" spans="1:1">
      <c r="A1958" s="150"/>
    </row>
    <row r="1959" spans="1:1">
      <c r="A1959" s="150"/>
    </row>
    <row r="1960" spans="1:1">
      <c r="A1960" s="150"/>
    </row>
    <row r="1961" spans="1:1">
      <c r="A1961" s="150"/>
    </row>
    <row r="1962" spans="1:1">
      <c r="A1962" s="150"/>
    </row>
    <row r="1963" spans="1:1">
      <c r="A1963" s="150"/>
    </row>
    <row r="1964" spans="1:1">
      <c r="A1964" s="150"/>
    </row>
    <row r="1965" spans="1:1">
      <c r="A1965" s="150"/>
    </row>
    <row r="1966" spans="1:1">
      <c r="A1966" s="150"/>
    </row>
    <row r="1967" spans="1:1">
      <c r="A1967" s="150"/>
    </row>
    <row r="1968" spans="1:1">
      <c r="A1968" s="150"/>
    </row>
    <row r="1969" spans="1:1">
      <c r="A1969" s="150"/>
    </row>
    <row r="1970" spans="1:1">
      <c r="A1970" s="150"/>
    </row>
    <row r="1971" spans="1:1">
      <c r="A1971" s="150"/>
    </row>
    <row r="1972" spans="1:1">
      <c r="A1972" s="150"/>
    </row>
    <row r="1973" spans="1:1">
      <c r="A1973" s="150"/>
    </row>
    <row r="1974" spans="1:1">
      <c r="A1974" s="150"/>
    </row>
    <row r="1975" spans="1:1">
      <c r="A1975" s="150"/>
    </row>
    <row r="1976" spans="1:1">
      <c r="A1976" s="150"/>
    </row>
    <row r="1977" spans="1:1">
      <c r="A1977" s="150"/>
    </row>
    <row r="1978" spans="1:1">
      <c r="A1978" s="150"/>
    </row>
    <row r="1979" spans="1:1">
      <c r="A1979" s="150"/>
    </row>
    <row r="1980" spans="1:1">
      <c r="A1980" s="150"/>
    </row>
    <row r="1981" spans="1:1">
      <c r="A1981" s="150"/>
    </row>
    <row r="1982" spans="1:1">
      <c r="A1982" s="150"/>
    </row>
    <row r="1983" spans="1:1">
      <c r="A1983" s="150"/>
    </row>
    <row r="1984" spans="1:1">
      <c r="A1984" s="150"/>
    </row>
    <row r="1985" spans="1:1">
      <c r="A1985" s="150"/>
    </row>
    <row r="1986" spans="1:1">
      <c r="A1986" s="150"/>
    </row>
    <row r="1987" spans="1:1">
      <c r="A1987" s="150"/>
    </row>
    <row r="1988" spans="1:1">
      <c r="A1988" s="150"/>
    </row>
    <row r="1989" spans="1:1">
      <c r="A1989" s="150"/>
    </row>
    <row r="1990" spans="1:1">
      <c r="A1990" s="150"/>
    </row>
    <row r="1991" spans="1:1">
      <c r="A1991" s="150"/>
    </row>
    <row r="1992" spans="1:1">
      <c r="A1992" s="150"/>
    </row>
    <row r="1993" spans="1:1">
      <c r="A1993" s="150"/>
    </row>
    <row r="1994" spans="1:1">
      <c r="A1994" s="150"/>
    </row>
    <row r="1995" spans="1:1">
      <c r="A1995" s="150"/>
    </row>
    <row r="1996" spans="1:1">
      <c r="A1996" s="150"/>
    </row>
    <row r="1997" spans="1:1">
      <c r="A1997" s="150"/>
    </row>
    <row r="1998" spans="1:1">
      <c r="A1998" s="150"/>
    </row>
    <row r="1999" spans="1:1">
      <c r="A1999" s="150"/>
    </row>
    <row r="2000" spans="1:1">
      <c r="A2000" s="150"/>
    </row>
    <row r="2001" spans="1:1">
      <c r="A2001" s="150"/>
    </row>
    <row r="2002" spans="1:1">
      <c r="A2002" s="150"/>
    </row>
    <row r="2003" spans="1:1">
      <c r="A2003" s="150"/>
    </row>
    <row r="2004" spans="1:1">
      <c r="A2004" s="150"/>
    </row>
    <row r="2005" spans="1:1">
      <c r="A2005" s="150"/>
    </row>
    <row r="2006" spans="1:1">
      <c r="A2006" s="150"/>
    </row>
    <row r="2007" spans="1:1">
      <c r="A2007" s="150"/>
    </row>
    <row r="2008" spans="1:1">
      <c r="A2008" s="150"/>
    </row>
    <row r="2009" spans="1:1">
      <c r="A2009" s="150"/>
    </row>
    <row r="2010" spans="1:1">
      <c r="A2010" s="150"/>
    </row>
    <row r="2011" spans="1:1">
      <c r="A2011" s="150"/>
    </row>
    <row r="2012" spans="1:1">
      <c r="A2012" s="150"/>
    </row>
    <row r="2013" spans="1:1">
      <c r="A2013" s="150"/>
    </row>
    <row r="2014" spans="1:1">
      <c r="A2014" s="150"/>
    </row>
    <row r="2015" spans="1:1">
      <c r="A2015" s="150"/>
    </row>
    <row r="2016" spans="1:1">
      <c r="A2016" s="150"/>
    </row>
    <row r="2017" spans="1:1">
      <c r="A2017" s="150"/>
    </row>
    <row r="2018" spans="1:1">
      <c r="A2018" s="150"/>
    </row>
    <row r="2019" spans="1:1">
      <c r="A2019" s="150"/>
    </row>
    <row r="2020" spans="1:1">
      <c r="A2020" s="150"/>
    </row>
    <row r="2021" spans="1:1">
      <c r="A2021" s="150"/>
    </row>
    <row r="2022" spans="1:1">
      <c r="A2022" s="150"/>
    </row>
    <row r="2023" spans="1:1">
      <c r="A2023" s="150"/>
    </row>
    <row r="2024" spans="1:1">
      <c r="A2024" s="150"/>
    </row>
    <row r="2025" spans="1:1">
      <c r="A2025" s="150"/>
    </row>
    <row r="2026" spans="1:1">
      <c r="A2026" s="150"/>
    </row>
    <row r="2027" spans="1:1">
      <c r="A2027" s="150"/>
    </row>
    <row r="2028" spans="1:1">
      <c r="A2028" s="150"/>
    </row>
    <row r="2029" spans="1:1">
      <c r="A2029" s="150"/>
    </row>
    <row r="2030" spans="1:1">
      <c r="A2030" s="150"/>
    </row>
    <row r="2031" spans="1:1">
      <c r="A2031" s="150"/>
    </row>
    <row r="2032" spans="1:1">
      <c r="A2032" s="150"/>
    </row>
    <row r="2033" spans="1:1">
      <c r="A2033" s="150"/>
    </row>
    <row r="2034" spans="1:1">
      <c r="A2034" s="150"/>
    </row>
    <row r="2035" spans="1:1">
      <c r="A2035" s="150"/>
    </row>
    <row r="2036" spans="1:1">
      <c r="A2036" s="150"/>
    </row>
    <row r="2037" spans="1:1">
      <c r="A2037" s="150"/>
    </row>
    <row r="2038" spans="1:1">
      <c r="A2038" s="150"/>
    </row>
    <row r="2039" spans="1:1">
      <c r="A2039" s="150"/>
    </row>
    <row r="2040" spans="1:1">
      <c r="A2040" s="150"/>
    </row>
    <row r="2041" spans="1:1">
      <c r="A2041" s="150"/>
    </row>
    <row r="2042" spans="1:1">
      <c r="A2042" s="150"/>
    </row>
    <row r="2043" spans="1:1">
      <c r="A2043" s="150"/>
    </row>
    <row r="2044" spans="1:1">
      <c r="A2044" s="150"/>
    </row>
    <row r="2045" spans="1:1">
      <c r="A2045" s="150"/>
    </row>
    <row r="2046" spans="1:1">
      <c r="A2046" s="150"/>
    </row>
    <row r="2047" spans="1:1">
      <c r="A2047" s="150"/>
    </row>
    <row r="2048" spans="1:1">
      <c r="A2048" s="150"/>
    </row>
    <row r="2049" spans="1:1">
      <c r="A2049" s="150"/>
    </row>
    <row r="2050" spans="1:1">
      <c r="A2050" s="150"/>
    </row>
    <row r="2051" spans="1:1">
      <c r="A2051" s="150"/>
    </row>
    <row r="2052" spans="1:1">
      <c r="A2052" s="150"/>
    </row>
    <row r="2053" spans="1:1">
      <c r="A2053" s="150"/>
    </row>
    <row r="2054" spans="1:1">
      <c r="A2054" s="150"/>
    </row>
    <row r="2055" spans="1:1">
      <c r="A2055" s="150"/>
    </row>
    <row r="2056" spans="1:1">
      <c r="A2056" s="150"/>
    </row>
    <row r="2057" spans="1:1">
      <c r="A2057" s="150"/>
    </row>
    <row r="2058" spans="1:1">
      <c r="A2058" s="150"/>
    </row>
    <row r="2059" spans="1:1">
      <c r="A2059" s="150"/>
    </row>
    <row r="2060" spans="1:1">
      <c r="A2060" s="150"/>
    </row>
    <row r="2061" spans="1:1">
      <c r="A2061" s="150"/>
    </row>
    <row r="2062" spans="1:1">
      <c r="A2062" s="150"/>
    </row>
    <row r="2063" spans="1:1">
      <c r="A2063" s="150"/>
    </row>
    <row r="2064" spans="1:1">
      <c r="A2064" s="150"/>
    </row>
    <row r="2065" spans="1:1">
      <c r="A2065" s="150"/>
    </row>
    <row r="2066" spans="1:1">
      <c r="A2066" s="150"/>
    </row>
    <row r="2067" spans="1:1">
      <c r="A2067" s="150"/>
    </row>
    <row r="2068" spans="1:1">
      <c r="A2068" s="150"/>
    </row>
    <row r="2069" spans="1:1">
      <c r="A2069" s="150"/>
    </row>
    <row r="2070" spans="1:1">
      <c r="A2070" s="150"/>
    </row>
    <row r="2071" spans="1:1">
      <c r="A2071" s="150"/>
    </row>
    <row r="2072" spans="1:1">
      <c r="A2072" s="150"/>
    </row>
    <row r="2073" spans="1:1">
      <c r="A2073" s="150"/>
    </row>
    <row r="2074" spans="1:1">
      <c r="A2074" s="150"/>
    </row>
    <row r="2075" spans="1:1">
      <c r="A2075" s="150"/>
    </row>
    <row r="2076" spans="1:1">
      <c r="A2076" s="150"/>
    </row>
    <row r="2077" spans="1:1">
      <c r="A2077" s="150"/>
    </row>
    <row r="2078" spans="1:1">
      <c r="A2078" s="150"/>
    </row>
    <row r="2079" spans="1:1">
      <c r="A2079" s="150"/>
    </row>
    <row r="2080" spans="1:1">
      <c r="A2080" s="150"/>
    </row>
    <row r="2081" spans="1:1">
      <c r="A2081" s="150"/>
    </row>
    <row r="2082" spans="1:1">
      <c r="A2082" s="150"/>
    </row>
    <row r="2083" spans="1:1">
      <c r="A2083" s="150"/>
    </row>
    <row r="2084" spans="1:1">
      <c r="A2084" s="150"/>
    </row>
    <row r="2085" spans="1:1">
      <c r="A2085" s="150"/>
    </row>
    <row r="2086" spans="1:1">
      <c r="A2086" s="150"/>
    </row>
    <row r="2087" spans="1:1">
      <c r="A2087" s="150"/>
    </row>
    <row r="2088" spans="1:1">
      <c r="A2088" s="150"/>
    </row>
    <row r="2089" spans="1:1">
      <c r="A2089" s="150"/>
    </row>
    <row r="2090" spans="1:1">
      <c r="A2090" s="150"/>
    </row>
    <row r="2091" spans="1:1">
      <c r="A2091" s="150"/>
    </row>
    <row r="2092" spans="1:1">
      <c r="A2092" s="150"/>
    </row>
    <row r="2093" spans="1:1">
      <c r="A2093" s="150"/>
    </row>
    <row r="2094" spans="1:1">
      <c r="A2094" s="150"/>
    </row>
    <row r="2095" spans="1:1">
      <c r="A2095" s="150"/>
    </row>
    <row r="2096" spans="1:1">
      <c r="A2096" s="150"/>
    </row>
    <row r="2097" spans="1:1">
      <c r="A2097" s="150"/>
    </row>
    <row r="2098" spans="1:1">
      <c r="A2098" s="150"/>
    </row>
    <row r="2099" spans="1:1">
      <c r="A2099" s="150"/>
    </row>
    <row r="2100" spans="1:1">
      <c r="A2100" s="150"/>
    </row>
    <row r="2101" spans="1:1">
      <c r="A2101" s="150"/>
    </row>
    <row r="2102" spans="1:1">
      <c r="A2102" s="150"/>
    </row>
    <row r="2103" spans="1:1">
      <c r="A2103" s="150"/>
    </row>
    <row r="2104" spans="1:1">
      <c r="A2104" s="150"/>
    </row>
    <row r="2105" spans="1:1">
      <c r="A2105" s="150"/>
    </row>
    <row r="2106" spans="1:1">
      <c r="A2106" s="150"/>
    </row>
    <row r="2107" spans="1:1">
      <c r="A2107" s="150"/>
    </row>
    <row r="2108" spans="1:1">
      <c r="A2108" s="150"/>
    </row>
    <row r="2109" spans="1:1">
      <c r="A2109" s="150"/>
    </row>
    <row r="2110" spans="1:1">
      <c r="A2110" s="150"/>
    </row>
    <row r="2111" spans="1:1">
      <c r="A2111" s="150"/>
    </row>
    <row r="2112" spans="1:1">
      <c r="A2112" s="150"/>
    </row>
    <row r="2113" spans="1:1">
      <c r="A2113" s="150"/>
    </row>
    <row r="2114" spans="1:1">
      <c r="A2114" s="150"/>
    </row>
    <row r="2115" spans="1:1">
      <c r="A2115" s="150"/>
    </row>
    <row r="2116" spans="1:1">
      <c r="A2116" s="150"/>
    </row>
    <row r="2117" spans="1:1">
      <c r="A2117" s="150"/>
    </row>
    <row r="2118" spans="1:1">
      <c r="A2118" s="150"/>
    </row>
    <row r="2119" spans="1:1">
      <c r="A2119" s="150"/>
    </row>
    <row r="2120" spans="1:1">
      <c r="A2120" s="150"/>
    </row>
    <row r="2121" spans="1:1">
      <c r="A2121" s="150"/>
    </row>
    <row r="2122" spans="1:1">
      <c r="A2122" s="150"/>
    </row>
  </sheetData>
  <mergeCells count="2">
    <mergeCell ref="B5:D5"/>
    <mergeCell ref="B3:D3"/>
  </mergeCells>
  <printOptions horizontalCentered="1"/>
  <pageMargins left="0.59055118110236227" right="0.11811023622047245" top="0.98425196850393704" bottom="0.86614173228346458" header="0.51181102362204722" footer="0.4724409448818898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oborinski kolektor</vt:lpstr>
      <vt:lpstr>vodovod</vt:lpstr>
      <vt:lpstr>Potporni zid i kolnik</vt:lpstr>
      <vt:lpstr>UVOD</vt:lpstr>
      <vt:lpstr>ELEKTRO</vt:lpstr>
      <vt:lpstr>Rekapitulacija </vt:lpstr>
      <vt:lpstr>ELEKTRO!Print_Area</vt:lpstr>
      <vt:lpstr>'oborinski kolektor'!Print_Area</vt:lpstr>
      <vt:lpstr>'Potporni zid i kolnik'!Print_Area</vt:lpstr>
      <vt:lpstr>'Rekapitulacija '!Print_Area</vt:lpstr>
      <vt:lpstr>UVOD!Print_Area</vt:lpstr>
      <vt:lpstr>vodovod!Print_Area</vt:lpstr>
      <vt:lpstr>ELEKTRO!Print_Titles</vt:lpstr>
      <vt:lpstr>'oborinski kolektor'!Print_Titles</vt:lpstr>
      <vt:lpstr>'Potporni zid i kolnik'!Print_Titles</vt:lpstr>
      <vt:lpstr>UVOD!Print_Titles</vt:lpstr>
      <vt:lpstr>vodovod!Print_Titles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Blažević</dc:creator>
  <cp:lastModifiedBy>Karlo Pavlić</cp:lastModifiedBy>
  <cp:lastPrinted>2019-07-05T10:51:41Z</cp:lastPrinted>
  <dcterms:created xsi:type="dcterms:W3CDTF">2006-11-21T08:38:36Z</dcterms:created>
  <dcterms:modified xsi:type="dcterms:W3CDTF">2019-07-05T11:17:37Z</dcterms:modified>
</cp:coreProperties>
</file>